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codeName="ThisWorkbook"/>
  <bookViews>
    <workbookView xWindow="14505" yWindow="65521" windowWidth="14310" windowHeight="14655" tabRatio="906" activeTab="1"/>
  </bookViews>
  <sheets>
    <sheet name="Instructions" sheetId="28" r:id="rId1"/>
    <sheet name="Calculatrice des coûts NMETI" sheetId="3" r:id="rId2"/>
    <sheet name="CT" sheetId="6" state="hidden" r:id="rId3"/>
    <sheet name="OH" sheetId="7" state="hidden" r:id="rId4"/>
    <sheet name="RF03" sheetId="19" state="hidden" r:id="rId5"/>
    <sheet name="RF04" sheetId="22" state="hidden" r:id="rId6"/>
    <sheet name="RF05" sheetId="23" state="hidden" r:id="rId7"/>
    <sheet name="RF06" sheetId="9" state="hidden" r:id="rId8"/>
    <sheet name="RF07" sheetId="16" state="hidden" r:id="rId9"/>
    <sheet name="RF08" sheetId="25" state="hidden" r:id="rId10"/>
    <sheet name="RF09" sheetId="37" state="hidden" r:id="rId11"/>
    <sheet name="RF10" sheetId="38" state="hidden" r:id="rId12"/>
    <sheet name="RF11" sheetId="39" state="hidden" r:id="rId13"/>
    <sheet name="RF12" sheetId="40" state="hidden" r:id="rId14"/>
    <sheet name="RF13" sheetId="41" state="hidden" r:id="rId15"/>
    <sheet name="RF14" sheetId="42" state="hidden" r:id="rId16"/>
    <sheet name="RF15" sheetId="46" state="hidden" r:id="rId17"/>
    <sheet name="RF16" sheetId="45" state="hidden" r:id="rId18"/>
    <sheet name="RF17" sheetId="47" state="hidden" r:id="rId19"/>
    <sheet name="ECFac" sheetId="44" state="hidden" r:id="rId20"/>
    <sheet name="Net-Tar" sheetId="15" state="hidden" r:id="rId21"/>
    <sheet name="Tables" sheetId="17" state="hidden" r:id="rId22"/>
    <sheet name="Lists" sheetId="24" state="hidden" r:id="rId23"/>
  </sheets>
  <externalReferences>
    <externalReference r:id="rId26"/>
    <externalReference r:id="rId27"/>
    <externalReference r:id="rId28"/>
  </externalReferences>
  <definedNames>
    <definedName name="AccDate" localSheetId="16">'[1]NEER Claim Cost Calculator'!$G$8</definedName>
    <definedName name="AccDate" localSheetId="18">'[1]NEER Claim Cost Calculator'!$G$8</definedName>
    <definedName name="AccDate">'Calculatrice des coûts NMETI'!$G$8</definedName>
    <definedName name="AccDateYear" localSheetId="16">'[1]CT'!$J$14</definedName>
    <definedName name="AccDateYear" localSheetId="18">'[1]CT'!$J$14</definedName>
    <definedName name="AccDateYear">'CT'!$J$14</definedName>
    <definedName name="AgeDays">'CT'!$G$15</definedName>
    <definedName name="ClmAge" localSheetId="16">'[1]NEER Claim Cost Calculator'!$K$22</definedName>
    <definedName name="ClmAge" localSheetId="18">'[1]NEER Claim Cost Calculator'!$K$22</definedName>
    <definedName name="ClmAge">'Calculatrice des coûts NMETI'!$K$22</definedName>
    <definedName name="ClmType" localSheetId="16">'[1]NEER Claim Cost Calculator'!$I$22</definedName>
    <definedName name="ClmType" localSheetId="18">'[1]NEER Claim Cost Calculator'!$I$22</definedName>
    <definedName name="ClmType">'Calculatrice des coûts NMETI'!$I$22</definedName>
    <definedName name="ClmTypeOVRD">'Calculatrice des coûts NMETI'!$AA$13</definedName>
    <definedName name="Date2" localSheetId="16">'[1]Lists'!$A$3:$A$31</definedName>
    <definedName name="Date2" localSheetId="18">'[1]Lists'!$A$3:$A$31</definedName>
    <definedName name="Date2">'Lists'!$A$2:$A$31</definedName>
    <definedName name="DiscAward">'Calculatrice des coûts NMETI'!$U$22</definedName>
    <definedName name="DURWKS" localSheetId="16">'[1]NEER Claim Cost Calculator'!$AD$8</definedName>
    <definedName name="DURWKS" localSheetId="18">'[1]NEER Claim Cost Calculator'!$AD$8</definedName>
    <definedName name="DURWKS">'Calculatrice des coûts NMETI'!$AD$8</definedName>
    <definedName name="FTL" localSheetId="16">'[1]NEER Claim Cost Calculator'!$AH$16</definedName>
    <definedName name="FTL" localSheetId="18">'[1]NEER Claim Cost Calculator'!$AH$16</definedName>
    <definedName name="FTL">'Calculatrice des coûts NMETI'!$AH$16</definedName>
    <definedName name="FutCost">'Calculatrice des coûts NMETI'!$Y$22</definedName>
    <definedName name="HC" localSheetId="16">'[1]NEER Claim Cost Calculator'!$U$9</definedName>
    <definedName name="HC" localSheetId="18">'[1]NEER Claim Cost Calculator'!$U$9</definedName>
    <definedName name="HC">'Calculatrice des coûts NMETI'!$U$9</definedName>
    <definedName name="LMR" localSheetId="16">'[1]NEER Claim Cost Calculator'!$U$10</definedName>
    <definedName name="LMR" localSheetId="18">'[1]NEER Claim Cost Calculator'!$U$10</definedName>
    <definedName name="LMR">'Calculatrice des coûts NMETI'!$U$10</definedName>
    <definedName name="LmtCosts">'Calculatrice des coûts NMETI'!$AG$22</definedName>
    <definedName name="LOECURR" localSheetId="16">'[1]NEER Claim Cost Calculator'!$AB$16</definedName>
    <definedName name="LOECURR" localSheetId="18">'[1]NEER Claim Cost Calculator'!$AB$16</definedName>
    <definedName name="LOECURR">'Calculatrice des coûts NMETI'!$AB$16</definedName>
    <definedName name="LoeOVRD" localSheetId="16">'[1]NEER Claim Cost Calculator'!$AE$12</definedName>
    <definedName name="LoeOVRD" localSheetId="18">'[1]NEER Claim Cost Calculator'!$AE$12</definedName>
    <definedName name="LoeOVRD">'Calculatrice des coûts NMETI'!$AE$12</definedName>
    <definedName name="LRI" localSheetId="16">'[1]NEER Claim Cost Calculator'!$AB$15</definedName>
    <definedName name="LRI" localSheetId="18">'[1]NEER Claim Cost Calculator'!$AB$15</definedName>
    <definedName name="LRI">'Calculatrice des coûts NMETI'!$AB$15</definedName>
    <definedName name="NonPen" localSheetId="16">'[1]NEER Claim Cost Calculator'!$M$22</definedName>
    <definedName name="NonPen" localSheetId="18">'[1]NEER Claim Cost Calculator'!$M$22</definedName>
    <definedName name="NonPen">'Calculatrice des coûts NMETI'!$M$22</definedName>
    <definedName name="OverheadCost">'Calculatrice des coûts NMETI'!$AC$22</definedName>
    <definedName name="PastAwardDate" localSheetId="16">'[1]NEER Claim Cost Calculator'!$AE$4</definedName>
    <definedName name="PastAwardDate" localSheetId="18">'[1]NEER Claim Cost Calculator'!$AE$4</definedName>
    <definedName name="PastAwardDate">'Calculatrice des coûts NMETI'!$AE$4</definedName>
    <definedName name="PastAwardYear" localSheetId="16">'[1]CT'!$J$13</definedName>
    <definedName name="PastAwardYear" localSheetId="18">'[1]CT'!$J$13</definedName>
    <definedName name="PastAwardYear">'CT'!$J$13</definedName>
    <definedName name="PEN" localSheetId="16">'[1]NEER Claim Cost Calculator'!$AD$9</definedName>
    <definedName name="PEN" localSheetId="18">'[1]NEER Claim Cost Calculator'!$AD$9</definedName>
    <definedName name="PEN">'Calculatrice des coûts NMETI'!$AD$9</definedName>
    <definedName name="PenCosts" localSheetId="16">'[1]NEER Claim Cost Calculator'!$Q$22</definedName>
    <definedName name="PenCosts" localSheetId="18">'[1]NEER Claim Cost Calculator'!$Q$22</definedName>
    <definedName name="PenCosts">'Calculatrice des coûts NMETI'!$Q$22</definedName>
    <definedName name="_xlnm.Print_Area" localSheetId="1">'Calculatrice des coûts NMETI'!$B$1:$AJ$41</definedName>
    <definedName name="_xlnm.Print_Area" localSheetId="19">'ECFac'!$A$2:$M$44</definedName>
    <definedName name="_xlnm.Print_Area" localSheetId="0">'Instructions'!$B$1:$P$43</definedName>
    <definedName name="RateGroup" localSheetId="16">'[1]NEER Claim Cost Calculator'!$AE$3</definedName>
    <definedName name="RateGroup" localSheetId="18">'[1]NEER Claim Cost Calculator'!$AE$3</definedName>
    <definedName name="RateGroup">'Calculatrice des coûts NMETI'!$AE$3</definedName>
    <definedName name="RF12_30_41">'RF12'!$A$7:$P$68</definedName>
    <definedName name="WkBenRate" localSheetId="16">'[1]NEER Claim Cost Calculator'!$U$8</definedName>
    <definedName name="WkBenRate" localSheetId="18">'[1]NEER Claim Cost Calculator'!$U$8</definedName>
    <definedName name="WkBenRate">'Calculatrice des coûts NMETI'!$U$8</definedName>
    <definedName name="years">'Lists'!$C$5:$C$22</definedName>
  </definedNames>
  <calcPr calcId="145621"/>
</workbook>
</file>

<file path=xl/sharedStrings.xml><?xml version="1.0" encoding="utf-8"?>
<sst xmlns="http://schemas.openxmlformats.org/spreadsheetml/2006/main" count="19968" uniqueCount="19468">
  <si>
    <r>
      <rPr>
        <b/>
        <sz val="18"/>
        <rFont val="Franklin Gothic Medium"/>
        <family val="2"/>
      </rPr>
      <t>Instructions</t>
    </r>
  </si>
  <si>
    <r>
      <rPr>
        <b/>
        <sz val="12"/>
        <rFont val="Franklin Gothic Medium"/>
        <family val="2"/>
      </rPr>
      <t>Qu’est-ce que la Calculatrice des coûts d’indemnisation NMETI?</t>
    </r>
  </si>
  <si>
    <r>
      <rPr>
        <sz val="11"/>
        <rFont val="Franklin Gothic Medium"/>
        <family val="2"/>
      </rPr>
      <t>La Calculatrice des coûts d’indemnisation NMETI est conçue pour aider les employeurs à estimer les coûts tarifés par incidence d’une lésion professionnelle.  Une fois les données de base indiquées, la calculatrice vous montrera, avec une précision raisonnable, les coûts d’indemnisation maximaux de cette lésion et ses effets sur les coûts NMETI de l’entreprise (mesure de l’indice de rendement). La calculatrice est aussi conçue pour vous montrer les répercussions financières de la lésion sur votre entreprise en tenant compte des coûts indirects ou connexes.</t>
    </r>
  </si>
  <si>
    <r>
      <rPr>
        <b/>
        <sz val="12"/>
        <rFont val="Franklin Gothic Medium"/>
        <family val="2"/>
      </rPr>
      <t>Comment utiliser la calculatrice</t>
    </r>
  </si>
  <si>
    <r>
      <rPr>
        <sz val="11"/>
        <rFont val="Franklin Gothic Medium"/>
        <family val="2"/>
      </rPr>
      <t xml:space="preserve">Vous devez remplir les champs obligatoires indiqués en jaune pour que la calculatrice fournisse les résultats appropriés. Vous pouvez aussi raffiner les résultats, selon la situation, en outrepassant certains des champs. (Pour rétablir la page, assurez-vous d’effacer ce que vous avez indiqué dans les champs en jaune).                                                                                                                                                                    </t>
    </r>
  </si>
  <si>
    <r>
      <rPr>
        <b/>
        <sz val="12"/>
        <rFont val="Franklin Gothic Medium"/>
        <family val="2"/>
      </rPr>
      <t>Données requises pour calculer les coûts d’indemnisation maximaux</t>
    </r>
  </si>
  <si>
    <r>
      <rPr>
        <sz val="11"/>
        <rFont val="Franklin Gothic Medium"/>
        <family val="2"/>
      </rPr>
      <t xml:space="preserve">Pour déterminer les coûts d’indemnisation maximaux d’une demande de prestations, les renseignements suivants sont requis :                                                                                                                                           </t>
    </r>
  </si>
  <si>
    <r>
      <rPr>
        <b/>
        <sz val="11"/>
        <rFont val="Franklin Gothic Medium"/>
        <family val="2"/>
      </rPr>
      <t>Groupe de taux</t>
    </r>
  </si>
  <si>
    <r>
      <rPr>
        <sz val="11"/>
        <rFont val="Franklin Gothic Medium"/>
        <family val="2"/>
      </rPr>
      <t>- Indiquez le groupe de taux auquel est imputée la demande.</t>
    </r>
  </si>
  <si>
    <r>
      <rPr>
        <b/>
        <sz val="11"/>
        <rFont val="Franklin Gothic Medium"/>
        <family val="2"/>
      </rPr>
      <t>Date des prestations antérieures</t>
    </r>
  </si>
  <si>
    <r>
      <rPr>
        <sz val="11"/>
        <rFont val="Franklin Gothic Medium"/>
        <family val="2"/>
      </rPr>
      <t>- Dans le menu déroulant, choisissez le troisième trimestre et indiquez  la date du relevé NMETI pour laquelle vous désirez estimer les calculs.</t>
    </r>
  </si>
  <si>
    <r>
      <rPr>
        <b/>
        <sz val="11"/>
        <rFont val="Franklin Gothic Medium"/>
        <family val="2"/>
      </rPr>
      <t>Date de l’accident</t>
    </r>
  </si>
  <si>
    <r>
      <rPr>
        <sz val="11"/>
        <rFont val="Franklin Gothic Medium"/>
        <family val="2"/>
      </rPr>
      <t>- Indiquez la date de l'accident comme suit : mm-jj-aaaa.</t>
    </r>
  </si>
  <si>
    <r>
      <rPr>
        <sz val="11"/>
        <rFont val="Franklin Gothic Medium"/>
        <family val="2"/>
      </rPr>
      <t>Ensuite, indiquez les valeurs demandées dans les champs suivants, si elles s’appliquent à la demande :</t>
    </r>
  </si>
  <si>
    <r>
      <rPr>
        <b/>
        <sz val="11"/>
        <rFont val="Franklin Gothic Medium"/>
        <family val="2"/>
      </rPr>
      <t>Taux d’indemnisation hebdomadaire ($)</t>
    </r>
  </si>
  <si>
    <r>
      <rPr>
        <sz val="11"/>
        <rFont val="Franklin Gothic Medium"/>
        <family val="2"/>
      </rPr>
      <t>- Indiquez le montant hebdomadaire versé au travailleur blessé pour les prestations pour perte de gains (PG).</t>
    </r>
  </si>
  <si>
    <r>
      <rPr>
        <b/>
        <sz val="11"/>
        <rFont val="Franklin Gothic Medium"/>
        <family val="2"/>
      </rPr>
      <t>Durée (semaines)</t>
    </r>
  </si>
  <si>
    <r>
      <rPr>
        <sz val="11"/>
        <rFont val="Franklin Gothic Medium"/>
        <family val="2"/>
      </rPr>
      <t>- Indiquez le nombre de semaines de versement pour PG. Si les prestations pour PG ont été versées pendant une semaine ou moins, indiquez un nombre décimal inférieur à 1 (par exemple, 0,2=1 jour, 0,4=2 jours, etc.)</t>
    </r>
  </si>
  <si>
    <r>
      <rPr>
        <b/>
        <sz val="11"/>
        <rFont val="Franklin Gothic Medium"/>
        <family val="2"/>
      </rPr>
      <t>Coûts de soins de santé ($)</t>
    </r>
  </si>
  <si>
    <r>
      <rPr>
        <sz val="11"/>
        <rFont val="Franklin Gothic Medium"/>
        <family val="2"/>
      </rPr>
      <t>- Indiquez le total des coûts de soins de santé associés à cette lésion. S'il n’y en a aucun, ne pas remplir.</t>
    </r>
  </si>
  <si>
    <r>
      <rPr>
        <b/>
        <sz val="11"/>
        <rFont val="Franklin Gothic Medium"/>
        <family val="2"/>
      </rPr>
      <t>Réintégration au marché du travail ($)</t>
    </r>
  </si>
  <si>
    <r>
      <rPr>
        <sz val="11"/>
        <rFont val="Franklin Gothic Medium"/>
        <family val="2"/>
      </rPr>
      <t>- Indiquez le total des coûts de réintégration au marché du travail liés à cette demande. S'il n’y en a aucun, ne pas remplir.</t>
    </r>
  </si>
  <si>
    <r>
      <rPr>
        <b/>
        <sz val="11"/>
        <rFont val="Franklin Gothic Medium"/>
        <family val="2"/>
      </rPr>
      <t>Coûts liés à la pension ($)</t>
    </r>
  </si>
  <si>
    <r>
      <rPr>
        <sz val="11"/>
        <rFont val="Franklin Gothic Medium"/>
        <family val="2"/>
      </rPr>
      <t>- Indiquez le total des coûts liés à la pension associés à cette demande. S'il n’y en a aucun, ne pas remplir.</t>
    </r>
  </si>
  <si>
    <r>
      <rPr>
        <b/>
        <sz val="11"/>
        <rFont val="Franklin Gothic Medium"/>
        <family val="2"/>
      </rPr>
      <t>Situation particulière A</t>
    </r>
    <r>
      <rPr>
        <sz val="11"/>
        <rFont val="Franklin Gothic Medium"/>
        <family val="2"/>
      </rPr>
      <t xml:space="preserve"> - Si vous devez outrepasser le total des prestations pour PG et le type de dossier associé pour plus de précision, veuillez utiliser les champs ci-dessous :</t>
    </r>
  </si>
  <si>
    <r>
      <rPr>
        <b/>
        <sz val="11"/>
        <rFont val="Franklin Gothic Medium"/>
        <family val="2"/>
      </rPr>
      <t>Préséance de la PG</t>
    </r>
  </si>
  <si>
    <r>
      <rPr>
        <sz val="11"/>
        <rFont val="Franklin Gothic Medium"/>
        <family val="2"/>
      </rPr>
      <t>- Indiquez ici tout nouveau montant total de prestations pour PG payées.</t>
    </r>
  </si>
  <si>
    <r>
      <rPr>
        <b/>
        <sz val="11"/>
        <rFont val="Franklin Gothic Medium"/>
        <family val="2"/>
      </rPr>
      <t>Préséance du type de dossier</t>
    </r>
  </si>
  <si>
    <r>
      <rPr>
        <sz val="11"/>
        <rFont val="Franklin Gothic Medium"/>
        <family val="2"/>
      </rPr>
      <t>- Indiquez le nouveau type de dossier si vous devez changer le type par défaut déterminé par la calculatrice.</t>
    </r>
  </si>
  <si>
    <r>
      <rPr>
        <b/>
        <sz val="11"/>
        <rFont val="Franklin Gothic Medium"/>
        <family val="2"/>
      </rPr>
      <t xml:space="preserve">Situation particulière B </t>
    </r>
    <r>
      <rPr>
        <sz val="11"/>
        <rFont val="Franklin Gothic Medium"/>
        <family val="2"/>
      </rPr>
      <t>- Si des versements pour PG ont été faits pendant plus de 24 mois à partir de la date de la lésion avec cotisation à la pension de retraite :</t>
    </r>
  </si>
  <si>
    <r>
      <rPr>
        <b/>
        <sz val="11"/>
        <rFont val="Franklin Gothic Medium"/>
        <family val="2"/>
      </rPr>
      <t>Y a-t-il eu un versement de prestations pour PG plus de 24 mois après la date de l’accident avec une cotisation de retraite?</t>
    </r>
  </si>
  <si>
    <r>
      <rPr>
        <sz val="11"/>
        <rFont val="Franklin Gothic Medium"/>
        <family val="2"/>
      </rPr>
      <t>- Veuillez indiquer « o » dans le champ ci-dessous. Sinon, ne pas remplir.</t>
    </r>
  </si>
  <si>
    <r>
      <rPr>
        <sz val="11"/>
        <rFont val="Franklin Gothic Medium"/>
        <family val="2"/>
      </rPr>
      <t>*Si des coûts non liés aux soins de santé ont été payés pour la lésion durant l'année des « Prestations antérieures au » :</t>
    </r>
  </si>
  <si>
    <r>
      <rPr>
        <b/>
        <sz val="11"/>
        <rFont val="Franklin Gothic Medium"/>
        <family val="2"/>
      </rPr>
      <t>Des coûts non liés aux soins de santé ont-ils été payés durant l'année des « Prestations antérieures au »?</t>
    </r>
  </si>
  <si>
    <r>
      <rPr>
        <sz val="11"/>
        <rFont val="Franklin Gothic Medium"/>
        <family val="2"/>
      </rPr>
      <t>- Veuillez indiquer « o » dans le champ ci-dessous. Sinon, ne pas remplir.</t>
    </r>
  </si>
  <si>
    <r>
      <rPr>
        <b/>
        <sz val="11"/>
        <rFont val="Franklin Gothic Medium"/>
        <family val="2"/>
      </rPr>
      <t>Situations particulières C</t>
    </r>
    <r>
      <rPr>
        <sz val="11"/>
        <rFont val="Franklin Gothic Medium"/>
        <family val="2"/>
      </rPr>
      <t xml:space="preserve"> - Si votre calcul concerne une demande de prestations pour décès :</t>
    </r>
  </si>
  <si>
    <r>
      <rPr>
        <b/>
        <sz val="11"/>
        <rFont val="Franklin Gothic Medium"/>
        <family val="2"/>
      </rPr>
      <t>S’agit-il d'un décès?</t>
    </r>
  </si>
  <si>
    <r>
      <rPr>
        <sz val="11"/>
        <rFont val="Franklin Gothic Medium"/>
        <family val="2"/>
      </rPr>
      <t>- Veuillez indiquer « o » dans le champ ci-dessous. Sinon, ne pas remplir.</t>
    </r>
  </si>
  <si>
    <r>
      <rPr>
        <b/>
        <sz val="11"/>
        <rFont val="Franklin Gothic Medium"/>
        <family val="2"/>
      </rPr>
      <t>Données requises pour les répercussions sur le sommaire de l’entreprise</t>
    </r>
  </si>
  <si>
    <r>
      <rPr>
        <sz val="11"/>
        <rFont val="Franklin Gothic Medium"/>
        <family val="2"/>
      </rPr>
      <t xml:space="preserve">Veuillez indiquer le montant de votre prime en dollars, ce qui permettra de calculer l'Indice de rendement de l'entreprise (0 à 4, 0 donnant lieu à un rabais maximal, 4 à une surcharge maximale).   </t>
    </r>
  </si>
  <si>
    <r>
      <rPr>
        <b/>
        <sz val="11"/>
        <rFont val="Franklin Gothic Medium"/>
        <family val="2"/>
      </rPr>
      <t>Prime ($)</t>
    </r>
  </si>
  <si>
    <r>
      <rPr>
        <b/>
        <sz val="11"/>
        <rFont val="Franklin Gothic Medium"/>
        <family val="2"/>
      </rPr>
      <t>Données requises pour calculer les coûts pour l'entreprise</t>
    </r>
  </si>
  <si>
    <r>
      <rPr>
        <sz val="11"/>
        <rFont val="Franklin Gothic Medium"/>
        <family val="2"/>
      </rPr>
      <t>Pour inclure les coûts indirects dans les coûts pour l’entreprise et calculer les ventes brutes nécessaires pour recouvrer le total des coûts :</t>
    </r>
  </si>
  <si>
    <r>
      <rPr>
        <b/>
        <sz val="11"/>
        <rFont val="Franklin Gothic Medium"/>
        <family val="2"/>
      </rPr>
      <t>Marge bénéficiaire de l’entreprise (%)</t>
    </r>
  </si>
  <si>
    <r>
      <rPr>
        <sz val="11"/>
        <rFont val="Franklin Gothic Medium"/>
        <family val="2"/>
      </rPr>
      <t>- Veuillez indiquer la marge bénéficiaire de votre entreprise dans le champ.</t>
    </r>
  </si>
  <si>
    <r>
      <rPr>
        <b/>
        <sz val="11"/>
        <rFont val="Franklin Gothic Medium"/>
        <family val="2"/>
      </rPr>
      <t>CALCULATRICE DES COÛTS D'INDEMNISATION NMETI</t>
    </r>
  </si>
  <si>
    <r>
      <rPr>
        <b/>
        <sz val="10"/>
        <rFont val="Franklin Gothic Medium"/>
        <family val="2"/>
      </rPr>
      <t>Nom de l'entreprise</t>
    </r>
  </si>
  <si>
    <r>
      <rPr>
        <b/>
        <sz val="10"/>
        <rFont val="Franklin Gothic Medium"/>
        <family val="2"/>
      </rPr>
      <t>Groupe de taux</t>
    </r>
  </si>
  <si>
    <r>
      <rPr>
        <b/>
        <sz val="10"/>
        <rFont val="Franklin Gothic Medium"/>
        <family val="2"/>
      </rPr>
      <t>Compte n</t>
    </r>
    <r>
      <rPr>
        <b/>
        <vertAlign val="superscript"/>
        <sz val="10"/>
        <rFont val="Franklin Gothic Medium"/>
        <family val="2"/>
      </rPr>
      <t>o</t>
    </r>
  </si>
  <si>
    <r>
      <rPr>
        <b/>
        <sz val="10"/>
        <rFont val="Franklin Gothic Medium"/>
        <family val="2"/>
      </rPr>
      <t>Entreprise n</t>
    </r>
    <r>
      <rPr>
        <b/>
        <vertAlign val="superscript"/>
        <sz val="10"/>
        <rFont val="Franklin Gothic Medium"/>
        <family val="2"/>
      </rPr>
      <t>o</t>
    </r>
  </si>
  <si>
    <r>
      <rPr>
        <b/>
        <sz val="10"/>
        <rFont val="Franklin Gothic Medium"/>
        <family val="2"/>
      </rPr>
      <t>Prestations antérieures au</t>
    </r>
  </si>
  <si>
    <r>
      <rPr>
        <b/>
        <sz val="10"/>
        <rFont val="Franklin Gothic Medium"/>
        <family val="2"/>
      </rPr>
      <t>Plafond des coûts d'indemnisation ($)</t>
    </r>
  </si>
  <si>
    <r>
      <rPr>
        <b/>
        <sz val="10"/>
        <rFont val="Franklin Gothic Medium"/>
        <family val="2"/>
      </rPr>
      <t>Dossier n</t>
    </r>
    <r>
      <rPr>
        <b/>
        <vertAlign val="superscript"/>
        <sz val="10"/>
        <rFont val="Franklin Gothic Medium"/>
        <family val="2"/>
      </rPr>
      <t>o</t>
    </r>
  </si>
  <si>
    <r>
      <rPr>
        <b/>
        <sz val="10"/>
        <rFont val="Franklin Gothic Medium"/>
        <family val="2"/>
      </rPr>
      <t>Travailleur</t>
    </r>
  </si>
  <si>
    <r>
      <rPr>
        <b/>
        <sz val="10"/>
        <rFont val="Franklin Gothic Medium"/>
        <family val="2"/>
      </rPr>
      <t>Facteur des frais généraux (%)</t>
    </r>
  </si>
  <si>
    <r>
      <rPr>
        <b/>
        <sz val="10"/>
        <rFont val="Franklin Gothic Medium"/>
        <family val="2"/>
      </rPr>
      <t>Date de l'accident (mm/jj/aaaa)</t>
    </r>
  </si>
  <si>
    <r>
      <rPr>
        <b/>
        <sz val="10"/>
        <rFont val="Franklin Gothic Medium"/>
        <family val="2"/>
      </rPr>
      <t>Taux d’indemnisation hebdomadaire ($)</t>
    </r>
  </si>
  <si>
    <r>
      <rPr>
        <b/>
        <sz val="10"/>
        <rFont val="Franklin Gothic Medium"/>
        <family val="2"/>
      </rPr>
      <t>Durée (semaines)</t>
    </r>
  </si>
  <si>
    <r>
      <rPr>
        <b/>
        <sz val="10"/>
        <rFont val="Franklin Gothic Medium"/>
        <family val="2"/>
      </rPr>
      <t>Coûts de soins de santé ($)</t>
    </r>
  </si>
  <si>
    <r>
      <rPr>
        <b/>
        <sz val="10"/>
        <rFont val="Franklin Gothic Medium"/>
        <family val="2"/>
      </rPr>
      <t>Coûts liés à la pension ($)</t>
    </r>
  </si>
  <si>
    <r>
      <rPr>
        <b/>
        <sz val="10"/>
        <rFont val="Franklin Gothic Medium"/>
        <family val="2"/>
      </rPr>
      <t>Facteur de provisionnement</t>
    </r>
  </si>
  <si>
    <r>
      <rPr>
        <b/>
        <sz val="10"/>
        <rFont val="Franklin Gothic Medium"/>
        <family val="2"/>
      </rPr>
      <t>Réintégration au marché du travail ($)</t>
    </r>
  </si>
  <si>
    <r>
      <rPr>
        <b/>
        <sz val="10"/>
        <rFont val="Franklin Gothic Medium"/>
        <family val="2"/>
      </rPr>
      <t>Préséance de la PG</t>
    </r>
  </si>
  <si>
    <r>
      <rPr>
        <b/>
        <sz val="10"/>
        <rFont val="Franklin Gothic Medium"/>
        <family val="2"/>
      </rPr>
      <t>Pour outrepasser les prestations pour perte de gains (PG) totale calculées, veuillez indiquer un nouveau montant total de PG.</t>
    </r>
  </si>
  <si>
    <r>
      <rPr>
        <b/>
        <sz val="10"/>
        <rFont val="Franklin Gothic Medium"/>
        <family val="2"/>
      </rPr>
      <t>Préséance du type de dossier</t>
    </r>
  </si>
  <si>
    <r>
      <rPr>
        <b/>
        <sz val="10"/>
        <rFont val="Franklin Gothic Medium"/>
        <family val="2"/>
      </rPr>
      <t>Si vous devez changer le type de dossier par défaut déterminé, veuillez indiquer un nouveau type de dossier qui a préséance.</t>
    </r>
  </si>
  <si>
    <r>
      <rPr>
        <b/>
        <sz val="10"/>
        <color rgb="FF0000FF"/>
        <rFont val="Franklin Gothic Medium"/>
        <family val="2"/>
      </rPr>
      <t>Veuillez indiquer si l'une des conditions suivantes s’applique (o ou n) :</t>
    </r>
  </si>
  <si>
    <r>
      <rPr>
        <b/>
        <sz val="10"/>
        <rFont val="Franklin Gothic Medium"/>
        <family val="2"/>
      </rPr>
      <t>Y a-t-il eu un versement de prestations pour PG plus de 24 mois après la date de l’accident avec une cotisation de retraite?</t>
    </r>
  </si>
  <si>
    <r>
      <rPr>
        <b/>
        <sz val="10"/>
        <rFont val="Franklin Gothic Medium"/>
        <family val="2"/>
      </rPr>
      <t>Des coûts non liés aux soins de santé ont-ils été payés durant l'année des « Prestations antérieures au »?</t>
    </r>
  </si>
  <si>
    <r>
      <rPr>
        <b/>
        <sz val="10"/>
        <rFont val="Franklin Gothic Medium"/>
        <family val="2"/>
      </rPr>
      <t>S’agit-il d'un décès?</t>
    </r>
  </si>
  <si>
    <r>
      <rPr>
        <b/>
        <sz val="11"/>
        <rFont val="Franklin Gothic Medium"/>
        <family val="2"/>
      </rPr>
      <t>COÛTS D’INDEMNISATION MAXIMAUX</t>
    </r>
  </si>
  <si>
    <r>
      <rPr>
        <b/>
        <sz val="10"/>
        <rFont val="Franklin Gothic Medium"/>
        <family val="2"/>
      </rPr>
      <t>Date de</t>
    </r>
  </si>
  <si>
    <r>
      <rPr>
        <b/>
        <sz val="10"/>
        <rFont val="Franklin Gothic Medium"/>
        <family val="2"/>
      </rPr>
      <t>Type de</t>
    </r>
  </si>
  <si>
    <r>
      <rPr>
        <b/>
        <sz val="10"/>
        <rFont val="Franklin Gothic Medium"/>
        <family val="2"/>
      </rPr>
      <t>Âge du</t>
    </r>
  </si>
  <si>
    <r>
      <rPr>
        <b/>
        <sz val="10"/>
        <rFont val="Franklin Gothic Medium"/>
        <family val="2"/>
      </rPr>
      <t>Autre que</t>
    </r>
  </si>
  <si>
    <r>
      <rPr>
        <b/>
        <sz val="10"/>
        <rFont val="Franklin Gothic Medium"/>
        <family val="2"/>
      </rPr>
      <t>Prestations antérieures</t>
    </r>
  </si>
  <si>
    <r>
      <rPr>
        <b/>
        <sz val="10"/>
        <rFont val="Franklin Gothic Medium"/>
        <family val="2"/>
      </rPr>
      <t>Coûts</t>
    </r>
  </si>
  <si>
    <r>
      <rPr>
        <b/>
        <sz val="10"/>
        <rFont val="Franklin Gothic Medium"/>
        <family val="2"/>
      </rPr>
      <t>Frais</t>
    </r>
  </si>
  <si>
    <r>
      <rPr>
        <b/>
        <sz val="10"/>
        <rFont val="Franklin Gothic Medium"/>
        <family val="2"/>
      </rPr>
      <t>Coûts</t>
    </r>
  </si>
  <si>
    <r>
      <rPr>
        <b/>
        <sz val="10"/>
        <rFont val="Franklin Gothic Medium"/>
        <family val="2"/>
      </rPr>
      <t>Dossier n</t>
    </r>
    <r>
      <rPr>
        <b/>
        <vertAlign val="superscript"/>
        <sz val="10"/>
        <rFont val="Franklin Gothic Medium"/>
        <family val="2"/>
      </rPr>
      <t>o</t>
    </r>
  </si>
  <si>
    <r>
      <rPr>
        <b/>
        <sz val="10"/>
        <rFont val="Franklin Gothic Medium"/>
        <family val="2"/>
      </rPr>
      <t>l'accident</t>
    </r>
  </si>
  <si>
    <r>
      <rPr>
        <b/>
        <sz val="10"/>
        <rFont val="Franklin Gothic Medium"/>
        <family val="2"/>
      </rPr>
      <t>dossier</t>
    </r>
  </si>
  <si>
    <r>
      <rPr>
        <b/>
        <sz val="10"/>
        <rFont val="Franklin Gothic Medium"/>
        <family val="2"/>
      </rPr>
      <t>dossier</t>
    </r>
  </si>
  <si>
    <r>
      <rPr>
        <b/>
        <sz val="10"/>
        <rFont val="Franklin Gothic Medium"/>
        <family val="2"/>
      </rPr>
      <t>pension</t>
    </r>
  </si>
  <si>
    <r>
      <rPr>
        <b/>
        <sz val="10"/>
        <rFont val="Franklin Gothic Medium"/>
        <family val="2"/>
      </rPr>
      <t>Pension</t>
    </r>
  </si>
  <si>
    <r>
      <rPr>
        <b/>
        <sz val="10"/>
        <rFont val="Franklin Gothic Medium"/>
        <family val="2"/>
      </rPr>
      <t>actualisées</t>
    </r>
  </si>
  <si>
    <r>
      <rPr>
        <b/>
        <sz val="10"/>
        <rFont val="Franklin Gothic Medium"/>
        <family val="2"/>
      </rPr>
      <t>futurs</t>
    </r>
  </si>
  <si>
    <r>
      <rPr>
        <b/>
        <sz val="10"/>
        <rFont val="Franklin Gothic Medium"/>
        <family val="2"/>
      </rPr>
      <t>généraux</t>
    </r>
  </si>
  <si>
    <r>
      <rPr>
        <b/>
        <sz val="10"/>
        <rFont val="Franklin Gothic Medium"/>
        <family val="2"/>
      </rPr>
      <t>maximaux</t>
    </r>
  </si>
  <si>
    <r>
      <rPr>
        <b/>
        <sz val="11"/>
        <rFont val="Franklin Gothic Medium"/>
        <family val="2"/>
      </rPr>
      <t>SOMMAIRE DE L’ENTREPRISE</t>
    </r>
  </si>
  <si>
    <r>
      <rPr>
        <b/>
        <sz val="10"/>
        <rFont val="Franklin Gothic Medium"/>
        <family val="2"/>
      </rPr>
      <t>Facteur</t>
    </r>
  </si>
  <si>
    <r>
      <rPr>
        <b/>
        <sz val="10"/>
        <rFont val="Franklin Gothic Medium"/>
        <family val="2"/>
      </rPr>
      <t>Année de</t>
    </r>
  </si>
  <si>
    <r>
      <rPr>
        <b/>
        <sz val="10"/>
        <rFont val="Franklin Gothic Medium"/>
        <family val="2"/>
      </rPr>
      <t>des coûts</t>
    </r>
  </si>
  <si>
    <r>
      <rPr>
        <b/>
        <sz val="10"/>
        <rFont val="Franklin Gothic Medium"/>
        <family val="2"/>
      </rPr>
      <t>Coûts</t>
    </r>
  </si>
  <si>
    <r>
      <rPr>
        <b/>
        <sz val="10"/>
        <rFont val="Franklin Gothic Medium"/>
        <family val="2"/>
      </rPr>
      <t>Coûts</t>
    </r>
  </si>
  <si>
    <r>
      <rPr>
        <b/>
        <sz val="10"/>
        <rFont val="Franklin Gothic Medium"/>
        <family val="2"/>
      </rPr>
      <t>Facteur</t>
    </r>
  </si>
  <si>
    <r>
      <rPr>
        <b/>
        <sz val="10"/>
        <rFont val="Franklin Gothic Medium"/>
        <family val="2"/>
      </rPr>
      <t>Indice de</t>
    </r>
  </si>
  <si>
    <r>
      <rPr>
        <b/>
        <sz val="10"/>
        <rFont val="Franklin Gothic Medium"/>
        <family val="2"/>
      </rPr>
      <t>de l'accident</t>
    </r>
  </si>
  <si>
    <r>
      <rPr>
        <b/>
        <sz val="10"/>
        <rFont val="Franklin Gothic Medium"/>
        <family val="2"/>
      </rPr>
      <t>Prime ($)</t>
    </r>
  </si>
  <si>
    <r>
      <rPr>
        <b/>
        <sz val="10"/>
        <rFont val="Franklin Gothic Medium"/>
        <family val="2"/>
      </rPr>
      <t>prévus (%)</t>
    </r>
  </si>
  <si>
    <r>
      <rPr>
        <b/>
        <sz val="10"/>
        <rFont val="Franklin Gothic Medium"/>
        <family val="2"/>
      </rPr>
      <t>prévus ($)</t>
    </r>
  </si>
  <si>
    <r>
      <rPr>
        <b/>
        <sz val="10"/>
        <rFont val="Franklin Gothic Medium"/>
        <family val="2"/>
      </rPr>
      <t>NMETI ($)</t>
    </r>
  </si>
  <si>
    <r>
      <rPr>
        <b/>
        <sz val="10"/>
        <rFont val="Franklin Gothic Medium"/>
        <family val="2"/>
      </rPr>
      <t>de tarification (%)</t>
    </r>
  </si>
  <si>
    <r>
      <rPr>
        <b/>
        <sz val="10"/>
        <rFont val="Franklin Gothic Medium"/>
        <family val="2"/>
      </rPr>
      <t>de rendement</t>
    </r>
  </si>
  <si>
    <r>
      <rPr>
        <b/>
        <sz val="10"/>
        <rFont val="Franklin Gothic Medium"/>
        <family val="2"/>
      </rPr>
      <t>Rabais maximal potentiel de la NMETI</t>
    </r>
  </si>
  <si>
    <r>
      <rPr>
        <i/>
        <sz val="10"/>
        <rFont val="Franklin Gothic Medium"/>
        <family val="2"/>
      </rPr>
      <t>Coûts prévus x facteur de tarification</t>
    </r>
  </si>
  <si>
    <r>
      <rPr>
        <b/>
        <sz val="10"/>
        <rFont val="Franklin Gothic Medium"/>
        <family val="2"/>
      </rPr>
      <t>Surcharge ou rabais réel de la NMETI</t>
    </r>
  </si>
  <si>
    <r>
      <rPr>
        <i/>
        <sz val="9"/>
        <rFont val="Franklin Gothic Medium"/>
        <family val="2"/>
      </rPr>
      <t>(Coûts NMETI – coûts prévus) X facteur de tarification</t>
    </r>
  </si>
  <si>
    <r>
      <rPr>
        <b/>
        <sz val="10"/>
        <rFont val="Franklin Gothic Medium"/>
        <family val="2"/>
      </rPr>
      <t>Coûts pour l’entreprise</t>
    </r>
  </si>
  <si>
    <r>
      <rPr>
        <i/>
        <sz val="10"/>
        <rFont val="Franklin Gothic Medium"/>
        <family val="2"/>
      </rPr>
      <t>Rabais potentiel maximal - ou + surcharge/rabais réel</t>
    </r>
  </si>
  <si>
    <r>
      <rPr>
        <b/>
        <sz val="10"/>
        <rFont val="Franklin Gothic Medium"/>
        <family val="2"/>
      </rPr>
      <t>Marge bénéficiaire de l’entreprise (%)</t>
    </r>
  </si>
  <si>
    <r>
      <rPr>
        <b/>
        <sz val="10"/>
        <rFont val="Franklin Gothic Medium"/>
        <family val="2"/>
      </rPr>
      <t>Ventes brutes nécessaires pour recouvrer les coûts pour l’entreprise</t>
    </r>
  </si>
  <si>
    <r>
      <rPr>
        <i/>
        <sz val="10"/>
        <rFont val="Franklin Gothic Medium"/>
        <family val="2"/>
      </rPr>
      <t>Coûts pour l’entreprise / marge bénéficiaire de l’entreprise</t>
    </r>
  </si>
  <si>
    <r>
      <rPr>
        <b/>
        <sz val="10"/>
        <rFont val="Franklin Gothic Medium"/>
        <family val="2"/>
      </rPr>
      <t>Total des coûts de la demande</t>
    </r>
  </si>
  <si>
    <r>
      <rPr>
        <i/>
        <sz val="10"/>
        <rFont val="Franklin Gothic Medium"/>
        <family val="2"/>
      </rPr>
      <t>Total des coûts liés à la pension ou autres que pension (relevé NMETI)</t>
    </r>
  </si>
  <si>
    <r>
      <rPr>
        <b/>
        <sz val="10"/>
        <rFont val="Franklin Gothic Medium"/>
        <family val="2"/>
      </rPr>
      <t>Coûts indirects approximatifs</t>
    </r>
  </si>
  <si>
    <r>
      <rPr>
        <i/>
        <sz val="10"/>
        <rFont val="Franklin Gothic Medium"/>
        <family val="2"/>
      </rPr>
      <t>Total des coûts de la demande x 4</t>
    </r>
  </si>
  <si>
    <r>
      <rPr>
        <b/>
        <sz val="10"/>
        <rFont val="Franklin Gothic Medium"/>
        <family val="2"/>
      </rPr>
      <t>Coûts pour l’entreprise + coûts indirects</t>
    </r>
  </si>
  <si>
    <r>
      <rPr>
        <i/>
        <sz val="10"/>
        <rFont val="Franklin Gothic Medium"/>
        <family val="2"/>
      </rPr>
      <t>Coûts pour l’entreprise (ci-dessus) + coûts indirects approximatifs</t>
    </r>
  </si>
  <si>
    <r>
      <rPr>
        <b/>
        <sz val="10"/>
        <rFont val="Franklin Gothic Medium"/>
        <family val="2"/>
      </rPr>
      <t>Ventes brutes requises pour recouvrer le total des coûts</t>
    </r>
  </si>
  <si>
    <r>
      <rPr>
        <i/>
        <sz val="10"/>
        <rFont val="Franklin Gothic Medium"/>
        <family val="2"/>
      </rPr>
      <t>(Coûts pour l’entreprise + coûts indirects) /marge bénéficiaire de l’entreprise</t>
    </r>
  </si>
  <si>
    <t>FTL -24 - NEL</t>
  </si>
  <si>
    <t>1 - &lt;16</t>
  </si>
  <si>
    <t>16 - 104</t>
  </si>
  <si>
    <t>LIMITED CLAIM COSTS</t>
  </si>
  <si>
    <t>Claim Type Chart</t>
  </si>
  <si>
    <t>Limited Claim</t>
  </si>
  <si>
    <t>Weeks</t>
  </si>
  <si>
    <t>Wks</t>
  </si>
  <si>
    <t>active</t>
  </si>
  <si>
    <t>inactive</t>
  </si>
  <si>
    <t>Year</t>
  </si>
  <si>
    <t>Costs ($)</t>
  </si>
  <si>
    <t>Range</t>
  </si>
  <si>
    <t>Active</t>
  </si>
  <si>
    <t>Inactive</t>
  </si>
  <si>
    <t>1to3</t>
  </si>
  <si>
    <t>03</t>
  </si>
  <si>
    <t>04</t>
  </si>
  <si>
    <t>4to15</t>
  </si>
  <si>
    <t>05</t>
  </si>
  <si>
    <t>06</t>
  </si>
  <si>
    <t>16to51</t>
  </si>
  <si>
    <t>07</t>
  </si>
  <si>
    <t>08</t>
  </si>
  <si>
    <t>52to104</t>
  </si>
  <si>
    <t>09</t>
  </si>
  <si>
    <t>10</t>
  </si>
  <si>
    <t>&gt;104</t>
  </si>
  <si>
    <t>13</t>
  </si>
  <si>
    <t>14</t>
  </si>
  <si>
    <t>Reserve</t>
  </si>
  <si>
    <t>Dates</t>
  </si>
  <si>
    <t>Year</t>
  </si>
  <si>
    <t>Factor</t>
  </si>
  <si>
    <t>past awards to date</t>
  </si>
  <si>
    <t>accident date</t>
  </si>
  <si>
    <t>wks</t>
  </si>
  <si>
    <t>Rate</t>
  </si>
  <si>
    <t>na</t>
  </si>
  <si>
    <t>na</t>
  </si>
  <si>
    <t>na</t>
  </si>
  <si>
    <t>na</t>
  </si>
  <si>
    <t>na</t>
  </si>
  <si>
    <t>na</t>
  </si>
  <si>
    <t>na</t>
  </si>
  <si>
    <t>na</t>
  </si>
  <si>
    <t>na</t>
  </si>
  <si>
    <t>na</t>
  </si>
  <si>
    <t>na</t>
  </si>
  <si>
    <t>na</t>
  </si>
  <si>
    <t>na</t>
  </si>
  <si>
    <t>na</t>
  </si>
  <si>
    <t>na</t>
  </si>
  <si>
    <t>na</t>
  </si>
  <si>
    <t>na</t>
  </si>
  <si>
    <t>na</t>
  </si>
  <si>
    <t>na</t>
  </si>
  <si>
    <t>reserve factor for the selected CT and Mth on the input page</t>
  </si>
  <si>
    <t>Reserve Factors - 2003</t>
  </si>
  <si>
    <t>Rate Groups 030 - 041</t>
  </si>
  <si>
    <t>AGE IN</t>
  </si>
  <si>
    <t>CT</t>
  </si>
  <si>
    <t>CT</t>
  </si>
  <si>
    <t>CT</t>
  </si>
  <si>
    <t>CT</t>
  </si>
  <si>
    <t>CT</t>
  </si>
  <si>
    <t>CT</t>
  </si>
  <si>
    <t>CT</t>
  </si>
  <si>
    <t>CT</t>
  </si>
  <si>
    <t>CT</t>
  </si>
  <si>
    <t>CT</t>
  </si>
  <si>
    <t>CT</t>
  </si>
  <si>
    <t>CT</t>
  </si>
  <si>
    <t>CT</t>
  </si>
  <si>
    <t>CT</t>
  </si>
  <si>
    <t>MONTHS</t>
  </si>
  <si>
    <t>0.0000</t>
  </si>
  <si>
    <t>6.2172</t>
  </si>
  <si>
    <t>1.8414</t>
  </si>
  <si>
    <t>9.7632</t>
  </si>
  <si>
    <t>4.7211</t>
  </si>
  <si>
    <t>12.3156</t>
  </si>
  <si>
    <t>4.8603</t>
  </si>
  <si>
    <t>12.1212</t>
  </si>
  <si>
    <t>4.4472</t>
  </si>
  <si>
    <t>2.6222</t>
  </si>
  <si>
    <t>2.6222</t>
  </si>
  <si>
    <t>21.4762</t>
  </si>
  <si>
    <t>5.1134</t>
  </si>
  <si>
    <t>0.0000</t>
  </si>
  <si>
    <t>0.0000</t>
  </si>
  <si>
    <t>5.4141</t>
  </si>
  <si>
    <t>1.6035</t>
  </si>
  <si>
    <t>8.5021</t>
  </si>
  <si>
    <t>4.1113</t>
  </si>
  <si>
    <t>10.7248</t>
  </si>
  <si>
    <t>4.2325</t>
  </si>
  <si>
    <t>10.5555</t>
  </si>
  <si>
    <t>3.8727</t>
  </si>
  <si>
    <t>2.2835</t>
  </si>
  <si>
    <t>2.2835</t>
  </si>
  <si>
    <t>18.7022</t>
  </si>
  <si>
    <t>4.4529</t>
  </si>
  <si>
    <t>0.0000</t>
  </si>
  <si>
    <t>0.0000</t>
  </si>
  <si>
    <t>4.9012</t>
  </si>
  <si>
    <t>1.4516</t>
  </si>
  <si>
    <t>7.6967</t>
  </si>
  <si>
    <t>3.7218</t>
  </si>
  <si>
    <t>9.7088</t>
  </si>
  <si>
    <t>3.8315</t>
  </si>
  <si>
    <t>9.5555</t>
  </si>
  <si>
    <t>3.5058</t>
  </si>
  <si>
    <t>2.0672</t>
  </si>
  <si>
    <t>2.0672</t>
  </si>
  <si>
    <t>16.9304</t>
  </si>
  <si>
    <t>4.0311</t>
  </si>
  <si>
    <t>0.0000</t>
  </si>
  <si>
    <t>0.0000</t>
  </si>
  <si>
    <t>4.4136</t>
  </si>
  <si>
    <t>1.3072</t>
  </si>
  <si>
    <t>6.9310</t>
  </si>
  <si>
    <t>3.3515</t>
  </si>
  <si>
    <t>8.7429</t>
  </si>
  <si>
    <t>3.4504</t>
  </si>
  <si>
    <t>8.6049</t>
  </si>
  <si>
    <t>3.1571</t>
  </si>
  <si>
    <t>1.8615</t>
  </si>
  <si>
    <t>1.8615</t>
  </si>
  <si>
    <t>15.2461</t>
  </si>
  <si>
    <t>3.6300</t>
  </si>
  <si>
    <t>0.0000</t>
  </si>
  <si>
    <t>0.0000</t>
  </si>
  <si>
    <t>3.9514</t>
  </si>
  <si>
    <t>1.1703</t>
  </si>
  <si>
    <t>6.2051</t>
  </si>
  <si>
    <t>3.0005</t>
  </si>
  <si>
    <t>7.8272</t>
  </si>
  <si>
    <t>3.0890</t>
  </si>
  <si>
    <t>7.7037</t>
  </si>
  <si>
    <t>2.8264</t>
  </si>
  <si>
    <t>1.6666</t>
  </si>
  <si>
    <t>1.6666</t>
  </si>
  <si>
    <t>13.6493</t>
  </si>
  <si>
    <t>3.2498</t>
  </si>
  <si>
    <t>0.0000</t>
  </si>
  <si>
    <t>0.0000</t>
  </si>
  <si>
    <t>3.5144</t>
  </si>
  <si>
    <t>1.0409</t>
  </si>
  <si>
    <t>5.5189</t>
  </si>
  <si>
    <t>2.6687</t>
  </si>
  <si>
    <t>6.9617</t>
  </si>
  <si>
    <t>2.7474</t>
  </si>
  <si>
    <t>6.8518</t>
  </si>
  <si>
    <t>2.5139</t>
  </si>
  <si>
    <t>1.4823</t>
  </si>
  <si>
    <t>1.4823</t>
  </si>
  <si>
    <t>12.1400</t>
  </si>
  <si>
    <t>2.8905</t>
  </si>
  <si>
    <t>0.0000</t>
  </si>
  <si>
    <t>0.0000</t>
  </si>
  <si>
    <t>3.1818</t>
  </si>
  <si>
    <t>0.9424</t>
  </si>
  <si>
    <t>4.9965</t>
  </si>
  <si>
    <t>2.4161</t>
  </si>
  <si>
    <t>6.3028</t>
  </si>
  <si>
    <t>2.4874</t>
  </si>
  <si>
    <t>6.2033</t>
  </si>
  <si>
    <t>2.2759</t>
  </si>
  <si>
    <t>1.3420</t>
  </si>
  <si>
    <t>1.3420</t>
  </si>
  <si>
    <t>10.9909</t>
  </si>
  <si>
    <t>2.6169</t>
  </si>
  <si>
    <t>0.0000</t>
  </si>
  <si>
    <t>0.0000</t>
  </si>
  <si>
    <t>3.0000</t>
  </si>
  <si>
    <t>0.8885</t>
  </si>
  <si>
    <t>4.7110</t>
  </si>
  <si>
    <t>2.2781</t>
  </si>
  <si>
    <t>5.9426</t>
  </si>
  <si>
    <t>2.3452</t>
  </si>
  <si>
    <t>5.8488</t>
  </si>
  <si>
    <t>2.1459</t>
  </si>
  <si>
    <t>1.2653</t>
  </si>
  <si>
    <t>1.2653</t>
  </si>
  <si>
    <t>10.3629</t>
  </si>
  <si>
    <t>2.4674</t>
  </si>
  <si>
    <t>0.0000</t>
  </si>
  <si>
    <t>0.0000</t>
  </si>
  <si>
    <t>2.8182</t>
  </si>
  <si>
    <t>0.8347</t>
  </si>
  <si>
    <t>4.4255</t>
  </si>
  <si>
    <t>2.1400</t>
  </si>
  <si>
    <t>5.5825</t>
  </si>
  <si>
    <t>2.2031</t>
  </si>
  <si>
    <t>5.4944</t>
  </si>
  <si>
    <t>2.0158</t>
  </si>
  <si>
    <t>1.1886</t>
  </si>
  <si>
    <t>1.1886</t>
  </si>
  <si>
    <t>9.7349</t>
  </si>
  <si>
    <t>2.3178</t>
  </si>
  <si>
    <t>0.0000</t>
  </si>
  <si>
    <t>0.0000</t>
  </si>
  <si>
    <t>2.6363</t>
  </si>
  <si>
    <t>0.7808</t>
  </si>
  <si>
    <t>4.1400</t>
  </si>
  <si>
    <t>2.0019</t>
  </si>
  <si>
    <t>5.2223</t>
  </si>
  <si>
    <t>2.0610</t>
  </si>
  <si>
    <t>5.1399</t>
  </si>
  <si>
    <t>1.8858</t>
  </si>
  <si>
    <t>1.1119</t>
  </si>
  <si>
    <t>1.1119</t>
  </si>
  <si>
    <t>9.1068</t>
  </si>
  <si>
    <t>2.1683</t>
  </si>
  <si>
    <t>0.0000</t>
  </si>
  <si>
    <t>0.0000</t>
  </si>
  <si>
    <t>2.4545</t>
  </si>
  <si>
    <t>0.7270</t>
  </si>
  <si>
    <t>3.8545</t>
  </si>
  <si>
    <t>1.8639</t>
  </si>
  <si>
    <t>4.8622</t>
  </si>
  <si>
    <t>1.9188</t>
  </si>
  <si>
    <t>4.7854</t>
  </si>
  <si>
    <t>1.7557</t>
  </si>
  <si>
    <t>1.0353</t>
  </si>
  <si>
    <t>1.0353</t>
  </si>
  <si>
    <t>8.4788</t>
  </si>
  <si>
    <t>2.0188</t>
  </si>
  <si>
    <t>0.0000</t>
  </si>
  <si>
    <t>0.0000</t>
  </si>
  <si>
    <t>2.2727</t>
  </si>
  <si>
    <t>0.6731</t>
  </si>
  <si>
    <t>3.5690</t>
  </si>
  <si>
    <t>1.7258</t>
  </si>
  <si>
    <t>4.5020</t>
  </si>
  <si>
    <t>1.7767</t>
  </si>
  <si>
    <t>4.4309</t>
  </si>
  <si>
    <t>1.6257</t>
  </si>
  <si>
    <t>0.9586</t>
  </si>
  <si>
    <t>0.9586</t>
  </si>
  <si>
    <t>7.8506</t>
  </si>
  <si>
    <t>1.8692</t>
  </si>
  <si>
    <t>0.0000</t>
  </si>
  <si>
    <t>0.0000</t>
  </si>
  <si>
    <t>2.2810</t>
  </si>
  <si>
    <t>0.6756</t>
  </si>
  <si>
    <t>3.5819</t>
  </si>
  <si>
    <t>1.7321</t>
  </si>
  <si>
    <t>4.5184</t>
  </si>
  <si>
    <t>1.7832</t>
  </si>
  <si>
    <t>4.4470</t>
  </si>
  <si>
    <t>1.6316</t>
  </si>
  <si>
    <t>0.9621</t>
  </si>
  <si>
    <t>0.9621</t>
  </si>
  <si>
    <t>7.8792</t>
  </si>
  <si>
    <t>1.8760</t>
  </si>
  <si>
    <t>0.0000</t>
  </si>
  <si>
    <t>0.0000</t>
  </si>
  <si>
    <t>2.2690</t>
  </si>
  <si>
    <t>0.6720</t>
  </si>
  <si>
    <t>3.4028</t>
  </si>
  <si>
    <t>1.6455</t>
  </si>
  <si>
    <t>4.3513</t>
  </si>
  <si>
    <t>1.7172</t>
  </si>
  <si>
    <t>4.3390</t>
  </si>
  <si>
    <t>1.5919</t>
  </si>
  <si>
    <t>0.8969</t>
  </si>
  <si>
    <t>0.8969</t>
  </si>
  <si>
    <t>7.3586</t>
  </si>
  <si>
    <t>1.7521</t>
  </si>
  <si>
    <t>0.0000</t>
  </si>
  <si>
    <t>0.0000</t>
  </si>
  <si>
    <t>2.2571</t>
  </si>
  <si>
    <t>0.6685</t>
  </si>
  <si>
    <t>3.2328</t>
  </si>
  <si>
    <t>1.5633</t>
  </si>
  <si>
    <t>4.1924</t>
  </si>
  <si>
    <t>1.6545</t>
  </si>
  <si>
    <t>4.2357</t>
  </si>
  <si>
    <t>1.5540</t>
  </si>
  <si>
    <t>0.8352</t>
  </si>
  <si>
    <t>0.8352</t>
  </si>
  <si>
    <t>6.8653</t>
  </si>
  <si>
    <t>1.6346</t>
  </si>
  <si>
    <t>0.0000</t>
  </si>
  <si>
    <t>0.0000</t>
  </si>
  <si>
    <t>2.2451</t>
  </si>
  <si>
    <t>0.6649</t>
  </si>
  <si>
    <t>3.0713</t>
  </si>
  <si>
    <t>1.4852</t>
  </si>
  <si>
    <t>4.0411</t>
  </si>
  <si>
    <t>1.5948</t>
  </si>
  <si>
    <t>4.1369</t>
  </si>
  <si>
    <t>1.5178</t>
  </si>
  <si>
    <t>0.7767</t>
  </si>
  <si>
    <t>0.7767</t>
  </si>
  <si>
    <t>6.3973</t>
  </si>
  <si>
    <t>1.5232</t>
  </si>
  <si>
    <t>0.0000</t>
  </si>
  <si>
    <t>0.0000</t>
  </si>
  <si>
    <t>2.2332</t>
  </si>
  <si>
    <t>0.6614</t>
  </si>
  <si>
    <t>2.9178</t>
  </si>
  <si>
    <t>1.4109</t>
  </si>
  <si>
    <t>3.8969</t>
  </si>
  <si>
    <t>1.5379</t>
  </si>
  <si>
    <t>4.0423</t>
  </si>
  <si>
    <t>1.4831</t>
  </si>
  <si>
    <t>0.7211</t>
  </si>
  <si>
    <t>0.7211</t>
  </si>
  <si>
    <t>5.9531</t>
  </si>
  <si>
    <t>1.4174</t>
  </si>
  <si>
    <t>0.0000</t>
  </si>
  <si>
    <t>0.0000</t>
  </si>
  <si>
    <t>2.2213</t>
  </si>
  <si>
    <t>0.6579</t>
  </si>
  <si>
    <t>2.7716</t>
  </si>
  <si>
    <t>1.3402</t>
  </si>
  <si>
    <t>3.7593</t>
  </si>
  <si>
    <t>1.4836</t>
  </si>
  <si>
    <t>3.9517</t>
  </si>
  <si>
    <t>1.4498</t>
  </si>
  <si>
    <t>0.6684</t>
  </si>
  <si>
    <t>0.6684</t>
  </si>
  <si>
    <t>5.5311</t>
  </si>
  <si>
    <t>1.3169</t>
  </si>
  <si>
    <t>0.0000</t>
  </si>
  <si>
    <t>0.0000</t>
  </si>
  <si>
    <t>2.2743</t>
  </si>
  <si>
    <t>0.6736</t>
  </si>
  <si>
    <t>2.7099</t>
  </si>
  <si>
    <t>1.3104</t>
  </si>
  <si>
    <t>3.7346</t>
  </si>
  <si>
    <t>1.4739</t>
  </si>
  <si>
    <t>3.9784</t>
  </si>
  <si>
    <t>1.4596</t>
  </si>
  <si>
    <t>0.6364</t>
  </si>
  <si>
    <t>0.6364</t>
  </si>
  <si>
    <t>5.2807</t>
  </si>
  <si>
    <t>1.2573</t>
  </si>
  <si>
    <t>0.0000</t>
  </si>
  <si>
    <t>0.0000</t>
  </si>
  <si>
    <t>2.3228</t>
  </si>
  <si>
    <t>0.6879</t>
  </si>
  <si>
    <t>2.6424</t>
  </si>
  <si>
    <t>1.2778</t>
  </si>
  <si>
    <t>3.7022</t>
  </si>
  <si>
    <t>1.4611</t>
  </si>
  <si>
    <t>3.9970</t>
  </si>
  <si>
    <t>1.4665</t>
  </si>
  <si>
    <t>0.6030</t>
  </si>
  <si>
    <t>0.6030</t>
  </si>
  <si>
    <t>5.0189</t>
  </si>
  <si>
    <t>1.1950</t>
  </si>
  <si>
    <t>0.0000</t>
  </si>
  <si>
    <t>0.0000</t>
  </si>
  <si>
    <t>2.3713</t>
  </si>
  <si>
    <t>0.7023</t>
  </si>
  <si>
    <t>2.5749</t>
  </si>
  <si>
    <t>1.2451</t>
  </si>
  <si>
    <t>3.6698</t>
  </si>
  <si>
    <t>1.4483</t>
  </si>
  <si>
    <t>4.0155</t>
  </si>
  <si>
    <t>1.4733</t>
  </si>
  <si>
    <t>0.5697</t>
  </si>
  <si>
    <t>0.5697</t>
  </si>
  <si>
    <t>4.7571</t>
  </si>
  <si>
    <t>1.1327</t>
  </si>
  <si>
    <t>0.0000</t>
  </si>
  <si>
    <t>0.0000</t>
  </si>
  <si>
    <t>2.4197</t>
  </si>
  <si>
    <t>0.7167</t>
  </si>
  <si>
    <t>2.5075</t>
  </si>
  <si>
    <t>1.2125</t>
  </si>
  <si>
    <t>3.6374</t>
  </si>
  <si>
    <t>1.4355</t>
  </si>
  <si>
    <t>4.0341</t>
  </si>
  <si>
    <t>1.4801</t>
  </si>
  <si>
    <t>0.5363</t>
  </si>
  <si>
    <t>0.5363</t>
  </si>
  <si>
    <t>4.4953</t>
  </si>
  <si>
    <t>1.0703</t>
  </si>
  <si>
    <t>0.0000</t>
  </si>
  <si>
    <t>0.0000</t>
  </si>
  <si>
    <t>2.4682</t>
  </si>
  <si>
    <t>0.7310</t>
  </si>
  <si>
    <t>2.4400</t>
  </si>
  <si>
    <t>1.1799</t>
  </si>
  <si>
    <t>3.6050</t>
  </si>
  <si>
    <t>1.4227</t>
  </si>
  <si>
    <t>4.0527</t>
  </si>
  <si>
    <t>1.4869</t>
  </si>
  <si>
    <t>0.5029</t>
  </si>
  <si>
    <t>0.5029</t>
  </si>
  <si>
    <t>4.2335</t>
  </si>
  <si>
    <t>1.0080</t>
  </si>
  <si>
    <t>0.0000</t>
  </si>
  <si>
    <t>0.0000</t>
  </si>
  <si>
    <t>2.5167</t>
  </si>
  <si>
    <t>0.7454</t>
  </si>
  <si>
    <t>2.3725</t>
  </si>
  <si>
    <t>1.1472</t>
  </si>
  <si>
    <t>3.5726</t>
  </si>
  <si>
    <t>1.4099</t>
  </si>
  <si>
    <t>4.0712</t>
  </si>
  <si>
    <t>1.4937</t>
  </si>
  <si>
    <t>0.4696</t>
  </si>
  <si>
    <t>0.4696</t>
  </si>
  <si>
    <t>3.9717</t>
  </si>
  <si>
    <t>0.9457</t>
  </si>
  <si>
    <t>0.0000</t>
  </si>
  <si>
    <t>0.0000</t>
  </si>
  <si>
    <t>2.5652</t>
  </si>
  <si>
    <t>0.7597</t>
  </si>
  <si>
    <t>2.3050</t>
  </si>
  <si>
    <t>1.1146</t>
  </si>
  <si>
    <t>3.5403</t>
  </si>
  <si>
    <t>1.3972</t>
  </si>
  <si>
    <t>4.0898</t>
  </si>
  <si>
    <t>1.5005</t>
  </si>
  <si>
    <t>0.4362</t>
  </si>
  <si>
    <t>0.4362</t>
  </si>
  <si>
    <t>3.7099</t>
  </si>
  <si>
    <t>0.8833</t>
  </si>
  <si>
    <t>0.0000</t>
  </si>
  <si>
    <t>0.0000</t>
  </si>
  <si>
    <t>2.8093</t>
  </si>
  <si>
    <t>0.7501</t>
  </si>
  <si>
    <t>2.6148</t>
  </si>
  <si>
    <t>1.0944</t>
  </si>
  <si>
    <t>3.5326</t>
  </si>
  <si>
    <t>1.3765</t>
  </si>
  <si>
    <t>4.0257</t>
  </si>
  <si>
    <t>1.5038</t>
  </si>
  <si>
    <t>0.4322</t>
  </si>
  <si>
    <t>0.4322</t>
  </si>
  <si>
    <t>3.6822</t>
  </si>
  <si>
    <t>0.8767</t>
  </si>
  <si>
    <t>0.0000</t>
  </si>
  <si>
    <t>0.0000</t>
  </si>
  <si>
    <t>3.0534</t>
  </si>
  <si>
    <t>0.7404</t>
  </si>
  <si>
    <t>2.9246</t>
  </si>
  <si>
    <t>1.0741</t>
  </si>
  <si>
    <t>3.5250</t>
  </si>
  <si>
    <t>1.3559</t>
  </si>
  <si>
    <t>3.9615</t>
  </si>
  <si>
    <t>1.5070</t>
  </si>
  <si>
    <t>0.4283</t>
  </si>
  <si>
    <t>0.4283</t>
  </si>
  <si>
    <t>3.6546</t>
  </si>
  <si>
    <t>0.8702</t>
  </si>
  <si>
    <t>0.0000</t>
  </si>
  <si>
    <t>0.0000</t>
  </si>
  <si>
    <t>3.2975</t>
  </si>
  <si>
    <t>0.7308</t>
  </si>
  <si>
    <t>3.2344</t>
  </si>
  <si>
    <t>1.0539</t>
  </si>
  <si>
    <t>3.5174</t>
  </si>
  <si>
    <t>1.3353</t>
  </si>
  <si>
    <t>3.8974</t>
  </si>
  <si>
    <t>1.5103</t>
  </si>
  <si>
    <t>0.4243</t>
  </si>
  <si>
    <t>0.4243</t>
  </si>
  <si>
    <t>3.6269</t>
  </si>
  <si>
    <t>0.8636</t>
  </si>
  <si>
    <t>0.0000</t>
  </si>
  <si>
    <t>0.0000</t>
  </si>
  <si>
    <t>3.5416</t>
  </si>
  <si>
    <t>0.7211</t>
  </si>
  <si>
    <t>3.5442</t>
  </si>
  <si>
    <t>1.0336</t>
  </si>
  <si>
    <t>3.5098</t>
  </si>
  <si>
    <t>1.3146</t>
  </si>
  <si>
    <t>3.8333</t>
  </si>
  <si>
    <t>1.5136</t>
  </si>
  <si>
    <t>0.4203</t>
  </si>
  <si>
    <t>0.4203</t>
  </si>
  <si>
    <t>3.5993</t>
  </si>
  <si>
    <t>0.8570</t>
  </si>
  <si>
    <t>0.0000</t>
  </si>
  <si>
    <t>0.0000</t>
  </si>
  <si>
    <t>3.7857</t>
  </si>
  <si>
    <t>0.7115</t>
  </si>
  <si>
    <t>3.8540</t>
  </si>
  <si>
    <t>1.0133</t>
  </si>
  <si>
    <t>3.5022</t>
  </si>
  <si>
    <t>1.2940</t>
  </si>
  <si>
    <t>3.7691</t>
  </si>
  <si>
    <t>1.5168</t>
  </si>
  <si>
    <t>0.4164</t>
  </si>
  <si>
    <t>0.4164</t>
  </si>
  <si>
    <t>3.5717</t>
  </si>
  <si>
    <t>0.8504</t>
  </si>
  <si>
    <t>0.0000</t>
  </si>
  <si>
    <t>0.0000</t>
  </si>
  <si>
    <t>3.6789</t>
  </si>
  <si>
    <t>0.6407</t>
  </si>
  <si>
    <t>3.8013</t>
  </si>
  <si>
    <t>0.9066</t>
  </si>
  <si>
    <t>3.1903</t>
  </si>
  <si>
    <t>1.1625</t>
  </si>
  <si>
    <t>3.3824</t>
  </si>
  <si>
    <t>1.3878</t>
  </si>
  <si>
    <t>0.3765</t>
  </si>
  <si>
    <t>0.3765</t>
  </si>
  <si>
    <t>3.2355</t>
  </si>
  <si>
    <t>0.7704</t>
  </si>
  <si>
    <t>0.0000</t>
  </si>
  <si>
    <t>0.0000</t>
  </si>
  <si>
    <t>3.5296</t>
  </si>
  <si>
    <t>0.5716</t>
  </si>
  <si>
    <t>3.6946</t>
  </si>
  <si>
    <t>0.8034</t>
  </si>
  <si>
    <t>2.8798</t>
  </si>
  <si>
    <t>1.0346</t>
  </si>
  <si>
    <t>3.0068</t>
  </si>
  <si>
    <t>1.2581</t>
  </si>
  <si>
    <t>0.3373</t>
  </si>
  <si>
    <t>0.3373</t>
  </si>
  <si>
    <t>2.9041</t>
  </si>
  <si>
    <t>0.6915</t>
  </si>
  <si>
    <t>0.0000</t>
  </si>
  <si>
    <t>0.0000</t>
  </si>
  <si>
    <t>3.3379</t>
  </si>
  <si>
    <t>0.5042</t>
  </si>
  <si>
    <t>3.5339</t>
  </si>
  <si>
    <t>0.7038</t>
  </si>
  <si>
    <t>2.5705</t>
  </si>
  <si>
    <t>0.9103</t>
  </si>
  <si>
    <t>2.6424</t>
  </si>
  <si>
    <t>1.1279</t>
  </si>
  <si>
    <t>0.2988</t>
  </si>
  <si>
    <t>0.2988</t>
  </si>
  <si>
    <t>2.5774</t>
  </si>
  <si>
    <t>0.6137</t>
  </si>
  <si>
    <t>0.0000</t>
  </si>
  <si>
    <t>0.0000</t>
  </si>
  <si>
    <t>3.1388</t>
  </si>
  <si>
    <t>0.4435</t>
  </si>
  <si>
    <t>3.3570</t>
  </si>
  <si>
    <t>0.6145</t>
  </si>
  <si>
    <t>2.2883</t>
  </si>
  <si>
    <t>0.7985</t>
  </si>
  <si>
    <t>2.3152</t>
  </si>
  <si>
    <t>1.0084</t>
  </si>
  <si>
    <t>0.2640</t>
  </si>
  <si>
    <t>0.2640</t>
  </si>
  <si>
    <t>2.2813</t>
  </si>
  <si>
    <t>0.5432</t>
  </si>
  <si>
    <t>0.0000</t>
  </si>
  <si>
    <t>0.0000</t>
  </si>
  <si>
    <t>3.2997</t>
  </si>
  <si>
    <t>0.4371</t>
  </si>
  <si>
    <t>3.5612</t>
  </si>
  <si>
    <t>0.6012</t>
  </si>
  <si>
    <t>2.2833</t>
  </si>
  <si>
    <t>0.7849</t>
  </si>
  <si>
    <t>2.2729</t>
  </si>
  <si>
    <t>1.0105</t>
  </si>
  <si>
    <t>0.2613</t>
  </si>
  <si>
    <t>0.2613</t>
  </si>
  <si>
    <t>2.2631</t>
  </si>
  <si>
    <t>0.5388</t>
  </si>
  <si>
    <t>0.0000</t>
  </si>
  <si>
    <t>0.0000</t>
  </si>
  <si>
    <t>3.4606</t>
  </si>
  <si>
    <t>0.4308</t>
  </si>
  <si>
    <t>3.7654</t>
  </si>
  <si>
    <t>0.5878</t>
  </si>
  <si>
    <t>2.2783</t>
  </si>
  <si>
    <t>0.7714</t>
  </si>
  <si>
    <t>2.2307</t>
  </si>
  <si>
    <t>1.0127</t>
  </si>
  <si>
    <t>0.2587</t>
  </si>
  <si>
    <t>0.2587</t>
  </si>
  <si>
    <t>2.2449</t>
  </si>
  <si>
    <t>0.5345</t>
  </si>
  <si>
    <t>0.0000</t>
  </si>
  <si>
    <t>0.0000</t>
  </si>
  <si>
    <t>3.6215</t>
  </si>
  <si>
    <t>0.4244</t>
  </si>
  <si>
    <t>3.9696</t>
  </si>
  <si>
    <t>0.5745</t>
  </si>
  <si>
    <t>2.2733</t>
  </si>
  <si>
    <t>0.7578</t>
  </si>
  <si>
    <t>2.1884</t>
  </si>
  <si>
    <t>1.0149</t>
  </si>
  <si>
    <t>0.2561</t>
  </si>
  <si>
    <t>0.2561</t>
  </si>
  <si>
    <t>2.2266</t>
  </si>
  <si>
    <t>0.5302</t>
  </si>
  <si>
    <t>0.0000</t>
  </si>
  <si>
    <t>0.0000</t>
  </si>
  <si>
    <t>3.8947</t>
  </si>
  <si>
    <t>0.4205</t>
  </si>
  <si>
    <t>3.9501</t>
  </si>
  <si>
    <t>0.5670</t>
  </si>
  <si>
    <t>2.3174</t>
  </si>
  <si>
    <t>0.7405</t>
  </si>
  <si>
    <t>2.1784</t>
  </si>
  <si>
    <t>0.9885</t>
  </si>
  <si>
    <t>0.2531</t>
  </si>
  <si>
    <t>0.2531</t>
  </si>
  <si>
    <t>2.2027</t>
  </si>
  <si>
    <t>0.5245</t>
  </si>
  <si>
    <t>0.0000</t>
  </si>
  <si>
    <t>0.0000</t>
  </si>
  <si>
    <t>4.1680</t>
  </si>
  <si>
    <t>0.4166</t>
  </si>
  <si>
    <t>3.9306</t>
  </si>
  <si>
    <t>0.5595</t>
  </si>
  <si>
    <t>2.3616</t>
  </si>
  <si>
    <t>0.7233</t>
  </si>
  <si>
    <t>2.1683</t>
  </si>
  <si>
    <t>0.9621</t>
  </si>
  <si>
    <t>0.2501</t>
  </si>
  <si>
    <t>0.2501</t>
  </si>
  <si>
    <t>2.1788</t>
  </si>
  <si>
    <t>0.5188</t>
  </si>
  <si>
    <t>0.0000</t>
  </si>
  <si>
    <t>0.0000</t>
  </si>
  <si>
    <t>4.4413</t>
  </si>
  <si>
    <t>0.4127</t>
  </si>
  <si>
    <t>3.9112</t>
  </si>
  <si>
    <t>0.5521</t>
  </si>
  <si>
    <t>2.4057</t>
  </si>
  <si>
    <t>0.7061</t>
  </si>
  <si>
    <t>2.1583</t>
  </si>
  <si>
    <t>0.9357</t>
  </si>
  <si>
    <t>0.2471</t>
  </si>
  <si>
    <t>0.2471</t>
  </si>
  <si>
    <t>2.1549</t>
  </si>
  <si>
    <t>0.5131</t>
  </si>
  <si>
    <t>0.0000</t>
  </si>
  <si>
    <t>0.0000</t>
  </si>
  <si>
    <t>4.7145</t>
  </si>
  <si>
    <t>0.4088</t>
  </si>
  <si>
    <t>3.8917</t>
  </si>
  <si>
    <t>0.5446</t>
  </si>
  <si>
    <t>2.4499</t>
  </si>
  <si>
    <t>0.6889</t>
  </si>
  <si>
    <t>2.1482</t>
  </si>
  <si>
    <t>0.9093</t>
  </si>
  <si>
    <t>0.2440</t>
  </si>
  <si>
    <t>0.2440</t>
  </si>
  <si>
    <t>2.1310</t>
  </si>
  <si>
    <t>0.5074</t>
  </si>
  <si>
    <t>0.0000</t>
  </si>
  <si>
    <t>0.0000</t>
  </si>
  <si>
    <t>4.9878</t>
  </si>
  <si>
    <t>0.4049</t>
  </si>
  <si>
    <t>3.8722</t>
  </si>
  <si>
    <t>0.5371</t>
  </si>
  <si>
    <t>2.4941</t>
  </si>
  <si>
    <t>0.6716</t>
  </si>
  <si>
    <t>2.1382</t>
  </si>
  <si>
    <t>0.8829</t>
  </si>
  <si>
    <t>0.2410</t>
  </si>
  <si>
    <t>0.2410</t>
  </si>
  <si>
    <t>2.1070</t>
  </si>
  <si>
    <t>0.5017</t>
  </si>
  <si>
    <t>0.0000</t>
  </si>
  <si>
    <t>0.0000</t>
  </si>
  <si>
    <t>5.2611</t>
  </si>
  <si>
    <t>0.4010</t>
  </si>
  <si>
    <t>3.8527</t>
  </si>
  <si>
    <t>0.5297</t>
  </si>
  <si>
    <t>2.5382</t>
  </si>
  <si>
    <t>0.6544</t>
  </si>
  <si>
    <t>2.1282</t>
  </si>
  <si>
    <t>0.8565</t>
  </si>
  <si>
    <t>0.2380</t>
  </si>
  <si>
    <t>0.2380</t>
  </si>
  <si>
    <t>2.0831</t>
  </si>
  <si>
    <t>0.4960</t>
  </si>
  <si>
    <t>0.0000</t>
  </si>
  <si>
    <t>0.0000</t>
  </si>
  <si>
    <t>5.5343</t>
  </si>
  <si>
    <t>0.3971</t>
  </si>
  <si>
    <t>3.8332</t>
  </si>
  <si>
    <t>0.5222</t>
  </si>
  <si>
    <t>2.5824</t>
  </si>
  <si>
    <t>0.6372</t>
  </si>
  <si>
    <t>2.1181</t>
  </si>
  <si>
    <t>0.8301</t>
  </si>
  <si>
    <t>0.2350</t>
  </si>
  <si>
    <t>0.2350</t>
  </si>
  <si>
    <t>2.0592</t>
  </si>
  <si>
    <t>0.4903</t>
  </si>
  <si>
    <t>0.0000</t>
  </si>
  <si>
    <t>0.0000</t>
  </si>
  <si>
    <t>5.8076</t>
  </si>
  <si>
    <t>0.3932</t>
  </si>
  <si>
    <t>3.8137</t>
  </si>
  <si>
    <t>0.5147</t>
  </si>
  <si>
    <t>2.6265</t>
  </si>
  <si>
    <t>0.6200</t>
  </si>
  <si>
    <t>2.1081</t>
  </si>
  <si>
    <t>0.8037</t>
  </si>
  <si>
    <t>0.2320</t>
  </si>
  <si>
    <t>0.2320</t>
  </si>
  <si>
    <t>2.0353</t>
  </si>
  <si>
    <t>0.4846</t>
  </si>
  <si>
    <t>0.0000</t>
  </si>
  <si>
    <t>0.0000</t>
  </si>
  <si>
    <t>6.0808</t>
  </si>
  <si>
    <t>0.3893</t>
  </si>
  <si>
    <t>3.7942</t>
  </si>
  <si>
    <t>0.5073</t>
  </si>
  <si>
    <t>2.6707</t>
  </si>
  <si>
    <t>0.6028</t>
  </si>
  <si>
    <t>2.0980</t>
  </si>
  <si>
    <t>0.7773</t>
  </si>
  <si>
    <t>0.2290</t>
  </si>
  <si>
    <t>0.2290</t>
  </si>
  <si>
    <t>2.0114</t>
  </si>
  <si>
    <t>0.4789</t>
  </si>
  <si>
    <t>0.0000</t>
  </si>
  <si>
    <t>0.0000</t>
  </si>
  <si>
    <t>6.3541</t>
  </si>
  <si>
    <t>0.3854</t>
  </si>
  <si>
    <t>3.7748</t>
  </si>
  <si>
    <t>0.4998</t>
  </si>
  <si>
    <t>2.7149</t>
  </si>
  <si>
    <t>0.5855</t>
  </si>
  <si>
    <t>2.0880</t>
  </si>
  <si>
    <t>0.7509</t>
  </si>
  <si>
    <t>0.2259</t>
  </si>
  <si>
    <t>0.2259</t>
  </si>
  <si>
    <t>1.9874</t>
  </si>
  <si>
    <t>0.4732</t>
  </si>
  <si>
    <t>0.0000</t>
  </si>
  <si>
    <t>0.0000</t>
  </si>
  <si>
    <t>6.6274</t>
  </si>
  <si>
    <t>0.3815</t>
  </si>
  <si>
    <t>3.7553</t>
  </si>
  <si>
    <t>0.4923</t>
  </si>
  <si>
    <t>2.7590</t>
  </si>
  <si>
    <t>0.5683</t>
  </si>
  <si>
    <t>2.0780</t>
  </si>
  <si>
    <t>0.7245</t>
  </si>
  <si>
    <t>0.2229</t>
  </si>
  <si>
    <t>0.2229</t>
  </si>
  <si>
    <t>1.9635</t>
  </si>
  <si>
    <t>0.4675</t>
  </si>
  <si>
    <t>0.0000</t>
  </si>
  <si>
    <t>0.0000</t>
  </si>
  <si>
    <t>6.9006</t>
  </si>
  <si>
    <t>0.3776</t>
  </si>
  <si>
    <t>3.7358</t>
  </si>
  <si>
    <t>0.4849</t>
  </si>
  <si>
    <t>2.8032</t>
  </si>
  <si>
    <t>0.5511</t>
  </si>
  <si>
    <t>2.0679</t>
  </si>
  <si>
    <t>0.6981</t>
  </si>
  <si>
    <t>0.2199</t>
  </si>
  <si>
    <t>0.2199</t>
  </si>
  <si>
    <t>1.9396</t>
  </si>
  <si>
    <t>0.4618</t>
  </si>
  <si>
    <t>0.0000</t>
  </si>
  <si>
    <t>Reserve Factors - 2003</t>
  </si>
  <si>
    <t>Rate Groups 110 - 134</t>
  </si>
  <si>
    <t>AGE IN</t>
  </si>
  <si>
    <t>CT</t>
  </si>
  <si>
    <t>CT</t>
  </si>
  <si>
    <t>CT</t>
  </si>
  <si>
    <t>CT</t>
  </si>
  <si>
    <t>CT</t>
  </si>
  <si>
    <t>CT</t>
  </si>
  <si>
    <t>CT</t>
  </si>
  <si>
    <t>CT</t>
  </si>
  <si>
    <t>CT</t>
  </si>
  <si>
    <t>CT</t>
  </si>
  <si>
    <t>CT</t>
  </si>
  <si>
    <t>CT</t>
  </si>
  <si>
    <t>CT</t>
  </si>
  <si>
    <t>CT</t>
  </si>
  <si>
    <t>MONTHS</t>
  </si>
  <si>
    <t>0.0000</t>
  </si>
  <si>
    <t>6.9969</t>
  </si>
  <si>
    <t>2.8307</t>
  </si>
  <si>
    <t>9.7217</t>
  </si>
  <si>
    <t>3.4938</t>
  </si>
  <si>
    <t>15.8012</t>
  </si>
  <si>
    <t>8.7027</t>
  </si>
  <si>
    <t>16.9155</t>
  </si>
  <si>
    <t>3.1167</t>
  </si>
  <si>
    <t>2.8578</t>
  </si>
  <si>
    <t>2.8578</t>
  </si>
  <si>
    <t>23.4057</t>
  </si>
  <si>
    <t>5.5728</t>
  </si>
  <si>
    <t>0.0000</t>
  </si>
  <si>
    <t>0.0000</t>
  </si>
  <si>
    <t>6.0474</t>
  </si>
  <si>
    <t>2.4465</t>
  </si>
  <si>
    <t>8.4023</t>
  </si>
  <si>
    <t>3.0197</t>
  </si>
  <si>
    <t>13.6567</t>
  </si>
  <si>
    <t>7.5216</t>
  </si>
  <si>
    <t>14.6198</t>
  </si>
  <si>
    <t>2.6937</t>
  </si>
  <si>
    <t>2.4700</t>
  </si>
  <si>
    <t>2.4700</t>
  </si>
  <si>
    <t>20.2292</t>
  </si>
  <si>
    <t>4.8165</t>
  </si>
  <si>
    <t>0.0000</t>
  </si>
  <si>
    <t>0.0000</t>
  </si>
  <si>
    <t>5.4284</t>
  </si>
  <si>
    <t>2.1961</t>
  </si>
  <si>
    <t>7.5423</t>
  </si>
  <si>
    <t>2.7106</t>
  </si>
  <si>
    <t>12.2589</t>
  </si>
  <si>
    <t>6.7517</t>
  </si>
  <si>
    <t>13.1234</t>
  </si>
  <si>
    <t>2.4180</t>
  </si>
  <si>
    <t>2.2172</t>
  </si>
  <si>
    <t>2.2172</t>
  </si>
  <si>
    <t>18.1586</t>
  </si>
  <si>
    <t>4.3235</t>
  </si>
  <si>
    <t>0.0000</t>
  </si>
  <si>
    <t>0.0000</t>
  </si>
  <si>
    <t>4.8420</t>
  </si>
  <si>
    <t>1.9589</t>
  </si>
  <si>
    <t>6.7275</t>
  </si>
  <si>
    <t>2.4178</t>
  </si>
  <si>
    <t>10.9346</t>
  </si>
  <si>
    <t>6.0223</t>
  </si>
  <si>
    <t>11.7057</t>
  </si>
  <si>
    <t>2.1568</t>
  </si>
  <si>
    <t>1.9777</t>
  </si>
  <si>
    <t>1.9777</t>
  </si>
  <si>
    <t>16.1970</t>
  </si>
  <si>
    <t>3.8564</t>
  </si>
  <si>
    <t>0.0000</t>
  </si>
  <si>
    <t>0.0000</t>
  </si>
  <si>
    <t>4.2881</t>
  </si>
  <si>
    <t>1.7348</t>
  </si>
  <si>
    <t>5.9580</t>
  </si>
  <si>
    <t>2.1412</t>
  </si>
  <si>
    <t>9.6839</t>
  </si>
  <si>
    <t>5.3335</t>
  </si>
  <si>
    <t>10.3668</t>
  </si>
  <si>
    <t>1.9101</t>
  </si>
  <si>
    <t>1.7514</t>
  </si>
  <si>
    <t>1.7514</t>
  </si>
  <si>
    <t>14.3444</t>
  </si>
  <si>
    <t>3.4153</t>
  </si>
  <si>
    <t>0.0000</t>
  </si>
  <si>
    <t>0.0000</t>
  </si>
  <si>
    <t>3.7669</t>
  </si>
  <si>
    <t>1.5239</t>
  </si>
  <si>
    <t>5.2338</t>
  </si>
  <si>
    <t>1.8809</t>
  </si>
  <si>
    <t>8.5067</t>
  </si>
  <si>
    <t>4.6852</t>
  </si>
  <si>
    <t>9.1066</t>
  </si>
  <si>
    <t>1.6779</t>
  </si>
  <si>
    <t>1.5385</t>
  </si>
  <si>
    <t>1.5385</t>
  </si>
  <si>
    <t>12.6006</t>
  </si>
  <si>
    <t>3.0002</t>
  </si>
  <si>
    <t>0.0000</t>
  </si>
  <si>
    <t>0.0000</t>
  </si>
  <si>
    <t>3.2771</t>
  </si>
  <si>
    <t>1.3258</t>
  </si>
  <si>
    <t>4.5532</t>
  </si>
  <si>
    <t>1.6364</t>
  </si>
  <si>
    <t>7.4006</t>
  </si>
  <si>
    <t>4.0759</t>
  </si>
  <si>
    <t>7.9225</t>
  </si>
  <si>
    <t>1.4597</t>
  </si>
  <si>
    <t>1.3385</t>
  </si>
  <si>
    <t>1.3385</t>
  </si>
  <si>
    <t>10.9622</t>
  </si>
  <si>
    <t>2.6101</t>
  </si>
  <si>
    <t>0.0000</t>
  </si>
  <si>
    <t>0.0000</t>
  </si>
  <si>
    <t>3.0898</t>
  </si>
  <si>
    <t>1.2500</t>
  </si>
  <si>
    <t>4.2930</t>
  </si>
  <si>
    <t>1.5429</t>
  </si>
  <si>
    <t>6.9777</t>
  </si>
  <si>
    <t>3.8430</t>
  </si>
  <si>
    <t>7.4698</t>
  </si>
  <si>
    <t>1.3763</t>
  </si>
  <si>
    <t>1.2620</t>
  </si>
  <si>
    <t>1.2620</t>
  </si>
  <si>
    <t>10.3358</t>
  </si>
  <si>
    <t>2.4609</t>
  </si>
  <si>
    <t>0.0000</t>
  </si>
  <si>
    <t>0.0000</t>
  </si>
  <si>
    <t>2.9025</t>
  </si>
  <si>
    <t>1.1743</t>
  </si>
  <si>
    <t>4.0328</t>
  </si>
  <si>
    <t>1.4493</t>
  </si>
  <si>
    <t>6.5548</t>
  </si>
  <si>
    <t>3.6101</t>
  </si>
  <si>
    <t>7.0170</t>
  </si>
  <si>
    <t>1.2929</t>
  </si>
  <si>
    <t>1.1855</t>
  </si>
  <si>
    <t>1.1855</t>
  </si>
  <si>
    <t>9.7094</t>
  </si>
  <si>
    <t>2.3118</t>
  </si>
  <si>
    <t>0.0000</t>
  </si>
  <si>
    <t>0.0000</t>
  </si>
  <si>
    <t>2.7153</t>
  </si>
  <si>
    <t>1.0985</t>
  </si>
  <si>
    <t>3.7727</t>
  </si>
  <si>
    <t>1.3558</t>
  </si>
  <si>
    <t>6.1319</t>
  </si>
  <si>
    <t>3.3772</t>
  </si>
  <si>
    <t>6.5643</t>
  </si>
  <si>
    <t>1.2095</t>
  </si>
  <si>
    <t>1.1090</t>
  </si>
  <si>
    <t>1.1090</t>
  </si>
  <si>
    <t>9.0829</t>
  </si>
  <si>
    <t>2.1626</t>
  </si>
  <si>
    <t>0.0000</t>
  </si>
  <si>
    <t>0.0000</t>
  </si>
  <si>
    <t>2.5280</t>
  </si>
  <si>
    <t>1.0227</t>
  </si>
  <si>
    <t>3.5125</t>
  </si>
  <si>
    <t>1.2623</t>
  </si>
  <si>
    <t>5.7090</t>
  </si>
  <si>
    <t>3.1443</t>
  </si>
  <si>
    <t>6.1116</t>
  </si>
  <si>
    <t>1.1261</t>
  </si>
  <si>
    <t>1.0325</t>
  </si>
  <si>
    <t>1.0325</t>
  </si>
  <si>
    <t>8.4565</t>
  </si>
  <si>
    <t>2.0135</t>
  </si>
  <si>
    <t>0.0000</t>
  </si>
  <si>
    <t>0.0000</t>
  </si>
  <si>
    <t>2.3408</t>
  </si>
  <si>
    <t>0.9470</t>
  </si>
  <si>
    <t>3.2523</t>
  </si>
  <si>
    <t>1.1688</t>
  </si>
  <si>
    <t>5.2861</t>
  </si>
  <si>
    <t>2.9114</t>
  </si>
  <si>
    <t>5.6589</t>
  </si>
  <si>
    <t>1.0427</t>
  </si>
  <si>
    <t>0.9561</t>
  </si>
  <si>
    <t>0.9561</t>
  </si>
  <si>
    <t>7.8302</t>
  </si>
  <si>
    <t>1.8643</t>
  </si>
  <si>
    <t>0.0000</t>
  </si>
  <si>
    <t>0.0000</t>
  </si>
  <si>
    <t>2.3493</t>
  </si>
  <si>
    <t>0.9504</t>
  </si>
  <si>
    <t>3.2641</t>
  </si>
  <si>
    <t>1.1731</t>
  </si>
  <si>
    <t>5.3053</t>
  </si>
  <si>
    <t>2.9220</t>
  </si>
  <si>
    <t>5.6795</t>
  </si>
  <si>
    <t>1.0464</t>
  </si>
  <si>
    <t>0.9595</t>
  </si>
  <si>
    <t>0.9595</t>
  </si>
  <si>
    <t>7.8586</t>
  </si>
  <si>
    <t>1.8711</t>
  </si>
  <si>
    <t>0.0000</t>
  </si>
  <si>
    <t>0.0000</t>
  </si>
  <si>
    <t>2.2953</t>
  </si>
  <si>
    <t>0.9286</t>
  </si>
  <si>
    <t>3.1549</t>
  </si>
  <si>
    <t>1.1338</t>
  </si>
  <si>
    <t>5.0809</t>
  </si>
  <si>
    <t>2.7984</t>
  </si>
  <si>
    <t>5.5153</t>
  </si>
  <si>
    <t>1.0162</t>
  </si>
  <si>
    <t>0.8999</t>
  </si>
  <si>
    <t>0.8999</t>
  </si>
  <si>
    <t>7.3829</t>
  </si>
  <si>
    <t>1.7578</t>
  </si>
  <si>
    <t>0.0000</t>
  </si>
  <si>
    <t>0.0000</t>
  </si>
  <si>
    <t>2.2413</t>
  </si>
  <si>
    <t>0.9067</t>
  </si>
  <si>
    <t>3.0472</t>
  </si>
  <si>
    <t>1.0951</t>
  </si>
  <si>
    <t>4.8613</t>
  </si>
  <si>
    <t>2.6774</t>
  </si>
  <si>
    <t>5.3527</t>
  </si>
  <si>
    <t>0.9862</t>
  </si>
  <si>
    <t>0.8420</t>
  </si>
  <si>
    <t>0.8420</t>
  </si>
  <si>
    <t>6.9211</t>
  </si>
  <si>
    <t>1.6479</t>
  </si>
  <si>
    <t>0.0000</t>
  </si>
  <si>
    <t>0.0000</t>
  </si>
  <si>
    <t>2.1873</t>
  </si>
  <si>
    <t>0.8849</t>
  </si>
  <si>
    <t>2.9412</t>
  </si>
  <si>
    <t>1.0570</t>
  </si>
  <si>
    <t>4.6465</t>
  </si>
  <si>
    <t>2.5591</t>
  </si>
  <si>
    <t>5.1917</t>
  </si>
  <si>
    <t>0.9566</t>
  </si>
  <si>
    <t>0.7859</t>
  </si>
  <si>
    <t>0.7859</t>
  </si>
  <si>
    <t>6.4731</t>
  </si>
  <si>
    <t>1.5412</t>
  </si>
  <si>
    <t>0.0000</t>
  </si>
  <si>
    <t>0.0000</t>
  </si>
  <si>
    <t>2.1333</t>
  </si>
  <si>
    <t>0.8631</t>
  </si>
  <si>
    <t>2.8367</t>
  </si>
  <si>
    <t>1.0195</t>
  </si>
  <si>
    <t>4.4365</t>
  </si>
  <si>
    <t>2.4435</t>
  </si>
  <si>
    <t>5.0323</t>
  </si>
  <si>
    <t>0.9272</t>
  </si>
  <si>
    <t>0.7316</t>
  </si>
  <si>
    <t>0.7316</t>
  </si>
  <si>
    <t>6.0390</t>
  </si>
  <si>
    <t>1.4379</t>
  </si>
  <si>
    <t>0.0000</t>
  </si>
  <si>
    <t>0.0000</t>
  </si>
  <si>
    <t>2.0793</t>
  </si>
  <si>
    <t>0.8412</t>
  </si>
  <si>
    <t>2.7339</t>
  </si>
  <si>
    <t>0.9825</t>
  </si>
  <si>
    <t>4.2314</t>
  </si>
  <si>
    <t>2.3305</t>
  </si>
  <si>
    <t>4.8745</t>
  </si>
  <si>
    <t>0.8981</t>
  </si>
  <si>
    <t>0.6790</t>
  </si>
  <si>
    <t>0.6790</t>
  </si>
  <si>
    <t>5.6188</t>
  </si>
  <si>
    <t>1.3378</t>
  </si>
  <si>
    <t>0.0000</t>
  </si>
  <si>
    <t>0.0000</t>
  </si>
  <si>
    <t>2.0423</t>
  </si>
  <si>
    <t>0.8262</t>
  </si>
  <si>
    <t>2.6547</t>
  </si>
  <si>
    <t>0.9541</t>
  </si>
  <si>
    <t>4.0647</t>
  </si>
  <si>
    <t>2.2387</t>
  </si>
  <si>
    <t>4.7576</t>
  </si>
  <si>
    <t>0.8766</t>
  </si>
  <si>
    <t>0.6334</t>
  </si>
  <si>
    <t>0.6334</t>
  </si>
  <si>
    <t>5.2559</t>
  </si>
  <si>
    <t>1.2514</t>
  </si>
  <si>
    <t>0.0000</t>
  </si>
  <si>
    <t>0.0000</t>
  </si>
  <si>
    <t>2.0422</t>
  </si>
  <si>
    <t>0.8262</t>
  </si>
  <si>
    <t>2.6241</t>
  </si>
  <si>
    <t>0.9431</t>
  </si>
  <si>
    <t>3.9733</t>
  </si>
  <si>
    <t>2.1883</t>
  </si>
  <si>
    <t>4.7274</t>
  </si>
  <si>
    <t>0.8710</t>
  </si>
  <si>
    <t>0.5999</t>
  </si>
  <si>
    <t>0.5999</t>
  </si>
  <si>
    <t>4.9930</t>
  </si>
  <si>
    <t>1.1888</t>
  </si>
  <si>
    <t>0.0000</t>
  </si>
  <si>
    <t>0.0000</t>
  </si>
  <si>
    <t>2.0421</t>
  </si>
  <si>
    <t>0.8261</t>
  </si>
  <si>
    <t>2.5935</t>
  </si>
  <si>
    <t>0.9321</t>
  </si>
  <si>
    <t>3.8818</t>
  </si>
  <si>
    <t>2.1379</t>
  </si>
  <si>
    <t>4.6973</t>
  </si>
  <si>
    <t>0.8655</t>
  </si>
  <si>
    <t>0.5664</t>
  </si>
  <si>
    <t>0.5664</t>
  </si>
  <si>
    <t>4.7300</t>
  </si>
  <si>
    <t>1.1262</t>
  </si>
  <si>
    <t>0.0000</t>
  </si>
  <si>
    <t>0.0000</t>
  </si>
  <si>
    <t>2.0420</t>
  </si>
  <si>
    <t>0.8261</t>
  </si>
  <si>
    <t>2.5629</t>
  </si>
  <si>
    <t>0.9211</t>
  </si>
  <si>
    <t>3.7904</t>
  </si>
  <si>
    <t>2.0876</t>
  </si>
  <si>
    <t>4.6671</t>
  </si>
  <si>
    <t>0.8599</t>
  </si>
  <si>
    <t>0.5330</t>
  </si>
  <si>
    <t>0.5330</t>
  </si>
  <si>
    <t>4.4671</t>
  </si>
  <si>
    <t>1.0636</t>
  </si>
  <si>
    <t>0.0000</t>
  </si>
  <si>
    <t>0.0000</t>
  </si>
  <si>
    <t>2.0419</t>
  </si>
  <si>
    <t>0.8261</t>
  </si>
  <si>
    <t>2.5323</t>
  </si>
  <si>
    <t>0.9101</t>
  </si>
  <si>
    <t>3.6989</t>
  </si>
  <si>
    <t>2.0372</t>
  </si>
  <si>
    <t>4.6369</t>
  </si>
  <si>
    <t>0.8544</t>
  </si>
  <si>
    <t>0.4995</t>
  </si>
  <si>
    <t>0.4995</t>
  </si>
  <si>
    <t>4.2041</t>
  </si>
  <si>
    <t>1.0010</t>
  </si>
  <si>
    <t>0.0000</t>
  </si>
  <si>
    <t>0.0000</t>
  </si>
  <si>
    <t>2.0418</t>
  </si>
  <si>
    <t>0.8260</t>
  </si>
  <si>
    <t>2.5017</t>
  </si>
  <si>
    <t>0.8991</t>
  </si>
  <si>
    <t>3.6075</t>
  </si>
  <si>
    <t>1.9869</t>
  </si>
  <si>
    <t>4.6067</t>
  </si>
  <si>
    <t>0.8488</t>
  </si>
  <si>
    <t>0.4660</t>
  </si>
  <si>
    <t>0.4660</t>
  </si>
  <si>
    <t>3.9412</t>
  </si>
  <si>
    <t>0.9384</t>
  </si>
  <si>
    <t>0.0000</t>
  </si>
  <si>
    <t>0.0000</t>
  </si>
  <si>
    <t>2.0417</t>
  </si>
  <si>
    <t>0.8260</t>
  </si>
  <si>
    <t>2.4711</t>
  </si>
  <si>
    <t>0.8881</t>
  </si>
  <si>
    <t>3.5161</t>
  </si>
  <si>
    <t>1.9365</t>
  </si>
  <si>
    <t>4.5766</t>
  </si>
  <si>
    <t>0.8432</t>
  </si>
  <si>
    <t>0.4325</t>
  </si>
  <si>
    <t>0.4325</t>
  </si>
  <si>
    <t>3.6783</t>
  </si>
  <si>
    <t>0.8758</t>
  </si>
  <si>
    <t>0.0000</t>
  </si>
  <si>
    <t>0.0000</t>
  </si>
  <si>
    <t>2.3819</t>
  </si>
  <si>
    <t>0.8197</t>
  </si>
  <si>
    <t>2.5838</t>
  </si>
  <si>
    <t>0.8793</t>
  </si>
  <si>
    <t>3.4836</t>
  </si>
  <si>
    <t>1.8839</t>
  </si>
  <si>
    <t>4.4885</t>
  </si>
  <si>
    <t>0.8877</t>
  </si>
  <si>
    <t>0.4258</t>
  </si>
  <si>
    <t>0.4258</t>
  </si>
  <si>
    <t>3.6270</t>
  </si>
  <si>
    <t>0.8636</t>
  </si>
  <si>
    <t>0.0000</t>
  </si>
  <si>
    <t>0.0000</t>
  </si>
  <si>
    <t>2.7220</t>
  </si>
  <si>
    <t>0.8135</t>
  </si>
  <si>
    <t>2.6966</t>
  </si>
  <si>
    <t>0.8705</t>
  </si>
  <si>
    <t>3.4512</t>
  </si>
  <si>
    <t>1.8314</t>
  </si>
  <si>
    <t>4.4004</t>
  </si>
  <si>
    <t>0.9322</t>
  </si>
  <si>
    <t>0.4191</t>
  </si>
  <si>
    <t>0.4191</t>
  </si>
  <si>
    <t>3.5757</t>
  </si>
  <si>
    <t>0.8514</t>
  </si>
  <si>
    <t>0.0000</t>
  </si>
  <si>
    <t>0.0000</t>
  </si>
  <si>
    <t>3.0622</t>
  </si>
  <si>
    <t>0.8072</t>
  </si>
  <si>
    <t>2.8093</t>
  </si>
  <si>
    <t>0.8617</t>
  </si>
  <si>
    <t>3.4188</t>
  </si>
  <si>
    <t>1.7788</t>
  </si>
  <si>
    <t>4.3123</t>
  </si>
  <si>
    <t>0.9766</t>
  </si>
  <si>
    <t>0.4124</t>
  </si>
  <si>
    <t>0.4124</t>
  </si>
  <si>
    <t>3.5244</t>
  </si>
  <si>
    <t>0.8392</t>
  </si>
  <si>
    <t>0.0000</t>
  </si>
  <si>
    <t>0.0000</t>
  </si>
  <si>
    <t>3.4023</t>
  </si>
  <si>
    <t>0.8010</t>
  </si>
  <si>
    <t>2.9220</t>
  </si>
  <si>
    <t>0.8530</t>
  </si>
  <si>
    <t>3.3864</t>
  </si>
  <si>
    <t>1.7263</t>
  </si>
  <si>
    <t>4.2242</t>
  </si>
  <si>
    <t>1.0211</t>
  </si>
  <si>
    <t>0.4058</t>
  </si>
  <si>
    <t>0.4058</t>
  </si>
  <si>
    <t>3.4732</t>
  </si>
  <si>
    <t>0.8270</t>
  </si>
  <si>
    <t>0.0000</t>
  </si>
  <si>
    <t>0.0000</t>
  </si>
  <si>
    <t>3.7425</t>
  </si>
  <si>
    <t>0.7947</t>
  </si>
  <si>
    <t>3.0348</t>
  </si>
  <si>
    <t>0.8442</t>
  </si>
  <si>
    <t>3.3540</t>
  </si>
  <si>
    <t>1.6737</t>
  </si>
  <si>
    <t>4.1361</t>
  </si>
  <si>
    <t>1.0655</t>
  </si>
  <si>
    <t>0.3991</t>
  </si>
  <si>
    <t>0.3991</t>
  </si>
  <si>
    <t>3.4220</t>
  </si>
  <si>
    <t>0.8148</t>
  </si>
  <si>
    <t>0.0000</t>
  </si>
  <si>
    <t>0.0000</t>
  </si>
  <si>
    <t>3.7275</t>
  </si>
  <si>
    <t>0.7199</t>
  </si>
  <si>
    <t>2.8737</t>
  </si>
  <si>
    <t>0.7627</t>
  </si>
  <si>
    <t>3.0327</t>
  </si>
  <si>
    <t>1.4801</t>
  </si>
  <si>
    <t>3.6959</t>
  </si>
  <si>
    <t>1.0135</t>
  </si>
  <si>
    <t>0.3583</t>
  </si>
  <si>
    <t>0.3583</t>
  </si>
  <si>
    <t>3.0774</t>
  </si>
  <si>
    <t>0.7327</t>
  </si>
  <si>
    <t>0.0000</t>
  </si>
  <si>
    <t>0.0000</t>
  </si>
  <si>
    <t>3.6534</t>
  </si>
  <si>
    <t>0.6461</t>
  </si>
  <si>
    <t>2.6931</t>
  </si>
  <si>
    <t>0.6828</t>
  </si>
  <si>
    <t>2.7170</t>
  </si>
  <si>
    <t>1.2957</t>
  </si>
  <si>
    <t>3.2710</t>
  </si>
  <si>
    <t>0.9536</t>
  </si>
  <si>
    <t>0.3186</t>
  </si>
  <si>
    <t>0.3186</t>
  </si>
  <si>
    <t>2.7420</t>
  </si>
  <si>
    <t>0.6529</t>
  </si>
  <si>
    <t>0.0000</t>
  </si>
  <si>
    <t>0.0000</t>
  </si>
  <si>
    <t>3.5200</t>
  </si>
  <si>
    <t>0.5735</t>
  </si>
  <si>
    <t>2.4928</t>
  </si>
  <si>
    <t>0.6044</t>
  </si>
  <si>
    <t>2.4069</t>
  </si>
  <si>
    <t>1.1204</t>
  </si>
  <si>
    <t>2.8615</t>
  </si>
  <si>
    <t>0.8861</t>
  </si>
  <si>
    <t>0.2801</t>
  </si>
  <si>
    <t>0.2801</t>
  </si>
  <si>
    <t>2.4153</t>
  </si>
  <si>
    <t>0.5751</t>
  </si>
  <si>
    <t>0.0000</t>
  </si>
  <si>
    <t>0.0000</t>
  </si>
  <si>
    <t>3.3524</t>
  </si>
  <si>
    <t>0.5057</t>
  </si>
  <si>
    <t>2.2899</t>
  </si>
  <si>
    <t>0.5315</t>
  </si>
  <si>
    <t>2.1182</t>
  </si>
  <si>
    <t>0.9614</t>
  </si>
  <si>
    <t>2.4856</t>
  </si>
  <si>
    <t>0.8168</t>
  </si>
  <si>
    <t>0.2446</t>
  </si>
  <si>
    <t>0.2446</t>
  </si>
  <si>
    <t>2.1132</t>
  </si>
  <si>
    <t>0.5032</t>
  </si>
  <si>
    <t>0.0000</t>
  </si>
  <si>
    <t>0.0000</t>
  </si>
  <si>
    <t>3.5758</t>
  </si>
  <si>
    <t>0.5015</t>
  </si>
  <si>
    <t>2.3639</t>
  </si>
  <si>
    <t>0.5257</t>
  </si>
  <si>
    <t>2.0969</t>
  </si>
  <si>
    <t>0.9269</t>
  </si>
  <si>
    <t>2.4278</t>
  </si>
  <si>
    <t>0.8460</t>
  </si>
  <si>
    <t>0.2402</t>
  </si>
  <si>
    <t>0.2402</t>
  </si>
  <si>
    <t>2.0795</t>
  </si>
  <si>
    <t>0.4951</t>
  </si>
  <si>
    <t>0.0000</t>
  </si>
  <si>
    <t>0.0000</t>
  </si>
  <si>
    <t>3.7993</t>
  </si>
  <si>
    <t>0.4974</t>
  </si>
  <si>
    <t>2.4380</t>
  </si>
  <si>
    <t>0.5200</t>
  </si>
  <si>
    <t>2.0756</t>
  </si>
  <si>
    <t>0.8923</t>
  </si>
  <si>
    <t>2.3699</t>
  </si>
  <si>
    <t>0.8752</t>
  </si>
  <si>
    <t>0.2358</t>
  </si>
  <si>
    <t>0.2358</t>
  </si>
  <si>
    <t>2.0459</t>
  </si>
  <si>
    <t>0.4871</t>
  </si>
  <si>
    <t>0.0000</t>
  </si>
  <si>
    <t>0.0000</t>
  </si>
  <si>
    <t>4.0228</t>
  </si>
  <si>
    <t>0.4933</t>
  </si>
  <si>
    <t>2.5121</t>
  </si>
  <si>
    <t>0.5142</t>
  </si>
  <si>
    <t>2.0543</t>
  </si>
  <si>
    <t>0.8578</t>
  </si>
  <si>
    <t>2.3120</t>
  </si>
  <si>
    <t>0.9044</t>
  </si>
  <si>
    <t>0.2314</t>
  </si>
  <si>
    <t>0.2314</t>
  </si>
  <si>
    <t>2.0122</t>
  </si>
  <si>
    <t>0.4791</t>
  </si>
  <si>
    <t>0.0000</t>
  </si>
  <si>
    <t>0.0000</t>
  </si>
  <si>
    <t>4.0500</t>
  </si>
  <si>
    <t>0.4858</t>
  </si>
  <si>
    <t>2.7328</t>
  </si>
  <si>
    <t>0.5055</t>
  </si>
  <si>
    <t>2.0860</t>
  </si>
  <si>
    <t>0.8293</t>
  </si>
  <si>
    <t>2.2954</t>
  </si>
  <si>
    <t>0.8920</t>
  </si>
  <si>
    <t>0.2298</t>
  </si>
  <si>
    <t>0.2298</t>
  </si>
  <si>
    <t>1.9999</t>
  </si>
  <si>
    <t>0.4762</t>
  </si>
  <si>
    <t>0.0000</t>
  </si>
  <si>
    <t>0.0000</t>
  </si>
  <si>
    <t>4.0772</t>
  </si>
  <si>
    <t>0.4783</t>
  </si>
  <si>
    <t>2.9535</t>
  </si>
  <si>
    <t>0.4968</t>
  </si>
  <si>
    <t>2.1177</t>
  </si>
  <si>
    <t>0.8007</t>
  </si>
  <si>
    <t>2.2787</t>
  </si>
  <si>
    <t>0.8795</t>
  </si>
  <si>
    <t>0.2281</t>
  </si>
  <si>
    <t>0.2281</t>
  </si>
  <si>
    <t>1.9877</t>
  </si>
  <si>
    <t>0.4733</t>
  </si>
  <si>
    <t>0.0000</t>
  </si>
  <si>
    <t>0.0000</t>
  </si>
  <si>
    <t>4.1044</t>
  </si>
  <si>
    <t>0.4708</t>
  </si>
  <si>
    <t>3.1743</t>
  </si>
  <si>
    <t>0.4881</t>
  </si>
  <si>
    <t>2.1493</t>
  </si>
  <si>
    <t>0.7722</t>
  </si>
  <si>
    <t>2.2620</t>
  </si>
  <si>
    <t>0.8670</t>
  </si>
  <si>
    <t>0.2265</t>
  </si>
  <si>
    <t>0.2265</t>
  </si>
  <si>
    <t>1.9755</t>
  </si>
  <si>
    <t>0.4704</t>
  </si>
  <si>
    <t>0.0000</t>
  </si>
  <si>
    <t>0.0000</t>
  </si>
  <si>
    <t>4.1316</t>
  </si>
  <si>
    <t>0.4633</t>
  </si>
  <si>
    <t>3.3950</t>
  </si>
  <si>
    <t>0.4794</t>
  </si>
  <si>
    <t>2.1810</t>
  </si>
  <si>
    <t>0.7437</t>
  </si>
  <si>
    <t>2.2453</t>
  </si>
  <si>
    <t>0.8545</t>
  </si>
  <si>
    <t>0.2248</t>
  </si>
  <si>
    <t>0.2248</t>
  </si>
  <si>
    <t>1.9632</t>
  </si>
  <si>
    <t>0.4674</t>
  </si>
  <si>
    <t>0.0000</t>
  </si>
  <si>
    <t>0.0000</t>
  </si>
  <si>
    <t>4.1589</t>
  </si>
  <si>
    <t>0.4557</t>
  </si>
  <si>
    <t>3.6157</t>
  </si>
  <si>
    <t>0.4707</t>
  </si>
  <si>
    <t>2.2127</t>
  </si>
  <si>
    <t>0.7152</t>
  </si>
  <si>
    <t>2.2287</t>
  </si>
  <si>
    <t>0.8420</t>
  </si>
  <si>
    <t>0.2231</t>
  </si>
  <si>
    <t>0.2231</t>
  </si>
  <si>
    <t>1.9509</t>
  </si>
  <si>
    <t>0.4645</t>
  </si>
  <si>
    <t>0.0000</t>
  </si>
  <si>
    <t>0.0000</t>
  </si>
  <si>
    <t>4.1861</t>
  </si>
  <si>
    <t>0.4482</t>
  </si>
  <si>
    <t>3.8365</t>
  </si>
  <si>
    <t>0.4619</t>
  </si>
  <si>
    <t>2.2444</t>
  </si>
  <si>
    <t>0.6866</t>
  </si>
  <si>
    <t>2.2120</t>
  </si>
  <si>
    <t>0.8295</t>
  </si>
  <si>
    <t>0.2215</t>
  </si>
  <si>
    <t>0.2215</t>
  </si>
  <si>
    <t>1.9386</t>
  </si>
  <si>
    <t>0.4616</t>
  </si>
  <si>
    <t>0.0000</t>
  </si>
  <si>
    <t>0.0000</t>
  </si>
  <si>
    <t>4.2133</t>
  </si>
  <si>
    <t>0.4407</t>
  </si>
  <si>
    <t>4.0572</t>
  </si>
  <si>
    <t>0.4532</t>
  </si>
  <si>
    <t>2.2760</t>
  </si>
  <si>
    <t>0.6581</t>
  </si>
  <si>
    <t>2.1953</t>
  </si>
  <si>
    <t>0.8171</t>
  </si>
  <si>
    <t>0.2198</t>
  </si>
  <si>
    <t>0.2198</t>
  </si>
  <si>
    <t>1.9263</t>
  </si>
  <si>
    <t>0.4587</t>
  </si>
  <si>
    <t>0.0000</t>
  </si>
  <si>
    <t>0.0000</t>
  </si>
  <si>
    <t>4.2405</t>
  </si>
  <si>
    <t>0.4332</t>
  </si>
  <si>
    <t>4.2779</t>
  </si>
  <si>
    <t>0.4445</t>
  </si>
  <si>
    <t>2.3077</t>
  </si>
  <si>
    <t>0.6296</t>
  </si>
  <si>
    <t>2.1786</t>
  </si>
  <si>
    <t>0.8046</t>
  </si>
  <si>
    <t>0.2181</t>
  </si>
  <si>
    <t>0.2181</t>
  </si>
  <si>
    <t>1.9142</t>
  </si>
  <si>
    <t>0.4558</t>
  </si>
  <si>
    <t>0.0000</t>
  </si>
  <si>
    <t>0.0000</t>
  </si>
  <si>
    <t>4.2677</t>
  </si>
  <si>
    <t>0.4256</t>
  </si>
  <si>
    <t>4.4987</t>
  </si>
  <si>
    <t>0.4358</t>
  </si>
  <si>
    <t>2.3394</t>
  </si>
  <si>
    <t>0.6010</t>
  </si>
  <si>
    <t>2.1619</t>
  </si>
  <si>
    <t>0.7921</t>
  </si>
  <si>
    <t>0.2165</t>
  </si>
  <si>
    <t>0.2165</t>
  </si>
  <si>
    <t>1.9019</t>
  </si>
  <si>
    <t>0.4528</t>
  </si>
  <si>
    <t>0.0000</t>
  </si>
  <si>
    <t>0.0000</t>
  </si>
  <si>
    <t>4.2949</t>
  </si>
  <si>
    <t>0.4181</t>
  </si>
  <si>
    <t>4.7194</t>
  </si>
  <si>
    <t>0.4271</t>
  </si>
  <si>
    <t>2.3710</t>
  </si>
  <si>
    <t>0.5725</t>
  </si>
  <si>
    <t>2.1453</t>
  </si>
  <si>
    <t>0.7796</t>
  </si>
  <si>
    <t>0.2148</t>
  </si>
  <si>
    <t>0.2148</t>
  </si>
  <si>
    <t>1.8896</t>
  </si>
  <si>
    <t>0.4499</t>
  </si>
  <si>
    <t>0.0000</t>
  </si>
  <si>
    <t>0.0000</t>
  </si>
  <si>
    <t>4.3222</t>
  </si>
  <si>
    <t>0.4106</t>
  </si>
  <si>
    <t>4.9401</t>
  </si>
  <si>
    <t>0.4184</t>
  </si>
  <si>
    <t>2.4027</t>
  </si>
  <si>
    <t>0.5440</t>
  </si>
  <si>
    <t>2.1286</t>
  </si>
  <si>
    <t>0.7671</t>
  </si>
  <si>
    <t>0.2131</t>
  </si>
  <si>
    <t>0.2131</t>
  </si>
  <si>
    <t>1.8773</t>
  </si>
  <si>
    <t>0.4470</t>
  </si>
  <si>
    <t>0.0000</t>
  </si>
  <si>
    <t>0.0000</t>
  </si>
  <si>
    <t>4.3494</t>
  </si>
  <si>
    <t>0.4031</t>
  </si>
  <si>
    <t>5.1608</t>
  </si>
  <si>
    <t>0.4097</t>
  </si>
  <si>
    <t>2.4344</t>
  </si>
  <si>
    <t>0.5154</t>
  </si>
  <si>
    <t>2.1119</t>
  </si>
  <si>
    <t>0.7546</t>
  </si>
  <si>
    <t>0.2115</t>
  </si>
  <si>
    <t>0.2115</t>
  </si>
  <si>
    <t>1.8650</t>
  </si>
  <si>
    <t>0.4441</t>
  </si>
  <si>
    <t>0.0000</t>
  </si>
  <si>
    <t>Reserve Factors - 2003</t>
  </si>
  <si>
    <t>Rate Groups 159 - 190</t>
  </si>
  <si>
    <t>AGE IN</t>
  </si>
  <si>
    <t>CT</t>
  </si>
  <si>
    <t>CT</t>
  </si>
  <si>
    <t>CT</t>
  </si>
  <si>
    <t>CT</t>
  </si>
  <si>
    <t>CT</t>
  </si>
  <si>
    <t>CT</t>
  </si>
  <si>
    <t>CT</t>
  </si>
  <si>
    <t>CT</t>
  </si>
  <si>
    <t>CT</t>
  </si>
  <si>
    <t>CT</t>
  </si>
  <si>
    <t>CT</t>
  </si>
  <si>
    <t>CT</t>
  </si>
  <si>
    <t>CT</t>
  </si>
  <si>
    <t>CT</t>
  </si>
  <si>
    <t>MONTHS</t>
  </si>
  <si>
    <t>0.0000</t>
  </si>
  <si>
    <t>4.2413</t>
  </si>
  <si>
    <t>1.8907</t>
  </si>
  <si>
    <t>6.4772</t>
  </si>
  <si>
    <t>3.6194</t>
  </si>
  <si>
    <t>11.9447</t>
  </si>
  <si>
    <t>4.5143</t>
  </si>
  <si>
    <t>9.8438</t>
  </si>
  <si>
    <t>0.8111</t>
  </si>
  <si>
    <t>8.5129</t>
  </si>
  <si>
    <t>8.5129</t>
  </si>
  <si>
    <t>69.7204</t>
  </si>
  <si>
    <t>16.6001</t>
  </si>
  <si>
    <t>0.0000</t>
  </si>
  <si>
    <t>0.0000</t>
  </si>
  <si>
    <t>3.7945</t>
  </si>
  <si>
    <t>1.6915</t>
  </si>
  <si>
    <t>5.7949</t>
  </si>
  <si>
    <t>3.2381</t>
  </si>
  <si>
    <t>10.6865</t>
  </si>
  <si>
    <t>4.0388</t>
  </si>
  <si>
    <t>8.8069</t>
  </si>
  <si>
    <t>0.7256</t>
  </si>
  <si>
    <t>7.6162</t>
  </si>
  <si>
    <t>7.6162</t>
  </si>
  <si>
    <t>62.3765</t>
  </si>
  <si>
    <t>14.8516</t>
  </si>
  <si>
    <t>0.0000</t>
  </si>
  <si>
    <t>0.0000</t>
  </si>
  <si>
    <t>3.5367</t>
  </si>
  <si>
    <t>1.5766</t>
  </si>
  <si>
    <t>5.4012</t>
  </si>
  <si>
    <t>3.0181</t>
  </si>
  <si>
    <t>9.9605</t>
  </si>
  <si>
    <t>3.7644</t>
  </si>
  <si>
    <t>8.2085</t>
  </si>
  <si>
    <t>0.6763</t>
  </si>
  <si>
    <t>7.0987</t>
  </si>
  <si>
    <t>7.0987</t>
  </si>
  <si>
    <t>58.1386</t>
  </si>
  <si>
    <t>13.8425</t>
  </si>
  <si>
    <t>0.0000</t>
  </si>
  <si>
    <t>0.0000</t>
  </si>
  <si>
    <t>3.2872</t>
  </si>
  <si>
    <t>1.4654</t>
  </si>
  <si>
    <t>5.0202</t>
  </si>
  <si>
    <t>2.8052</t>
  </si>
  <si>
    <t>9.2578</t>
  </si>
  <si>
    <t>3.4988</t>
  </si>
  <si>
    <t>7.6294</t>
  </si>
  <si>
    <t>0.6286</t>
  </si>
  <si>
    <t>6.5979</t>
  </si>
  <si>
    <t>6.5979</t>
  </si>
  <si>
    <t>54.0370</t>
  </si>
  <si>
    <t>12.8660</t>
  </si>
  <si>
    <t>0.0000</t>
  </si>
  <si>
    <t>0.0000</t>
  </si>
  <si>
    <t>3.0460</t>
  </si>
  <si>
    <t>1.3578</t>
  </si>
  <si>
    <t>4.6518</t>
  </si>
  <si>
    <t>2.5994</t>
  </si>
  <si>
    <t>8.5784</t>
  </si>
  <si>
    <t>3.2421</t>
  </si>
  <si>
    <t>7.0696</t>
  </si>
  <si>
    <t>0.5825</t>
  </si>
  <si>
    <t>6.1138</t>
  </si>
  <si>
    <t>6.1138</t>
  </si>
  <si>
    <t>50.0717</t>
  </si>
  <si>
    <t>11.9218</t>
  </si>
  <si>
    <t>0.0000</t>
  </si>
  <si>
    <t>0.0000</t>
  </si>
  <si>
    <t>2.8130</t>
  </si>
  <si>
    <t>1.2540</t>
  </si>
  <si>
    <t>4.2961</t>
  </si>
  <si>
    <t>2.4006</t>
  </si>
  <si>
    <t>7.9224</t>
  </si>
  <si>
    <t>2.9942</t>
  </si>
  <si>
    <t>6.5290</t>
  </si>
  <si>
    <t>0.5379</t>
  </si>
  <si>
    <t>5.6462</t>
  </si>
  <si>
    <t>5.6462</t>
  </si>
  <si>
    <t>46.2427</t>
  </si>
  <si>
    <t>11.0102</t>
  </si>
  <si>
    <t>0.0000</t>
  </si>
  <si>
    <t>0.0000</t>
  </si>
  <si>
    <t>2.6000</t>
  </si>
  <si>
    <t>1.1590</t>
  </si>
  <si>
    <t>3.9707</t>
  </si>
  <si>
    <t>2.2188</t>
  </si>
  <si>
    <t>7.3225</t>
  </si>
  <si>
    <t>2.7674</t>
  </si>
  <si>
    <t>6.0346</t>
  </si>
  <si>
    <t>0.4972</t>
  </si>
  <si>
    <t>5.2187</t>
  </si>
  <si>
    <t>5.2187</t>
  </si>
  <si>
    <t>42.7410</t>
  </si>
  <si>
    <t>10.1764</t>
  </si>
  <si>
    <t>0.0000</t>
  </si>
  <si>
    <t>0.0000</t>
  </si>
  <si>
    <t>2.4515</t>
  </si>
  <si>
    <t>1.0928</t>
  </si>
  <si>
    <t>3.7438</t>
  </si>
  <si>
    <t>2.0920</t>
  </si>
  <si>
    <t>6.9041</t>
  </si>
  <si>
    <t>2.6093</t>
  </si>
  <si>
    <t>5.6897</t>
  </si>
  <si>
    <t>0.4688</t>
  </si>
  <si>
    <t>4.9205</t>
  </si>
  <si>
    <t>4.9205</t>
  </si>
  <si>
    <t>40.2987</t>
  </si>
  <si>
    <t>9.5949</t>
  </si>
  <si>
    <t>0.0000</t>
  </si>
  <si>
    <t>0.0000</t>
  </si>
  <si>
    <t>2.3029</t>
  </si>
  <si>
    <t>1.0266</t>
  </si>
  <si>
    <t>3.5169</t>
  </si>
  <si>
    <t>1.9652</t>
  </si>
  <si>
    <t>6.4856</t>
  </si>
  <si>
    <t>2.4511</t>
  </si>
  <si>
    <t>5.3449</t>
  </si>
  <si>
    <t>0.4404</t>
  </si>
  <si>
    <t>4.6223</t>
  </si>
  <si>
    <t>4.6223</t>
  </si>
  <si>
    <t>37.8563</t>
  </si>
  <si>
    <t>9.0134</t>
  </si>
  <si>
    <t>0.0000</t>
  </si>
  <si>
    <t>0.0000</t>
  </si>
  <si>
    <t>2.1543</t>
  </si>
  <si>
    <t>0.9604</t>
  </si>
  <si>
    <t>3.2900</t>
  </si>
  <si>
    <t>1.8384</t>
  </si>
  <si>
    <t>6.0672</t>
  </si>
  <si>
    <t>2.2930</t>
  </si>
  <si>
    <t>5.0001</t>
  </si>
  <si>
    <t>0.4120</t>
  </si>
  <si>
    <t>4.3241</t>
  </si>
  <si>
    <t>4.3241</t>
  </si>
  <si>
    <t>35.4140</t>
  </si>
  <si>
    <t>8.4319</t>
  </si>
  <si>
    <t>0.0000</t>
  </si>
  <si>
    <t>0.0000</t>
  </si>
  <si>
    <t>2.0057</t>
  </si>
  <si>
    <t>0.8941</t>
  </si>
  <si>
    <t>3.0631</t>
  </si>
  <si>
    <t>1.7116</t>
  </si>
  <si>
    <t>5.6488</t>
  </si>
  <si>
    <t>2.1349</t>
  </si>
  <si>
    <t>4.6552</t>
  </si>
  <si>
    <t>0.3836</t>
  </si>
  <si>
    <t>4.0258</t>
  </si>
  <si>
    <t>4.0258</t>
  </si>
  <si>
    <t>32.9717</t>
  </si>
  <si>
    <t>7.8504</t>
  </si>
  <si>
    <t>0.0000</t>
  </si>
  <si>
    <t>0.0000</t>
  </si>
  <si>
    <t>1.8572</t>
  </si>
  <si>
    <t>0.8279</t>
  </si>
  <si>
    <t>2.8362</t>
  </si>
  <si>
    <t>1.5849</t>
  </si>
  <si>
    <t>5.2304</t>
  </si>
  <si>
    <t>1.9767</t>
  </si>
  <si>
    <t>4.3104</t>
  </si>
  <si>
    <t>0.3552</t>
  </si>
  <si>
    <t>3.7276</t>
  </si>
  <si>
    <t>3.7276</t>
  </si>
  <si>
    <t>30.5293</t>
  </si>
  <si>
    <t>7.2689</t>
  </si>
  <si>
    <t>0.0000</t>
  </si>
  <si>
    <t>0.0000</t>
  </si>
  <si>
    <t>1.8639</t>
  </si>
  <si>
    <t>0.8309</t>
  </si>
  <si>
    <t>2.8466</t>
  </si>
  <si>
    <t>1.5906</t>
  </si>
  <si>
    <t>5.2494</t>
  </si>
  <si>
    <t>1.9839</t>
  </si>
  <si>
    <t>4.3261</t>
  </si>
  <si>
    <t>0.3564</t>
  </si>
  <si>
    <t>3.7412</t>
  </si>
  <si>
    <t>3.7412</t>
  </si>
  <si>
    <t>30.6403</t>
  </si>
  <si>
    <t>7.2953</t>
  </si>
  <si>
    <t>0.0000</t>
  </si>
  <si>
    <t>0.0000</t>
  </si>
  <si>
    <t>1.8108</t>
  </si>
  <si>
    <t>0.8072</t>
  </si>
  <si>
    <t>2.6793</t>
  </si>
  <si>
    <t>1.4972</t>
  </si>
  <si>
    <t>4.9686</t>
  </si>
  <si>
    <t>1.8778</t>
  </si>
  <si>
    <t>4.2715</t>
  </si>
  <si>
    <t>0.3519</t>
  </si>
  <si>
    <t>3.3991</t>
  </si>
  <si>
    <t>3.3991</t>
  </si>
  <si>
    <t>27.8517</t>
  </si>
  <si>
    <t>6.6314</t>
  </si>
  <si>
    <t>0.0000</t>
  </si>
  <si>
    <t>0.0000</t>
  </si>
  <si>
    <t>1.7577</t>
  </si>
  <si>
    <t>0.7836</t>
  </si>
  <si>
    <t>2.5159</t>
  </si>
  <si>
    <t>1.4058</t>
  </si>
  <si>
    <t>4.6936</t>
  </si>
  <si>
    <t>1.7739</t>
  </si>
  <si>
    <t>4.2139</t>
  </si>
  <si>
    <t>0.3472</t>
  </si>
  <si>
    <t>3.0673</t>
  </si>
  <si>
    <t>3.0673</t>
  </si>
  <si>
    <t>25.1465</t>
  </si>
  <si>
    <t>5.9873</t>
  </si>
  <si>
    <t>0.0000</t>
  </si>
  <si>
    <t>0.0000</t>
  </si>
  <si>
    <t>1.7046</t>
  </si>
  <si>
    <t>0.7599</t>
  </si>
  <si>
    <t>2.3562</t>
  </si>
  <si>
    <t>1.3166</t>
  </si>
  <si>
    <t>4.4244</t>
  </si>
  <si>
    <t>1.6721</t>
  </si>
  <si>
    <t>4.1532</t>
  </si>
  <si>
    <t>0.3422</t>
  </si>
  <si>
    <t>2.7459</t>
  </si>
  <si>
    <t>2.7459</t>
  </si>
  <si>
    <t>22.5267</t>
  </si>
  <si>
    <t>5.3635</t>
  </si>
  <si>
    <t>0.0000</t>
  </si>
  <si>
    <t>0.0000</t>
  </si>
  <si>
    <t>1.6515</t>
  </si>
  <si>
    <t>0.7362</t>
  </si>
  <si>
    <t>2.2005</t>
  </si>
  <si>
    <t>1.2296</t>
  </si>
  <si>
    <t>4.1612</t>
  </si>
  <si>
    <t>1.5727</t>
  </si>
  <si>
    <t>4.0895</t>
  </si>
  <si>
    <t>0.3369</t>
  </si>
  <si>
    <t>2.4353</t>
  </si>
  <si>
    <t>2.4353</t>
  </si>
  <si>
    <t>19.9944</t>
  </si>
  <si>
    <t>4.7606</t>
  </si>
  <si>
    <t>0.0000</t>
  </si>
  <si>
    <t>0.0000</t>
  </si>
  <si>
    <t>1.5984</t>
  </si>
  <si>
    <t>0.7125</t>
  </si>
  <si>
    <t>2.0489</t>
  </si>
  <si>
    <t>1.1449</t>
  </si>
  <si>
    <t>3.9041</t>
  </si>
  <si>
    <t>1.4755</t>
  </si>
  <si>
    <t>4.0225</t>
  </si>
  <si>
    <t>0.3314</t>
  </si>
  <si>
    <t>2.1358</t>
  </si>
  <si>
    <t>2.1358</t>
  </si>
  <si>
    <t>17.5516</t>
  </si>
  <si>
    <t>4.1790</t>
  </si>
  <si>
    <t>0.0000</t>
  </si>
  <si>
    <t>0.0000</t>
  </si>
  <si>
    <t>1.5464</t>
  </si>
  <si>
    <t>0.6893</t>
  </si>
  <si>
    <t>1.9027</t>
  </si>
  <si>
    <t>1.0632</t>
  </si>
  <si>
    <t>3.6559</t>
  </si>
  <si>
    <t>1.3817</t>
  </si>
  <si>
    <t>3.9550</t>
  </si>
  <si>
    <t>0.3259</t>
  </si>
  <si>
    <t>1.8488</t>
  </si>
  <si>
    <t>1.8488</t>
  </si>
  <si>
    <t>15.2114</t>
  </si>
  <si>
    <t>3.6218</t>
  </si>
  <si>
    <t>0.0000</t>
  </si>
  <si>
    <t>0.0000</t>
  </si>
  <si>
    <t>1.5340</t>
  </si>
  <si>
    <t>0.6838</t>
  </si>
  <si>
    <t>1.8072</t>
  </si>
  <si>
    <t>1.0099</t>
  </si>
  <si>
    <t>3.5045</t>
  </si>
  <si>
    <t>1.3245</t>
  </si>
  <si>
    <t>3.9872</t>
  </si>
  <si>
    <t>0.3285</t>
  </si>
  <si>
    <t>1.6147</t>
  </si>
  <si>
    <t>1.6147</t>
  </si>
  <si>
    <t>13.3059</t>
  </si>
  <si>
    <t>3.1681</t>
  </si>
  <si>
    <t>0.0000</t>
  </si>
  <si>
    <t>0.0000</t>
  </si>
  <si>
    <t>1.5216</t>
  </si>
  <si>
    <t>0.6783</t>
  </si>
  <si>
    <t>1.7118</t>
  </si>
  <si>
    <t>0.9565</t>
  </si>
  <si>
    <t>3.3530</t>
  </si>
  <si>
    <t>1.2672</t>
  </si>
  <si>
    <t>4.0194</t>
  </si>
  <si>
    <t>0.3312</t>
  </si>
  <si>
    <t>1.3806</t>
  </si>
  <si>
    <t>1.3806</t>
  </si>
  <si>
    <t>11.4006</t>
  </si>
  <si>
    <t>2.7144</t>
  </si>
  <si>
    <t>0.0000</t>
  </si>
  <si>
    <t>0.0000</t>
  </si>
  <si>
    <t>1.5092</t>
  </si>
  <si>
    <t>0.6728</t>
  </si>
  <si>
    <t>1.6164</t>
  </si>
  <si>
    <t>0.9032</t>
  </si>
  <si>
    <t>3.2016</t>
  </si>
  <si>
    <t>1.2100</t>
  </si>
  <si>
    <t>4.0516</t>
  </si>
  <si>
    <t>0.3338</t>
  </si>
  <si>
    <t>1.1465</t>
  </si>
  <si>
    <t>1.1465</t>
  </si>
  <si>
    <t>9.4952</t>
  </si>
  <si>
    <t>2.2608</t>
  </si>
  <si>
    <t>0.0000</t>
  </si>
  <si>
    <t>0.0000</t>
  </si>
  <si>
    <t>1.4967</t>
  </si>
  <si>
    <t>0.6672</t>
  </si>
  <si>
    <t>1.5209</t>
  </si>
  <si>
    <t>0.8499</t>
  </si>
  <si>
    <t>3.0501</t>
  </si>
  <si>
    <t>1.1527</t>
  </si>
  <si>
    <t>4.0838</t>
  </si>
  <si>
    <t>0.3365</t>
  </si>
  <si>
    <t>0.9125</t>
  </si>
  <si>
    <t>0.9125</t>
  </si>
  <si>
    <t>7.5897</t>
  </si>
  <si>
    <t>1.8071</t>
  </si>
  <si>
    <t>0.0000</t>
  </si>
  <si>
    <t>0.0000</t>
  </si>
  <si>
    <t>1.4843</t>
  </si>
  <si>
    <t>0.6617</t>
  </si>
  <si>
    <t>1.4255</t>
  </si>
  <si>
    <t>0.7966</t>
  </si>
  <si>
    <t>2.8986</t>
  </si>
  <si>
    <t>1.0955</t>
  </si>
  <si>
    <t>4.1160</t>
  </si>
  <si>
    <t>0.3391</t>
  </si>
  <si>
    <t>0.6784</t>
  </si>
  <si>
    <t>0.6784</t>
  </si>
  <si>
    <t>5.6844</t>
  </si>
  <si>
    <t>1.3534</t>
  </si>
  <si>
    <t>0.0000</t>
  </si>
  <si>
    <t>0.0000</t>
  </si>
  <si>
    <t>1.4719</t>
  </si>
  <si>
    <t>0.6562</t>
  </si>
  <si>
    <t>1.3301</t>
  </si>
  <si>
    <t>0.7432</t>
  </si>
  <si>
    <t>2.7472</t>
  </si>
  <si>
    <t>1.0383</t>
  </si>
  <si>
    <t>4.1482</t>
  </si>
  <si>
    <t>0.3418</t>
  </si>
  <si>
    <t>0.4443</t>
  </si>
  <si>
    <t>0.4443</t>
  </si>
  <si>
    <t>3.7790</t>
  </si>
  <si>
    <t>0.8998</t>
  </si>
  <si>
    <t>0.0000</t>
  </si>
  <si>
    <t>0.0000</t>
  </si>
  <si>
    <t>2.1875</t>
  </si>
  <si>
    <t>0.6417</t>
  </si>
  <si>
    <t>1.4150</t>
  </si>
  <si>
    <t>0.7266</t>
  </si>
  <si>
    <t>2.7802</t>
  </si>
  <si>
    <t>1.0175</t>
  </si>
  <si>
    <t>4.0860</t>
  </si>
  <si>
    <t>0.4172</t>
  </si>
  <si>
    <t>0.4363</t>
  </si>
  <si>
    <t>0.4363</t>
  </si>
  <si>
    <t>3.7162</t>
  </si>
  <si>
    <t>0.8848</t>
  </si>
  <si>
    <t>0.0000</t>
  </si>
  <si>
    <t>0.0000</t>
  </si>
  <si>
    <t>2.9030</t>
  </si>
  <si>
    <t>0.6271</t>
  </si>
  <si>
    <t>1.4999</t>
  </si>
  <si>
    <t>0.7099</t>
  </si>
  <si>
    <t>2.8133</t>
  </si>
  <si>
    <t>0.9968</t>
  </si>
  <si>
    <t>4.0239</t>
  </si>
  <si>
    <t>0.4927</t>
  </si>
  <si>
    <t>0.4283</t>
  </si>
  <si>
    <t>0.4283</t>
  </si>
  <si>
    <t>3.6533</t>
  </si>
  <si>
    <t>0.8698</t>
  </si>
  <si>
    <t>0.0000</t>
  </si>
  <si>
    <t>0.0000</t>
  </si>
  <si>
    <t>3.6185</t>
  </si>
  <si>
    <t>0.6126</t>
  </si>
  <si>
    <t>1.5848</t>
  </si>
  <si>
    <t>0.6932</t>
  </si>
  <si>
    <t>2.8463</t>
  </si>
  <si>
    <t>0.9761</t>
  </si>
  <si>
    <t>3.9617</t>
  </si>
  <si>
    <t>0.5681</t>
  </si>
  <si>
    <t>0.4202</t>
  </si>
  <si>
    <t>0.4202</t>
  </si>
  <si>
    <t>3.5904</t>
  </si>
  <si>
    <t>0.8549</t>
  </si>
  <si>
    <t>0.0000</t>
  </si>
  <si>
    <t>0.0000</t>
  </si>
  <si>
    <t>4.3341</t>
  </si>
  <si>
    <t>0.5981</t>
  </si>
  <si>
    <t>1.6697</t>
  </si>
  <si>
    <t>0.6765</t>
  </si>
  <si>
    <t>2.8794</t>
  </si>
  <si>
    <t>0.9553</t>
  </si>
  <si>
    <t>3.8996</t>
  </si>
  <si>
    <t>0.6435</t>
  </si>
  <si>
    <t>0.4122</t>
  </si>
  <si>
    <t>0.4122</t>
  </si>
  <si>
    <t>3.5276</t>
  </si>
  <si>
    <t>0.8399</t>
  </si>
  <si>
    <t>0.0000</t>
  </si>
  <si>
    <t>0.0000</t>
  </si>
  <si>
    <t>5.0496</t>
  </si>
  <si>
    <t>0.5836</t>
  </si>
  <si>
    <t>1.7547</t>
  </si>
  <si>
    <t>0.6599</t>
  </si>
  <si>
    <t>2.9124</t>
  </si>
  <si>
    <t>0.9346</t>
  </si>
  <si>
    <t>3.8374</t>
  </si>
  <si>
    <t>0.7190</t>
  </si>
  <si>
    <t>0.4042</t>
  </si>
  <si>
    <t>0.4042</t>
  </si>
  <si>
    <t>3.4647</t>
  </si>
  <si>
    <t>0.8249</t>
  </si>
  <si>
    <t>0.0000</t>
  </si>
  <si>
    <t>0.0000</t>
  </si>
  <si>
    <t>5.2288</t>
  </si>
  <si>
    <t>0.5162</t>
  </si>
  <si>
    <t>1.6684</t>
  </si>
  <si>
    <t>0.5834</t>
  </si>
  <si>
    <t>2.6714</t>
  </si>
  <si>
    <t>0.8288</t>
  </si>
  <si>
    <t>3.4240</t>
  </si>
  <si>
    <t>0.7205</t>
  </si>
  <si>
    <t>0.3593</t>
  </si>
  <si>
    <t>0.3593</t>
  </si>
  <si>
    <t>3.0853</t>
  </si>
  <si>
    <t>0.7346</t>
  </si>
  <si>
    <t>0.0000</t>
  </si>
  <si>
    <t>0.0000</t>
  </si>
  <si>
    <t>5.2916</t>
  </si>
  <si>
    <t>0.4528</t>
  </si>
  <si>
    <t>1.5714</t>
  </si>
  <si>
    <t>0.5116</t>
  </si>
  <si>
    <t>2.4320</t>
  </si>
  <si>
    <t>0.7292</t>
  </si>
  <si>
    <t>3.0318</t>
  </si>
  <si>
    <t>0.7103</t>
  </si>
  <si>
    <t>0.3169</t>
  </si>
  <si>
    <t>0.3169</t>
  </si>
  <si>
    <t>2.7264</t>
  </si>
  <si>
    <t>0.6492</t>
  </si>
  <si>
    <t>0.0000</t>
  </si>
  <si>
    <t>0.0000</t>
  </si>
  <si>
    <t>5.8759</t>
  </si>
  <si>
    <t>0.4410</t>
  </si>
  <si>
    <t>1.6407</t>
  </si>
  <si>
    <t>0.4980</t>
  </si>
  <si>
    <t>2.4590</t>
  </si>
  <si>
    <t>0.7123</t>
  </si>
  <si>
    <t>2.9811</t>
  </si>
  <si>
    <t>0.7718</t>
  </si>
  <si>
    <t>0.3103</t>
  </si>
  <si>
    <t>0.3103</t>
  </si>
  <si>
    <t>2.6751</t>
  </si>
  <si>
    <t>0.6369</t>
  </si>
  <si>
    <t>0.0000</t>
  </si>
  <si>
    <t>0.0000</t>
  </si>
  <si>
    <t>6.4602</t>
  </si>
  <si>
    <t>0.4291</t>
  </si>
  <si>
    <t>1.7101</t>
  </si>
  <si>
    <t>0.4844</t>
  </si>
  <si>
    <t>2.4860</t>
  </si>
  <si>
    <t>0.6954</t>
  </si>
  <si>
    <t>2.9303</t>
  </si>
  <si>
    <t>0.8334</t>
  </si>
  <si>
    <t>0.3038</t>
  </si>
  <si>
    <t>0.3038</t>
  </si>
  <si>
    <t>2.6237</t>
  </si>
  <si>
    <t>0.6247</t>
  </si>
  <si>
    <t>0.0000</t>
  </si>
  <si>
    <t>0.0000</t>
  </si>
  <si>
    <t>7.0444</t>
  </si>
  <si>
    <t>0.4173</t>
  </si>
  <si>
    <t>1.7794</t>
  </si>
  <si>
    <t>0.4707</t>
  </si>
  <si>
    <t>2.5130</t>
  </si>
  <si>
    <t>0.6785</t>
  </si>
  <si>
    <t>2.8796</t>
  </si>
  <si>
    <t>0.8950</t>
  </si>
  <si>
    <t>0.2972</t>
  </si>
  <si>
    <t>0.2972</t>
  </si>
  <si>
    <t>2.5724</t>
  </si>
  <si>
    <t>0.6125</t>
  </si>
  <si>
    <t>0.0000</t>
  </si>
  <si>
    <t>0.0000</t>
  </si>
  <si>
    <t>7.6287</t>
  </si>
  <si>
    <t>0.4055</t>
  </si>
  <si>
    <t>1.8488</t>
  </si>
  <si>
    <t>0.4571</t>
  </si>
  <si>
    <t>2.5400</t>
  </si>
  <si>
    <t>0.6615</t>
  </si>
  <si>
    <t>2.8288</t>
  </si>
  <si>
    <t>0.9566</t>
  </si>
  <si>
    <t>0.2906</t>
  </si>
  <si>
    <t>0.2906</t>
  </si>
  <si>
    <t>2.5212</t>
  </si>
  <si>
    <t>0.6003</t>
  </si>
  <si>
    <t>0.0000</t>
  </si>
  <si>
    <t>0.0000</t>
  </si>
  <si>
    <t>8.2129</t>
  </si>
  <si>
    <t>0.3936</t>
  </si>
  <si>
    <t>1.9181</t>
  </si>
  <si>
    <t>0.4435</t>
  </si>
  <si>
    <t>2.5670</t>
  </si>
  <si>
    <t>0.6446</t>
  </si>
  <si>
    <t>2.7780</t>
  </si>
  <si>
    <t>1.0182</t>
  </si>
  <si>
    <t>0.2841</t>
  </si>
  <si>
    <t>0.2841</t>
  </si>
  <si>
    <t>2.4698</t>
  </si>
  <si>
    <t>0.5881</t>
  </si>
  <si>
    <t>0.0000</t>
  </si>
  <si>
    <t>0.0000</t>
  </si>
  <si>
    <t>8.3452</t>
  </si>
  <si>
    <t>0.3855</t>
  </si>
  <si>
    <t>2.1711</t>
  </si>
  <si>
    <t>0.4274</t>
  </si>
  <si>
    <t>2.6604</t>
  </si>
  <si>
    <t>0.6270</t>
  </si>
  <si>
    <t>2.7886</t>
  </si>
  <si>
    <t>0.9802</t>
  </si>
  <si>
    <t>0.2816</t>
  </si>
  <si>
    <t>0.2816</t>
  </si>
  <si>
    <t>2.4507</t>
  </si>
  <si>
    <t>0.5835</t>
  </si>
  <si>
    <t>0.0000</t>
  </si>
  <si>
    <t>0.0000</t>
  </si>
  <si>
    <t>8.4774</t>
  </si>
  <si>
    <t>0.3774</t>
  </si>
  <si>
    <t>2.4242</t>
  </si>
  <si>
    <t>0.4113</t>
  </si>
  <si>
    <t>2.7537</t>
  </si>
  <si>
    <t>0.6093</t>
  </si>
  <si>
    <t>2.7991</t>
  </si>
  <si>
    <t>0.9422</t>
  </si>
  <si>
    <t>0.2791</t>
  </si>
  <si>
    <t>0.2791</t>
  </si>
  <si>
    <t>2.4316</t>
  </si>
  <si>
    <t>0.5790</t>
  </si>
  <si>
    <t>0.0000</t>
  </si>
  <si>
    <t>0.0000</t>
  </si>
  <si>
    <t>8.6097</t>
  </si>
  <si>
    <t>0.3693</t>
  </si>
  <si>
    <t>2.6772</t>
  </si>
  <si>
    <t>0.3952</t>
  </si>
  <si>
    <t>2.8471</t>
  </si>
  <si>
    <t>0.5917</t>
  </si>
  <si>
    <t>2.8096</t>
  </si>
  <si>
    <t>0.9042</t>
  </si>
  <si>
    <t>0.2766</t>
  </si>
  <si>
    <t>0.2766</t>
  </si>
  <si>
    <t>2.4125</t>
  </si>
  <si>
    <t>0.5744</t>
  </si>
  <si>
    <t>0.0000</t>
  </si>
  <si>
    <t>0.0000</t>
  </si>
  <si>
    <t>8.7419</t>
  </si>
  <si>
    <t>0.3612</t>
  </si>
  <si>
    <t>2.9302</t>
  </si>
  <si>
    <t>0.3791</t>
  </si>
  <si>
    <t>2.9405</t>
  </si>
  <si>
    <t>0.5741</t>
  </si>
  <si>
    <t>2.8201</t>
  </si>
  <si>
    <t>0.8662</t>
  </si>
  <si>
    <t>0.2741</t>
  </si>
  <si>
    <t>0.2741</t>
  </si>
  <si>
    <t>2.3934</t>
  </si>
  <si>
    <t>0.5699</t>
  </si>
  <si>
    <t>0.0000</t>
  </si>
  <si>
    <t>0.0000</t>
  </si>
  <si>
    <t>8.8742</t>
  </si>
  <si>
    <t>0.3531</t>
  </si>
  <si>
    <t>3.1833</t>
  </si>
  <si>
    <t>0.3630</t>
  </si>
  <si>
    <t>3.0338</t>
  </si>
  <si>
    <t>0.5565</t>
  </si>
  <si>
    <t>2.8306</t>
  </si>
  <si>
    <t>0.8282</t>
  </si>
  <si>
    <t>0.2716</t>
  </si>
  <si>
    <t>0.2716</t>
  </si>
  <si>
    <t>2.3743</t>
  </si>
  <si>
    <t>0.5653</t>
  </si>
  <si>
    <t>0.0000</t>
  </si>
  <si>
    <t>0.0000</t>
  </si>
  <si>
    <t>9.0064</t>
  </si>
  <si>
    <t>0.3450</t>
  </si>
  <si>
    <t>3.4363</t>
  </si>
  <si>
    <t>0.3469</t>
  </si>
  <si>
    <t>3.1272</t>
  </si>
  <si>
    <t>0.5388</t>
  </si>
  <si>
    <t>2.8411</t>
  </si>
  <si>
    <t>0.7902</t>
  </si>
  <si>
    <t>0.2691</t>
  </si>
  <si>
    <t>0.2691</t>
  </si>
  <si>
    <t>2.3552</t>
  </si>
  <si>
    <t>0.5608</t>
  </si>
  <si>
    <t>0.0000</t>
  </si>
  <si>
    <t>0.0000</t>
  </si>
  <si>
    <t>9.1387</t>
  </si>
  <si>
    <t>0.3369</t>
  </si>
  <si>
    <t>3.6893</t>
  </si>
  <si>
    <t>0.3308</t>
  </si>
  <si>
    <t>3.2206</t>
  </si>
  <si>
    <t>0.5212</t>
  </si>
  <si>
    <t>2.8516</t>
  </si>
  <si>
    <t>0.7522</t>
  </si>
  <si>
    <t>0.2665</t>
  </si>
  <si>
    <t>0.2665</t>
  </si>
  <si>
    <t>2.3360</t>
  </si>
  <si>
    <t>0.5562</t>
  </si>
  <si>
    <t>0.0000</t>
  </si>
  <si>
    <t>0.0000</t>
  </si>
  <si>
    <t>9.2709</t>
  </si>
  <si>
    <t>0.3288</t>
  </si>
  <si>
    <t>3.9424</t>
  </si>
  <si>
    <t>0.3147</t>
  </si>
  <si>
    <t>3.3140</t>
  </si>
  <si>
    <t>0.5036</t>
  </si>
  <si>
    <t>2.8621</t>
  </si>
  <si>
    <t>0.7141</t>
  </si>
  <si>
    <t>0.2640</t>
  </si>
  <si>
    <t>0.2640</t>
  </si>
  <si>
    <t>2.3169</t>
  </si>
  <si>
    <t>0.5517</t>
  </si>
  <si>
    <t>0.0000</t>
  </si>
  <si>
    <t>0.0000</t>
  </si>
  <si>
    <t>9.4032</t>
  </si>
  <si>
    <t>0.3207</t>
  </si>
  <si>
    <t>4.1954</t>
  </si>
  <si>
    <t>0.2986</t>
  </si>
  <si>
    <t>3.4073</t>
  </si>
  <si>
    <t>0.4860</t>
  </si>
  <si>
    <t>2.8727</t>
  </si>
  <si>
    <t>0.6761</t>
  </si>
  <si>
    <t>0.2615</t>
  </si>
  <si>
    <t>0.2615</t>
  </si>
  <si>
    <t>2.2978</t>
  </si>
  <si>
    <t>0.5471</t>
  </si>
  <si>
    <t>0.0000</t>
  </si>
  <si>
    <t>0.0000</t>
  </si>
  <si>
    <t>9.5354</t>
  </si>
  <si>
    <t>0.3126</t>
  </si>
  <si>
    <t>4.4484</t>
  </si>
  <si>
    <t>0.2825</t>
  </si>
  <si>
    <t>3.5007</t>
  </si>
  <si>
    <t>0.4683</t>
  </si>
  <si>
    <t>2.8832</t>
  </si>
  <si>
    <t>0.6381</t>
  </si>
  <si>
    <t>0.2590</t>
  </si>
  <si>
    <t>0.2590</t>
  </si>
  <si>
    <t>2.2787</t>
  </si>
  <si>
    <t>0.5426</t>
  </si>
  <si>
    <t>0.0000</t>
  </si>
  <si>
    <t>0.0000</t>
  </si>
  <si>
    <t>9.6677</t>
  </si>
  <si>
    <t>0.3045</t>
  </si>
  <si>
    <t>4.7015</t>
  </si>
  <si>
    <t>0.2664</t>
  </si>
  <si>
    <t>3.5941</t>
  </si>
  <si>
    <t>0.4507</t>
  </si>
  <si>
    <t>2.8937</t>
  </si>
  <si>
    <t>0.6001</t>
  </si>
  <si>
    <t>0.2565</t>
  </si>
  <si>
    <t>0.2565</t>
  </si>
  <si>
    <t>2.2596</t>
  </si>
  <si>
    <t>0.5380</t>
  </si>
  <si>
    <t>0.0000</t>
  </si>
  <si>
    <t>0.0000</t>
  </si>
  <si>
    <t>9.7999</t>
  </si>
  <si>
    <t>0.2964</t>
  </si>
  <si>
    <t>4.9545</t>
  </si>
  <si>
    <t>0.2503</t>
  </si>
  <si>
    <t>3.6875</t>
  </si>
  <si>
    <t>0.4331</t>
  </si>
  <si>
    <t>2.9042</t>
  </si>
  <si>
    <t>0.5621</t>
  </si>
  <si>
    <t>0.2540</t>
  </si>
  <si>
    <t>0.2540</t>
  </si>
  <si>
    <t>2.2405</t>
  </si>
  <si>
    <t>0.5335</t>
  </si>
  <si>
    <t>0.0000</t>
  </si>
  <si>
    <t>Reserve Factors - 2003</t>
  </si>
  <si>
    <t>Rate Groups 207 - 542</t>
  </si>
  <si>
    <t>AGE IN</t>
  </si>
  <si>
    <t>CT</t>
  </si>
  <si>
    <t>CT</t>
  </si>
  <si>
    <t>CT</t>
  </si>
  <si>
    <t>CT</t>
  </si>
  <si>
    <t>CT</t>
  </si>
  <si>
    <t>CT</t>
  </si>
  <si>
    <t>CT</t>
  </si>
  <si>
    <t>CT</t>
  </si>
  <si>
    <t>CT</t>
  </si>
  <si>
    <t>CT</t>
  </si>
  <si>
    <t>CT</t>
  </si>
  <si>
    <t>CT</t>
  </si>
  <si>
    <t>CT</t>
  </si>
  <si>
    <t>CT</t>
  </si>
  <si>
    <t>MONTHS</t>
  </si>
  <si>
    <t>0.0000</t>
  </si>
  <si>
    <t>5.6503</t>
  </si>
  <si>
    <t>2.0463</t>
  </si>
  <si>
    <t>9.6666</t>
  </si>
  <si>
    <t>4.1691</t>
  </si>
  <si>
    <t>14.4270</t>
  </si>
  <si>
    <t>5.9311</t>
  </si>
  <si>
    <t>15.9469</t>
  </si>
  <si>
    <t>5.2376</t>
  </si>
  <si>
    <t>4.4092</t>
  </si>
  <si>
    <t>4.4092</t>
  </si>
  <si>
    <t>36.1115</t>
  </si>
  <si>
    <t>8.5980</t>
  </si>
  <si>
    <t>0.0000</t>
  </si>
  <si>
    <t>0.0000</t>
  </si>
  <si>
    <t>4.8835</t>
  </si>
  <si>
    <t>1.7686</t>
  </si>
  <si>
    <t>8.3547</t>
  </si>
  <si>
    <t>3.6033</t>
  </si>
  <si>
    <t>12.4691</t>
  </si>
  <si>
    <t>5.1262</t>
  </si>
  <si>
    <t>13.7827</t>
  </si>
  <si>
    <t>4.5268</t>
  </si>
  <si>
    <t>3.8108</t>
  </si>
  <si>
    <t>3.8108</t>
  </si>
  <si>
    <t>31.2106</t>
  </si>
  <si>
    <t>7.4311</t>
  </si>
  <si>
    <t>0.0000</t>
  </si>
  <si>
    <t>0.0000</t>
  </si>
  <si>
    <t>4.3836</t>
  </si>
  <si>
    <t>1.5876</t>
  </si>
  <si>
    <t>7.4995</t>
  </si>
  <si>
    <t>3.2344</t>
  </si>
  <si>
    <t>11.1928</t>
  </si>
  <si>
    <t>4.6015</t>
  </si>
  <si>
    <t>12.3719</t>
  </si>
  <si>
    <t>4.0634</t>
  </si>
  <si>
    <t>3.4208</t>
  </si>
  <si>
    <t>3.4208</t>
  </si>
  <si>
    <t>28.0160</t>
  </si>
  <si>
    <t>6.6705</t>
  </si>
  <si>
    <t>0.0000</t>
  </si>
  <si>
    <t>0.0000</t>
  </si>
  <si>
    <t>3.9101</t>
  </si>
  <si>
    <t>1.4161</t>
  </si>
  <si>
    <t>6.6894</t>
  </si>
  <si>
    <t>2.8850</t>
  </si>
  <si>
    <t>9.9836</t>
  </si>
  <si>
    <t>4.1044</t>
  </si>
  <si>
    <t>11.0354</t>
  </si>
  <si>
    <t>3.6245</t>
  </si>
  <si>
    <t>3.0512</t>
  </si>
  <si>
    <t>3.0512</t>
  </si>
  <si>
    <t>24.9895</t>
  </si>
  <si>
    <t>5.9499</t>
  </si>
  <si>
    <t>0.0000</t>
  </si>
  <si>
    <t>0.0000</t>
  </si>
  <si>
    <t>3.4628</t>
  </si>
  <si>
    <t>1.2541</t>
  </si>
  <si>
    <t>5.9242</t>
  </si>
  <si>
    <t>2.5550</t>
  </si>
  <si>
    <t>8.8417</t>
  </si>
  <si>
    <t>3.6349</t>
  </si>
  <si>
    <t>9.7732</t>
  </si>
  <si>
    <t>3.2099</t>
  </si>
  <si>
    <t>2.7022</t>
  </si>
  <si>
    <t>2.7022</t>
  </si>
  <si>
    <t>22.1312</t>
  </si>
  <si>
    <t>5.2693</t>
  </si>
  <si>
    <t>0.0000</t>
  </si>
  <si>
    <t>0.0000</t>
  </si>
  <si>
    <t>3.0419</t>
  </si>
  <si>
    <t>1.1016</t>
  </si>
  <si>
    <t>5.2041</t>
  </si>
  <si>
    <t>2.2445</t>
  </si>
  <si>
    <t>7.7669</t>
  </si>
  <si>
    <t>3.1931</t>
  </si>
  <si>
    <t>8.5852</t>
  </si>
  <si>
    <t>2.8197</t>
  </si>
  <si>
    <t>2.3737</t>
  </si>
  <si>
    <t>2.3737</t>
  </si>
  <si>
    <t>19.4410</t>
  </si>
  <si>
    <t>4.6288</t>
  </si>
  <si>
    <t>0.0000</t>
  </si>
  <si>
    <t>0.0000</t>
  </si>
  <si>
    <t>2.7527</t>
  </si>
  <si>
    <t>0.9969</t>
  </si>
  <si>
    <t>4.7093</t>
  </si>
  <si>
    <t>2.0311</t>
  </si>
  <si>
    <t>7.0285</t>
  </si>
  <si>
    <t>2.8895</t>
  </si>
  <si>
    <t>7.7690</t>
  </si>
  <si>
    <t>2.5516</t>
  </si>
  <si>
    <t>2.1481</t>
  </si>
  <si>
    <t>2.1481</t>
  </si>
  <si>
    <t>17.5926</t>
  </si>
  <si>
    <t>4.1887</t>
  </si>
  <si>
    <t>0.0000</t>
  </si>
  <si>
    <t>0.0000</t>
  </si>
  <si>
    <t>2.5954</t>
  </si>
  <si>
    <t>0.9399</t>
  </si>
  <si>
    <t>4.4402</t>
  </si>
  <si>
    <t>1.9150</t>
  </si>
  <si>
    <t>6.6269</t>
  </si>
  <si>
    <t>2.7244</t>
  </si>
  <si>
    <t>7.3250</t>
  </si>
  <si>
    <t>2.4058</t>
  </si>
  <si>
    <t>2.0253</t>
  </si>
  <si>
    <t>2.0253</t>
  </si>
  <si>
    <t>16.5874</t>
  </si>
  <si>
    <t>3.9494</t>
  </si>
  <si>
    <t>0.0000</t>
  </si>
  <si>
    <t>0.0000</t>
  </si>
  <si>
    <t>2.4381</t>
  </si>
  <si>
    <t>0.8830</t>
  </si>
  <si>
    <t>4.1711</t>
  </si>
  <si>
    <t>1.7990</t>
  </si>
  <si>
    <t>6.2253</t>
  </si>
  <si>
    <t>2.5593</t>
  </si>
  <si>
    <t>6.8811</t>
  </si>
  <si>
    <t>2.2600</t>
  </si>
  <si>
    <t>1.9026</t>
  </si>
  <si>
    <t>1.9026</t>
  </si>
  <si>
    <t>15.5821</t>
  </si>
  <si>
    <t>3.7100</t>
  </si>
  <si>
    <t>0.0000</t>
  </si>
  <si>
    <t>0.0000</t>
  </si>
  <si>
    <t>2.2808</t>
  </si>
  <si>
    <t>0.8260</t>
  </si>
  <si>
    <t>3.9020</t>
  </si>
  <si>
    <t>1.6829</t>
  </si>
  <si>
    <t>5.8236</t>
  </si>
  <si>
    <t>2.3942</t>
  </si>
  <si>
    <t>6.4371</t>
  </si>
  <si>
    <t>2.1142</t>
  </si>
  <si>
    <t>1.7798</t>
  </si>
  <si>
    <t>1.7798</t>
  </si>
  <si>
    <t>14.5768</t>
  </si>
  <si>
    <t>3.4707</t>
  </si>
  <si>
    <t>0.0000</t>
  </si>
  <si>
    <t>0.0000</t>
  </si>
  <si>
    <t>2.1235</t>
  </si>
  <si>
    <t>0.7690</t>
  </si>
  <si>
    <t>3.6329</t>
  </si>
  <si>
    <t>1.5668</t>
  </si>
  <si>
    <t>5.4220</t>
  </si>
  <si>
    <t>2.2290</t>
  </si>
  <si>
    <t>5.9932</t>
  </si>
  <si>
    <t>1.9684</t>
  </si>
  <si>
    <t>1.6571</t>
  </si>
  <si>
    <t>1.6571</t>
  </si>
  <si>
    <t>13.5715</t>
  </si>
  <si>
    <t>3.2313</t>
  </si>
  <si>
    <t>0.0000</t>
  </si>
  <si>
    <t>0.0000</t>
  </si>
  <si>
    <t>1.9662</t>
  </si>
  <si>
    <t>0.7121</t>
  </si>
  <si>
    <t>3.3638</t>
  </si>
  <si>
    <t>1.4508</t>
  </si>
  <si>
    <t>5.0204</t>
  </si>
  <si>
    <t>2.0639</t>
  </si>
  <si>
    <t>5.5493</t>
  </si>
  <si>
    <t>1.8226</t>
  </si>
  <si>
    <t>1.5343</t>
  </si>
  <si>
    <t>1.5343</t>
  </si>
  <si>
    <t>12.5662</t>
  </si>
  <si>
    <t>2.9920</t>
  </si>
  <si>
    <t>0.0000</t>
  </si>
  <si>
    <t>0.0000</t>
  </si>
  <si>
    <t>1.9734</t>
  </si>
  <si>
    <t>0.7147</t>
  </si>
  <si>
    <t>3.3760</t>
  </si>
  <si>
    <t>1.4560</t>
  </si>
  <si>
    <t>5.0386</t>
  </si>
  <si>
    <t>2.0714</t>
  </si>
  <si>
    <t>5.5694</t>
  </si>
  <si>
    <t>1.8292</t>
  </si>
  <si>
    <t>1.5399</t>
  </si>
  <si>
    <t>1.5399</t>
  </si>
  <si>
    <t>12.6119</t>
  </si>
  <si>
    <t>3.0028</t>
  </si>
  <si>
    <t>0.0000</t>
  </si>
  <si>
    <t>0.0000</t>
  </si>
  <si>
    <t>1.9314</t>
  </si>
  <si>
    <t>0.6995</t>
  </si>
  <si>
    <t>3.2161</t>
  </si>
  <si>
    <t>1.3871</t>
  </si>
  <si>
    <t>4.8575</t>
  </si>
  <si>
    <t>1.9970</t>
  </si>
  <si>
    <t>5.4196</t>
  </si>
  <si>
    <t>1.7800</t>
  </si>
  <si>
    <t>1.4314</t>
  </si>
  <si>
    <t>1.4314</t>
  </si>
  <si>
    <t>11.7395</t>
  </si>
  <si>
    <t>2.7951</t>
  </si>
  <si>
    <t>0.0000</t>
  </si>
  <si>
    <t>0.0000</t>
  </si>
  <si>
    <t>1.8894</t>
  </si>
  <si>
    <t>0.6842</t>
  </si>
  <si>
    <t>3.0604</t>
  </si>
  <si>
    <t>1.3199</t>
  </si>
  <si>
    <t>4.6800</t>
  </si>
  <si>
    <t>1.9240</t>
  </si>
  <si>
    <t>5.2713</t>
  </si>
  <si>
    <t>1.7313</t>
  </si>
  <si>
    <t>1.3264</t>
  </si>
  <si>
    <t>1.3264</t>
  </si>
  <si>
    <t>10.8961</t>
  </si>
  <si>
    <t>2.5943</t>
  </si>
  <si>
    <t>0.0000</t>
  </si>
  <si>
    <t>0.0000</t>
  </si>
  <si>
    <t>1.8474</t>
  </si>
  <si>
    <t>0.6690</t>
  </si>
  <si>
    <t>2.9089</t>
  </si>
  <si>
    <t>1.2546</t>
  </si>
  <si>
    <t>4.5060</t>
  </si>
  <si>
    <t>1.8525</t>
  </si>
  <si>
    <t>5.1245</t>
  </si>
  <si>
    <t>1.6831</t>
  </si>
  <si>
    <t>1.2251</t>
  </si>
  <si>
    <t>1.2251</t>
  </si>
  <si>
    <t>10.0814</t>
  </si>
  <si>
    <t>2.4003</t>
  </si>
  <si>
    <t>0.0000</t>
  </si>
  <si>
    <t>0.0000</t>
  </si>
  <si>
    <t>1.8054</t>
  </si>
  <si>
    <t>0.6538</t>
  </si>
  <si>
    <t>2.7615</t>
  </si>
  <si>
    <t>1.1910</t>
  </si>
  <si>
    <t>4.3354</t>
  </si>
  <si>
    <t>1.7823</t>
  </si>
  <si>
    <t>4.9791</t>
  </si>
  <si>
    <t>1.6353</t>
  </si>
  <si>
    <t>1.1274</t>
  </si>
  <si>
    <t>1.1274</t>
  </si>
  <si>
    <t>9.2952</t>
  </si>
  <si>
    <t>2.2132</t>
  </si>
  <si>
    <t>0.0000</t>
  </si>
  <si>
    <t>0.0000</t>
  </si>
  <si>
    <t>1.7634</t>
  </si>
  <si>
    <t>0.6386</t>
  </si>
  <si>
    <t>2.6183</t>
  </si>
  <si>
    <t>1.1293</t>
  </si>
  <si>
    <t>4.1684</t>
  </si>
  <si>
    <t>1.7137</t>
  </si>
  <si>
    <t>4.8352</t>
  </si>
  <si>
    <t>1.5881</t>
  </si>
  <si>
    <t>1.0332</t>
  </si>
  <si>
    <t>1.0332</t>
  </si>
  <si>
    <t>8.5376</t>
  </si>
  <si>
    <t>2.0328</t>
  </si>
  <si>
    <t>0.0000</t>
  </si>
  <si>
    <t>0.0000</t>
  </si>
  <si>
    <t>1.7396</t>
  </si>
  <si>
    <t>0.6300</t>
  </si>
  <si>
    <t>2.5055</t>
  </si>
  <si>
    <t>1.0806</t>
  </si>
  <si>
    <t>4.0472</t>
  </si>
  <si>
    <t>1.6638</t>
  </si>
  <si>
    <t>4.7425</t>
  </si>
  <si>
    <t>1.5576</t>
  </si>
  <si>
    <t>0.9526</t>
  </si>
  <si>
    <t>0.9526</t>
  </si>
  <si>
    <t>7.8908</t>
  </si>
  <si>
    <t>1.8788</t>
  </si>
  <si>
    <t>0.0000</t>
  </si>
  <si>
    <t>0.0000</t>
  </si>
  <si>
    <t>1.7435</t>
  </si>
  <si>
    <t>0.6314</t>
  </si>
  <si>
    <t>2.4338</t>
  </si>
  <si>
    <t>1.0497</t>
  </si>
  <si>
    <t>3.9915</t>
  </si>
  <si>
    <t>1.6409</t>
  </si>
  <si>
    <t>4.7258</t>
  </si>
  <si>
    <t>1.5521</t>
  </si>
  <si>
    <t>0.8882</t>
  </si>
  <si>
    <t>0.8882</t>
  </si>
  <si>
    <t>7.3780</t>
  </si>
  <si>
    <t>1.7567</t>
  </si>
  <si>
    <t>0.0000</t>
  </si>
  <si>
    <t>0.0000</t>
  </si>
  <si>
    <t>1.7475</t>
  </si>
  <si>
    <t>0.6329</t>
  </si>
  <si>
    <t>2.3621</t>
  </si>
  <si>
    <t>1.0187</t>
  </si>
  <si>
    <t>3.9358</t>
  </si>
  <si>
    <t>1.6180</t>
  </si>
  <si>
    <t>4.7091</t>
  </si>
  <si>
    <t>1.5466</t>
  </si>
  <si>
    <t>0.8237</t>
  </si>
  <si>
    <t>0.8237</t>
  </si>
  <si>
    <t>6.8653</t>
  </si>
  <si>
    <t>1.6346</t>
  </si>
  <si>
    <t>0.0000</t>
  </si>
  <si>
    <t>0.0000</t>
  </si>
  <si>
    <t>1.7514</t>
  </si>
  <si>
    <t>0.6343</t>
  </si>
  <si>
    <t>2.2904</t>
  </si>
  <si>
    <t>0.9878</t>
  </si>
  <si>
    <t>3.8801</t>
  </si>
  <si>
    <t>1.5951</t>
  </si>
  <si>
    <t>4.6923</t>
  </si>
  <si>
    <t>1.5411</t>
  </si>
  <si>
    <t>0.7593</t>
  </si>
  <si>
    <t>0.7593</t>
  </si>
  <si>
    <t>6.3527</t>
  </si>
  <si>
    <t>1.5126</t>
  </si>
  <si>
    <t>0.0000</t>
  </si>
  <si>
    <t>0.0000</t>
  </si>
  <si>
    <t>1.7553</t>
  </si>
  <si>
    <t>0.6357</t>
  </si>
  <si>
    <t>2.2187</t>
  </si>
  <si>
    <t>0.9569</t>
  </si>
  <si>
    <t>3.8244</t>
  </si>
  <si>
    <t>1.5722</t>
  </si>
  <si>
    <t>4.6756</t>
  </si>
  <si>
    <t>1.5356</t>
  </si>
  <si>
    <t>0.6949</t>
  </si>
  <si>
    <t>0.6949</t>
  </si>
  <si>
    <t>5.8400</t>
  </si>
  <si>
    <t>1.3905</t>
  </si>
  <si>
    <t>0.0000</t>
  </si>
  <si>
    <t>0.0000</t>
  </si>
  <si>
    <t>1.7593</t>
  </si>
  <si>
    <t>0.6371</t>
  </si>
  <si>
    <t>2.1470</t>
  </si>
  <si>
    <t>0.9260</t>
  </si>
  <si>
    <t>3.7687</t>
  </si>
  <si>
    <t>1.5493</t>
  </si>
  <si>
    <t>4.6588</t>
  </si>
  <si>
    <t>1.5301</t>
  </si>
  <si>
    <t>0.6305</t>
  </si>
  <si>
    <t>0.6305</t>
  </si>
  <si>
    <t>5.3273</t>
  </si>
  <si>
    <t>1.2684</t>
  </si>
  <si>
    <t>0.0000</t>
  </si>
  <si>
    <t>0.0000</t>
  </si>
  <si>
    <t>1.7632</t>
  </si>
  <si>
    <t>0.6386</t>
  </si>
  <si>
    <t>2.0753</t>
  </si>
  <si>
    <t>0.8951</t>
  </si>
  <si>
    <t>3.7130</t>
  </si>
  <si>
    <t>1.5264</t>
  </si>
  <si>
    <t>4.6421</t>
  </si>
  <si>
    <t>1.5246</t>
  </si>
  <si>
    <t>0.5661</t>
  </si>
  <si>
    <t>0.5661</t>
  </si>
  <si>
    <t>4.8146</t>
  </si>
  <si>
    <t>1.1463</t>
  </si>
  <si>
    <t>0.0000</t>
  </si>
  <si>
    <t>0.0000</t>
  </si>
  <si>
    <t>2.4267</t>
  </si>
  <si>
    <t>0.6276</t>
  </si>
  <si>
    <t>2.2725</t>
  </si>
  <si>
    <t>0.8791</t>
  </si>
  <si>
    <t>3.6916</t>
  </si>
  <si>
    <t>1.5047</t>
  </si>
  <si>
    <t>4.5618</t>
  </si>
  <si>
    <t>1.5372</t>
  </si>
  <si>
    <t>0.5579</t>
  </si>
  <si>
    <t>0.5579</t>
  </si>
  <si>
    <t>4.7524</t>
  </si>
  <si>
    <t>1.1315</t>
  </si>
  <si>
    <t>0.0000</t>
  </si>
  <si>
    <t>0.0000</t>
  </si>
  <si>
    <t>3.0903</t>
  </si>
  <si>
    <t>0.6167</t>
  </si>
  <si>
    <t>2.4698</t>
  </si>
  <si>
    <t>0.8631</t>
  </si>
  <si>
    <t>3.6703</t>
  </si>
  <si>
    <t>1.4829</t>
  </si>
  <si>
    <t>4.4815</t>
  </si>
  <si>
    <t>1.5497</t>
  </si>
  <si>
    <t>0.5497</t>
  </si>
  <si>
    <t>0.5497</t>
  </si>
  <si>
    <t>4.6901</t>
  </si>
  <si>
    <t>1.1167</t>
  </si>
  <si>
    <t>0.0000</t>
  </si>
  <si>
    <t>0.0000</t>
  </si>
  <si>
    <t>3.7538</t>
  </si>
  <si>
    <t>0.6057</t>
  </si>
  <si>
    <t>2.6670</t>
  </si>
  <si>
    <t>0.8471</t>
  </si>
  <si>
    <t>3.6489</t>
  </si>
  <si>
    <t>1.4611</t>
  </si>
  <si>
    <t>4.4012</t>
  </si>
  <si>
    <t>1.5622</t>
  </si>
  <si>
    <t>0.5415</t>
  </si>
  <si>
    <t>0.5415</t>
  </si>
  <si>
    <t>4.6280</t>
  </si>
  <si>
    <t>1.1019</t>
  </si>
  <si>
    <t>0.0000</t>
  </si>
  <si>
    <t>0.0000</t>
  </si>
  <si>
    <t>4.4173</t>
  </si>
  <si>
    <t>0.5948</t>
  </si>
  <si>
    <t>2.8642</t>
  </si>
  <si>
    <t>0.8312</t>
  </si>
  <si>
    <t>3.6276</t>
  </si>
  <si>
    <t>1.4393</t>
  </si>
  <si>
    <t>4.3209</t>
  </si>
  <si>
    <t>1.5748</t>
  </si>
  <si>
    <t>0.5334</t>
  </si>
  <si>
    <t>0.5334</t>
  </si>
  <si>
    <t>4.5657</t>
  </si>
  <si>
    <t>1.0871</t>
  </si>
  <si>
    <t>0.0000</t>
  </si>
  <si>
    <t>0.0000</t>
  </si>
  <si>
    <t>5.0809</t>
  </si>
  <si>
    <t>0.5838</t>
  </si>
  <si>
    <t>3.0615</t>
  </si>
  <si>
    <t>0.8152</t>
  </si>
  <si>
    <t>3.6063</t>
  </si>
  <si>
    <t>1.4175</t>
  </si>
  <si>
    <t>4.2406</t>
  </si>
  <si>
    <t>1.5873</t>
  </si>
  <si>
    <t>0.5252</t>
  </si>
  <si>
    <t>0.5252</t>
  </si>
  <si>
    <t>4.5036</t>
  </si>
  <si>
    <t>1.0723</t>
  </si>
  <si>
    <t>0.0000</t>
  </si>
  <si>
    <t>0.0000</t>
  </si>
  <si>
    <t>5.2640</t>
  </si>
  <si>
    <t>0.5250</t>
  </si>
  <si>
    <t>2.9862</t>
  </si>
  <si>
    <t>0.7324</t>
  </si>
  <si>
    <t>3.2851</t>
  </si>
  <si>
    <t>1.2790</t>
  </si>
  <si>
    <t>3.8124</t>
  </si>
  <si>
    <t>1.4660</t>
  </si>
  <si>
    <t>0.4738</t>
  </si>
  <si>
    <t>0.4738</t>
  </si>
  <si>
    <t>4.0699</t>
  </si>
  <si>
    <t>0.9690</t>
  </si>
  <si>
    <t>0.0000</t>
  </si>
  <si>
    <t>0.0000</t>
  </si>
  <si>
    <t>5.3362</t>
  </si>
  <si>
    <t>0.4679</t>
  </si>
  <si>
    <t>2.8779</t>
  </si>
  <si>
    <t>0.6523</t>
  </si>
  <si>
    <t>2.9676</t>
  </si>
  <si>
    <t>1.1441</t>
  </si>
  <si>
    <t>3.3976</t>
  </si>
  <si>
    <t>1.3427</t>
  </si>
  <si>
    <t>0.4237</t>
  </si>
  <si>
    <t>0.4237</t>
  </si>
  <si>
    <t>3.6468</t>
  </si>
  <si>
    <t>0.8683</t>
  </si>
  <si>
    <t>0.0000</t>
  </si>
  <si>
    <t>0.0000</t>
  </si>
  <si>
    <t>5.2974</t>
  </si>
  <si>
    <t>0.4127</t>
  </si>
  <si>
    <t>2.7367</t>
  </si>
  <si>
    <t>0.5748</t>
  </si>
  <si>
    <t>2.6536</t>
  </si>
  <si>
    <t>1.0129</t>
  </si>
  <si>
    <t>2.9962</t>
  </si>
  <si>
    <t>1.2172</t>
  </si>
  <si>
    <t>0.3750</t>
  </si>
  <si>
    <t>0.3750</t>
  </si>
  <si>
    <t>3.2339</t>
  </si>
  <si>
    <t>0.7700</t>
  </si>
  <si>
    <t>0.0000</t>
  </si>
  <si>
    <t>0.0000</t>
  </si>
  <si>
    <t>5.1476</t>
  </si>
  <si>
    <t>0.3594</t>
  </si>
  <si>
    <t>2.5624</t>
  </si>
  <si>
    <t>0.5000</t>
  </si>
  <si>
    <t>2.3432</t>
  </si>
  <si>
    <t>0.8854</t>
  </si>
  <si>
    <t>2.6083</t>
  </si>
  <si>
    <t>1.0897</t>
  </si>
  <si>
    <t>0.3277</t>
  </si>
  <si>
    <t>0.3277</t>
  </si>
  <si>
    <t>2.8315</t>
  </si>
  <si>
    <t>0.6742</t>
  </si>
  <si>
    <t>0.0000</t>
  </si>
  <si>
    <t>0.0000</t>
  </si>
  <si>
    <t>4.8868</t>
  </si>
  <si>
    <t>0.3078</t>
  </si>
  <si>
    <t>2.3552</t>
  </si>
  <si>
    <t>0.4279</t>
  </si>
  <si>
    <t>2.0363</t>
  </si>
  <si>
    <t>0.7614</t>
  </si>
  <si>
    <t>2.2338</t>
  </si>
  <si>
    <t>0.9601</t>
  </si>
  <si>
    <t>0.2818</t>
  </si>
  <si>
    <t>0.2818</t>
  </si>
  <si>
    <t>2.4395</t>
  </si>
  <si>
    <t>0.5808</t>
  </si>
  <si>
    <t>0.0000</t>
  </si>
  <si>
    <t>0.0000</t>
  </si>
  <si>
    <t>5.1502</t>
  </si>
  <si>
    <t>0.2945</t>
  </si>
  <si>
    <t>2.4125</t>
  </si>
  <si>
    <t>0.4089</t>
  </si>
  <si>
    <t>1.9768</t>
  </si>
  <si>
    <t>0.7313</t>
  </si>
  <si>
    <t>2.1362</t>
  </si>
  <si>
    <t>0.9448</t>
  </si>
  <si>
    <t>0.2706</t>
  </si>
  <si>
    <t>0.2706</t>
  </si>
  <si>
    <t>2.3474</t>
  </si>
  <si>
    <t>0.5589</t>
  </si>
  <si>
    <t>0.0000</t>
  </si>
  <si>
    <t>0.0000</t>
  </si>
  <si>
    <t>5.5273</t>
  </si>
  <si>
    <t>0.2882</t>
  </si>
  <si>
    <t>2.5245</t>
  </si>
  <si>
    <t>0.3998</t>
  </si>
  <si>
    <t>1.9646</t>
  </si>
  <si>
    <t>0.7189</t>
  </si>
  <si>
    <t>2.0905</t>
  </si>
  <si>
    <t>0.9519</t>
  </si>
  <si>
    <t>0.2659</t>
  </si>
  <si>
    <t>0.2659</t>
  </si>
  <si>
    <t>2.3120</t>
  </si>
  <si>
    <t>0.5505</t>
  </si>
  <si>
    <t>0.0000</t>
  </si>
  <si>
    <t>0.0000</t>
  </si>
  <si>
    <t>5.9136</t>
  </si>
  <si>
    <t>0.2841</t>
  </si>
  <si>
    <t>2.6215</t>
  </si>
  <si>
    <t>0.3927</t>
  </si>
  <si>
    <t>2.0020</t>
  </si>
  <si>
    <t>0.6998</t>
  </si>
  <si>
    <t>2.0782</t>
  </si>
  <si>
    <t>0.9285</t>
  </si>
  <si>
    <t>0.2632</t>
  </si>
  <si>
    <t>0.2632</t>
  </si>
  <si>
    <t>2.2908</t>
  </si>
  <si>
    <t>0.5454</t>
  </si>
  <si>
    <t>0.0000</t>
  </si>
  <si>
    <t>0.0000</t>
  </si>
  <si>
    <t>6.3000</t>
  </si>
  <si>
    <t>0.2800</t>
  </si>
  <si>
    <t>2.7185</t>
  </si>
  <si>
    <t>0.3857</t>
  </si>
  <si>
    <t>2.0394</t>
  </si>
  <si>
    <t>0.6806</t>
  </si>
  <si>
    <t>2.0658</t>
  </si>
  <si>
    <t>0.9051</t>
  </si>
  <si>
    <t>0.2605</t>
  </si>
  <si>
    <t>0.2605</t>
  </si>
  <si>
    <t>2.2697</t>
  </si>
  <si>
    <t>0.5404</t>
  </si>
  <si>
    <t>0.0000</t>
  </si>
  <si>
    <t>0.0000</t>
  </si>
  <si>
    <t>6.6864</t>
  </si>
  <si>
    <t>0.2759</t>
  </si>
  <si>
    <t>2.8154</t>
  </si>
  <si>
    <t>0.3786</t>
  </si>
  <si>
    <t>2.0768</t>
  </si>
  <si>
    <t>0.6614</t>
  </si>
  <si>
    <t>2.0534</t>
  </si>
  <si>
    <t>0.8817</t>
  </si>
  <si>
    <t>0.2578</t>
  </si>
  <si>
    <t>0.2578</t>
  </si>
  <si>
    <t>2.2485</t>
  </si>
  <si>
    <t>0.5354</t>
  </si>
  <si>
    <t>0.0000</t>
  </si>
  <si>
    <t>0.0000</t>
  </si>
  <si>
    <t>7.0728</t>
  </si>
  <si>
    <t>0.2718</t>
  </si>
  <si>
    <t>2.9124</t>
  </si>
  <si>
    <t>0.3716</t>
  </si>
  <si>
    <t>2.1141</t>
  </si>
  <si>
    <t>0.6422</t>
  </si>
  <si>
    <t>2.0411</t>
  </si>
  <si>
    <t>0.8582</t>
  </si>
  <si>
    <t>0.2551</t>
  </si>
  <si>
    <t>0.2551</t>
  </si>
  <si>
    <t>2.2274</t>
  </si>
  <si>
    <t>0.5303</t>
  </si>
  <si>
    <t>0.0000</t>
  </si>
  <si>
    <t>0.0000</t>
  </si>
  <si>
    <t>7.4591</t>
  </si>
  <si>
    <t>0.2677</t>
  </si>
  <si>
    <t>3.0093</t>
  </si>
  <si>
    <t>0.3645</t>
  </si>
  <si>
    <t>2.1515</t>
  </si>
  <si>
    <t>0.6230</t>
  </si>
  <si>
    <t>2.0287</t>
  </si>
  <si>
    <t>0.8348</t>
  </si>
  <si>
    <t>0.2523</t>
  </si>
  <si>
    <t>0.2523</t>
  </si>
  <si>
    <t>2.2062</t>
  </si>
  <si>
    <t>0.5253</t>
  </si>
  <si>
    <t>0.0000</t>
  </si>
  <si>
    <t>0.0000</t>
  </si>
  <si>
    <t>7.8455</t>
  </si>
  <si>
    <t>0.2636</t>
  </si>
  <si>
    <t>3.1063</t>
  </si>
  <si>
    <t>0.3575</t>
  </si>
  <si>
    <t>2.1889</t>
  </si>
  <si>
    <t>0.6039</t>
  </si>
  <si>
    <t>2.0163</t>
  </si>
  <si>
    <t>0.8114</t>
  </si>
  <si>
    <t>0.2496</t>
  </si>
  <si>
    <t>0.2496</t>
  </si>
  <si>
    <t>2.1851</t>
  </si>
  <si>
    <t>0.5203</t>
  </si>
  <si>
    <t>0.0000</t>
  </si>
  <si>
    <t>0.0000</t>
  </si>
  <si>
    <t>8.2319</t>
  </si>
  <si>
    <t>0.2595</t>
  </si>
  <si>
    <t>3.2032</t>
  </si>
  <si>
    <t>0.3504</t>
  </si>
  <si>
    <t>2.2262</t>
  </si>
  <si>
    <t>0.5847</t>
  </si>
  <si>
    <t>2.0040</t>
  </si>
  <si>
    <t>0.7879</t>
  </si>
  <si>
    <t>0.2469</t>
  </si>
  <si>
    <t>0.2469</t>
  </si>
  <si>
    <t>2.1638</t>
  </si>
  <si>
    <t>0.5152</t>
  </si>
  <si>
    <t>0.0000</t>
  </si>
  <si>
    <t>0.0000</t>
  </si>
  <si>
    <t>8.6183</t>
  </si>
  <si>
    <t>0.2554</t>
  </si>
  <si>
    <t>3.3002</t>
  </si>
  <si>
    <t>0.3434</t>
  </si>
  <si>
    <t>2.2636</t>
  </si>
  <si>
    <t>0.5655</t>
  </si>
  <si>
    <t>1.9916</t>
  </si>
  <si>
    <t>0.7645</t>
  </si>
  <si>
    <t>0.2442</t>
  </si>
  <si>
    <t>0.2442</t>
  </si>
  <si>
    <t>2.1427</t>
  </si>
  <si>
    <t>0.5102</t>
  </si>
  <si>
    <t>0.0000</t>
  </si>
  <si>
    <t>0.0000</t>
  </si>
  <si>
    <t>9.0046</t>
  </si>
  <si>
    <t>0.2513</t>
  </si>
  <si>
    <t>3.3972</t>
  </si>
  <si>
    <t>0.3363</t>
  </si>
  <si>
    <t>2.3010</t>
  </si>
  <si>
    <t>0.5463</t>
  </si>
  <si>
    <t>1.9792</t>
  </si>
  <si>
    <t>0.7411</t>
  </si>
  <si>
    <t>0.2415</t>
  </si>
  <si>
    <t>0.2415</t>
  </si>
  <si>
    <t>2.1215</t>
  </si>
  <si>
    <t>0.5051</t>
  </si>
  <si>
    <t>0.0000</t>
  </si>
  <si>
    <t>0.0000</t>
  </si>
  <si>
    <t>9.3910</t>
  </si>
  <si>
    <t>0.2472</t>
  </si>
  <si>
    <t>3.4941</t>
  </si>
  <si>
    <t>0.3293</t>
  </si>
  <si>
    <t>2.3383</t>
  </si>
  <si>
    <t>0.5272</t>
  </si>
  <si>
    <t>1.9669</t>
  </si>
  <si>
    <t>0.7176</t>
  </si>
  <si>
    <t>0.2388</t>
  </si>
  <si>
    <t>0.2388</t>
  </si>
  <si>
    <t>2.1004</t>
  </si>
  <si>
    <t>0.5001</t>
  </si>
  <si>
    <t>0.0000</t>
  </si>
  <si>
    <t>0.0000</t>
  </si>
  <si>
    <t>9.7774</t>
  </si>
  <si>
    <t>0.2431</t>
  </si>
  <si>
    <t>3.5911</t>
  </si>
  <si>
    <t>0.3222</t>
  </si>
  <si>
    <t>2.3757</t>
  </si>
  <si>
    <t>0.5080</t>
  </si>
  <si>
    <t>1.9545</t>
  </si>
  <si>
    <t>0.6942</t>
  </si>
  <si>
    <t>0.2361</t>
  </si>
  <si>
    <t>0.2361</t>
  </si>
  <si>
    <t>2.0792</t>
  </si>
  <si>
    <t>0.4951</t>
  </si>
  <si>
    <t>0.0000</t>
  </si>
  <si>
    <t>0.0000</t>
  </si>
  <si>
    <t>10.1638</t>
  </si>
  <si>
    <t>0.2390</t>
  </si>
  <si>
    <t>3.6880</t>
  </si>
  <si>
    <t>0.3152</t>
  </si>
  <si>
    <t>2.4131</t>
  </si>
  <si>
    <t>0.4888</t>
  </si>
  <si>
    <t>1.9421</t>
  </si>
  <si>
    <t>0.6708</t>
  </si>
  <si>
    <t>0.2333</t>
  </si>
  <si>
    <t>0.2333</t>
  </si>
  <si>
    <t>2.0581</t>
  </si>
  <si>
    <t>0.4900</t>
  </si>
  <si>
    <t>0.0000</t>
  </si>
  <si>
    <t>Reserve Factors - 2003</t>
  </si>
  <si>
    <t>Rate Groups 551 - 590</t>
  </si>
  <si>
    <t>AGE IN</t>
  </si>
  <si>
    <t>CT</t>
  </si>
  <si>
    <t>CT</t>
  </si>
  <si>
    <t>CT</t>
  </si>
  <si>
    <t>CT</t>
  </si>
  <si>
    <t>CT</t>
  </si>
  <si>
    <t>CT</t>
  </si>
  <si>
    <t>CT</t>
  </si>
  <si>
    <t>CT</t>
  </si>
  <si>
    <t>CT</t>
  </si>
  <si>
    <t>CT</t>
  </si>
  <si>
    <t>CT</t>
  </si>
  <si>
    <t>CT</t>
  </si>
  <si>
    <t>CT</t>
  </si>
  <si>
    <t>CT</t>
  </si>
  <si>
    <t>MONTHS</t>
  </si>
  <si>
    <t>0.0000</t>
  </si>
  <si>
    <t>4.5225</t>
  </si>
  <si>
    <t>1.4724</t>
  </si>
  <si>
    <t>7.2394</t>
  </si>
  <si>
    <t>2.7697</t>
  </si>
  <si>
    <t>10.7747</t>
  </si>
  <si>
    <t>4.5039</t>
  </si>
  <si>
    <t>12.3638</t>
  </si>
  <si>
    <t>6.0581</t>
  </si>
  <si>
    <t>3.4757</t>
  </si>
  <si>
    <t>3.4757</t>
  </si>
  <si>
    <t>28.4659</t>
  </si>
  <si>
    <t>6.7776</t>
  </si>
  <si>
    <t>0.0000</t>
  </si>
  <si>
    <t>0.0000</t>
  </si>
  <si>
    <t>4.0461</t>
  </si>
  <si>
    <t>1.3173</t>
  </si>
  <si>
    <t>6.4768</t>
  </si>
  <si>
    <t>2.4779</t>
  </si>
  <si>
    <t>9.6398</t>
  </si>
  <si>
    <t>4.0295</t>
  </si>
  <si>
    <t>11.0614</t>
  </si>
  <si>
    <t>5.4200</t>
  </si>
  <si>
    <t>3.1096</t>
  </si>
  <si>
    <t>3.1096</t>
  </si>
  <si>
    <t>25.4674</t>
  </si>
  <si>
    <t>6.0637</t>
  </si>
  <si>
    <t>0.0000</t>
  </si>
  <si>
    <t>0.0000</t>
  </si>
  <si>
    <t>3.7712</t>
  </si>
  <si>
    <t>1.2278</t>
  </si>
  <si>
    <t>6.0368</t>
  </si>
  <si>
    <t>2.3096</t>
  </si>
  <si>
    <t>8.9848</t>
  </si>
  <si>
    <t>3.7557</t>
  </si>
  <si>
    <t>10.3099</t>
  </si>
  <si>
    <t>5.0518</t>
  </si>
  <si>
    <t>2.8983</t>
  </si>
  <si>
    <t>2.8983</t>
  </si>
  <si>
    <t>23.7371</t>
  </si>
  <si>
    <t>5.6517</t>
  </si>
  <si>
    <t>0.0000</t>
  </si>
  <si>
    <t>0.0000</t>
  </si>
  <si>
    <t>3.5052</t>
  </si>
  <si>
    <t>1.1412</t>
  </si>
  <si>
    <t>5.6109</t>
  </si>
  <si>
    <t>2.1466</t>
  </si>
  <si>
    <t>8.3509</t>
  </si>
  <si>
    <t>3.4907</t>
  </si>
  <si>
    <t>9.5825</t>
  </si>
  <si>
    <t>4.6954</t>
  </si>
  <si>
    <t>2.6938</t>
  </si>
  <si>
    <t>2.6938</t>
  </si>
  <si>
    <t>22.0625</t>
  </si>
  <si>
    <t>5.2530</t>
  </si>
  <si>
    <t>0.0000</t>
  </si>
  <si>
    <t>0.0000</t>
  </si>
  <si>
    <t>3.2480</t>
  </si>
  <si>
    <t>1.0574</t>
  </si>
  <si>
    <t>5.1992</t>
  </si>
  <si>
    <t>1.9891</t>
  </si>
  <si>
    <t>7.7381</t>
  </si>
  <si>
    <t>3.2346</t>
  </si>
  <si>
    <t>8.8794</t>
  </si>
  <si>
    <t>4.3508</t>
  </si>
  <si>
    <t>2.4962</t>
  </si>
  <si>
    <t>2.4962</t>
  </si>
  <si>
    <t>20.4436</t>
  </si>
  <si>
    <t>4.8675</t>
  </si>
  <si>
    <t>0.0000</t>
  </si>
  <si>
    <t>0.0000</t>
  </si>
  <si>
    <t>2.9996</t>
  </si>
  <si>
    <t>0.9766</t>
  </si>
  <si>
    <t>4.8016</t>
  </si>
  <si>
    <t>1.8370</t>
  </si>
  <si>
    <t>7.1464</t>
  </si>
  <si>
    <t>2.9872</t>
  </si>
  <si>
    <t>8.2004</t>
  </si>
  <si>
    <t>4.0181</t>
  </si>
  <si>
    <t>2.3053</t>
  </si>
  <si>
    <t>2.3053</t>
  </si>
  <si>
    <t>18.8803</t>
  </si>
  <si>
    <t>4.4953</t>
  </si>
  <si>
    <t>0.0000</t>
  </si>
  <si>
    <t>0.0000</t>
  </si>
  <si>
    <t>2.7668</t>
  </si>
  <si>
    <t>0.9008</t>
  </si>
  <si>
    <t>4.4289</t>
  </si>
  <si>
    <t>1.6944</t>
  </si>
  <si>
    <t>6.5917</t>
  </si>
  <si>
    <t>2.7554</t>
  </si>
  <si>
    <t>7.5639</t>
  </si>
  <si>
    <t>3.7062</t>
  </si>
  <si>
    <t>2.1264</t>
  </si>
  <si>
    <t>2.1264</t>
  </si>
  <si>
    <t>17.4149</t>
  </si>
  <si>
    <t>4.1464</t>
  </si>
  <si>
    <t>0.0000</t>
  </si>
  <si>
    <t>0.0000</t>
  </si>
  <si>
    <t>2.6087</t>
  </si>
  <si>
    <t>0.8493</t>
  </si>
  <si>
    <t>4.1758</t>
  </si>
  <si>
    <t>1.5976</t>
  </si>
  <si>
    <t>6.2151</t>
  </si>
  <si>
    <t>2.5979</t>
  </si>
  <si>
    <t>7.1317</t>
  </si>
  <si>
    <t>3.4945</t>
  </si>
  <si>
    <t>2.0048</t>
  </si>
  <si>
    <t>2.0048</t>
  </si>
  <si>
    <t>16.4197</t>
  </si>
  <si>
    <t>3.9095</t>
  </si>
  <si>
    <t>0.0000</t>
  </si>
  <si>
    <t>0.0000</t>
  </si>
  <si>
    <t>2.4506</t>
  </si>
  <si>
    <t>0.7978</t>
  </si>
  <si>
    <t>3.9227</t>
  </si>
  <si>
    <t>1.5008</t>
  </si>
  <si>
    <t>5.8384</t>
  </si>
  <si>
    <t>2.4405</t>
  </si>
  <si>
    <t>6.6994</t>
  </si>
  <si>
    <t>3.2827</t>
  </si>
  <si>
    <t>1.8833</t>
  </si>
  <si>
    <t>1.8833</t>
  </si>
  <si>
    <t>15.4246</t>
  </si>
  <si>
    <t>3.6725</t>
  </si>
  <si>
    <t>0.0000</t>
  </si>
  <si>
    <t>0.0000</t>
  </si>
  <si>
    <t>2.2925</t>
  </si>
  <si>
    <t>0.7463</t>
  </si>
  <si>
    <t>3.6697</t>
  </si>
  <si>
    <t>1.4039</t>
  </si>
  <si>
    <t>5.4617</t>
  </si>
  <si>
    <t>2.2830</t>
  </si>
  <si>
    <t>6.2672</t>
  </si>
  <si>
    <t>3.0709</t>
  </si>
  <si>
    <t>1.7618</t>
  </si>
  <si>
    <t>1.7618</t>
  </si>
  <si>
    <t>14.4294</t>
  </si>
  <si>
    <t>3.4356</t>
  </si>
  <si>
    <t>0.0000</t>
  </si>
  <si>
    <t>0.0000</t>
  </si>
  <si>
    <t>2.1344</t>
  </si>
  <si>
    <t>0.6949</t>
  </si>
  <si>
    <t>3.4166</t>
  </si>
  <si>
    <t>1.3071</t>
  </si>
  <si>
    <t>5.0850</t>
  </si>
  <si>
    <t>2.1256</t>
  </si>
  <si>
    <t>5.8350</t>
  </si>
  <si>
    <t>2.8591</t>
  </si>
  <si>
    <t>1.6403</t>
  </si>
  <si>
    <t>1.6403</t>
  </si>
  <si>
    <t>13.4343</t>
  </si>
  <si>
    <t>3.1987</t>
  </si>
  <si>
    <t>0.0000</t>
  </si>
  <si>
    <t>0.0000</t>
  </si>
  <si>
    <t>1.9763</t>
  </si>
  <si>
    <t>0.6434</t>
  </si>
  <si>
    <t>3.1635</t>
  </si>
  <si>
    <t>1.2103</t>
  </si>
  <si>
    <t>4.7084</t>
  </si>
  <si>
    <t>1.9681</t>
  </si>
  <si>
    <t>5.4028</t>
  </si>
  <si>
    <t>2.6473</t>
  </si>
  <si>
    <t>1.5188</t>
  </si>
  <si>
    <t>1.5188</t>
  </si>
  <si>
    <t>12.4391</t>
  </si>
  <si>
    <t>2.9617</t>
  </si>
  <si>
    <t>0.0000</t>
  </si>
  <si>
    <t>0.0000</t>
  </si>
  <si>
    <t>1.9835</t>
  </si>
  <si>
    <t>0.6457</t>
  </si>
  <si>
    <t>3.1750</t>
  </si>
  <si>
    <t>1.2147</t>
  </si>
  <si>
    <t>4.7255</t>
  </si>
  <si>
    <t>1.9753</t>
  </si>
  <si>
    <t>5.4224</t>
  </si>
  <si>
    <t>2.6569</t>
  </si>
  <si>
    <t>1.5243</t>
  </si>
  <si>
    <t>1.5243</t>
  </si>
  <si>
    <t>12.4844</t>
  </si>
  <si>
    <t>2.9725</t>
  </si>
  <si>
    <t>0.0000</t>
  </si>
  <si>
    <t>0.0000</t>
  </si>
  <si>
    <t>1.9524</t>
  </si>
  <si>
    <t>0.6356</t>
  </si>
  <si>
    <t>3.0296</t>
  </si>
  <si>
    <t>1.1591</t>
  </si>
  <si>
    <t>4.5486</t>
  </si>
  <si>
    <t>1.9013</t>
  </si>
  <si>
    <t>5.2645</t>
  </si>
  <si>
    <t>2.5796</t>
  </si>
  <si>
    <t>1.4015</t>
  </si>
  <si>
    <t>1.4015</t>
  </si>
  <si>
    <t>11.4904</t>
  </si>
  <si>
    <t>2.7358</t>
  </si>
  <si>
    <t>0.0000</t>
  </si>
  <si>
    <t>0.0000</t>
  </si>
  <si>
    <t>1.9213</t>
  </si>
  <si>
    <t>0.6255</t>
  </si>
  <si>
    <t>2.8890</t>
  </si>
  <si>
    <t>1.1053</t>
  </si>
  <si>
    <t>4.3769</t>
  </si>
  <si>
    <t>1.8296</t>
  </si>
  <si>
    <t>5.1103</t>
  </si>
  <si>
    <t>2.5040</t>
  </si>
  <si>
    <t>1.2836</t>
  </si>
  <si>
    <t>1.2836</t>
  </si>
  <si>
    <t>10.5373</t>
  </si>
  <si>
    <t>2.5089</t>
  </si>
  <si>
    <t>0.0000</t>
  </si>
  <si>
    <t>0.0000</t>
  </si>
  <si>
    <t>1.8901</t>
  </si>
  <si>
    <t>0.6154</t>
  </si>
  <si>
    <t>2.7533</t>
  </si>
  <si>
    <t>1.0534</t>
  </si>
  <si>
    <t>4.2104</t>
  </si>
  <si>
    <t>1.7600</t>
  </si>
  <si>
    <t>4.9597</t>
  </si>
  <si>
    <t>2.4302</t>
  </si>
  <si>
    <t>1.1707</t>
  </si>
  <si>
    <t>1.1707</t>
  </si>
  <si>
    <t>9.6238</t>
  </si>
  <si>
    <t>2.2914</t>
  </si>
  <si>
    <t>0.0000</t>
  </si>
  <si>
    <t>0.0000</t>
  </si>
  <si>
    <t>1.8590</t>
  </si>
  <si>
    <t>0.6052</t>
  </si>
  <si>
    <t>2.6221</t>
  </si>
  <si>
    <t>1.0032</t>
  </si>
  <si>
    <t>4.0488</t>
  </si>
  <si>
    <t>1.6924</t>
  </si>
  <si>
    <t>4.8126</t>
  </si>
  <si>
    <t>2.3581</t>
  </si>
  <si>
    <t>1.0626</t>
  </si>
  <si>
    <t>1.0626</t>
  </si>
  <si>
    <t>8.7489</t>
  </si>
  <si>
    <t>2.0831</t>
  </si>
  <si>
    <t>0.0000</t>
  </si>
  <si>
    <t>0.0000</t>
  </si>
  <si>
    <t>1.8279</t>
  </si>
  <si>
    <t>0.5951</t>
  </si>
  <si>
    <t>2.4954</t>
  </si>
  <si>
    <t>0.9547</t>
  </si>
  <si>
    <t>3.8920</t>
  </si>
  <si>
    <t>1.6269</t>
  </si>
  <si>
    <t>4.6689</t>
  </si>
  <si>
    <t>2.2877</t>
  </si>
  <si>
    <t>0.9591</t>
  </si>
  <si>
    <t>0.9591</t>
  </si>
  <si>
    <t>7.9114</t>
  </si>
  <si>
    <t>1.8837</t>
  </si>
  <si>
    <t>0.0000</t>
  </si>
  <si>
    <t>0.0000</t>
  </si>
  <si>
    <t>1.8285</t>
  </si>
  <si>
    <t>0.5953</t>
  </si>
  <si>
    <t>2.4150</t>
  </si>
  <si>
    <t>0.9239</t>
  </si>
  <si>
    <t>3.8059</t>
  </si>
  <si>
    <t>1.5909</t>
  </si>
  <si>
    <t>4.6084</t>
  </si>
  <si>
    <t>2.2581</t>
  </si>
  <si>
    <t>0.8753</t>
  </si>
  <si>
    <t>0.8753</t>
  </si>
  <si>
    <t>7.2357</t>
  </si>
  <si>
    <t>1.7228</t>
  </si>
  <si>
    <t>0.0000</t>
  </si>
  <si>
    <t>0.0000</t>
  </si>
  <si>
    <t>1.8458</t>
  </si>
  <si>
    <t>0.6009</t>
  </si>
  <si>
    <t>2.3573</t>
  </si>
  <si>
    <t>0.9019</t>
  </si>
  <si>
    <t>3.7553</t>
  </si>
  <si>
    <t>1.5697</t>
  </si>
  <si>
    <t>4.5906</t>
  </si>
  <si>
    <t>2.2494</t>
  </si>
  <si>
    <t>0.8003</t>
  </si>
  <si>
    <t>0.8003</t>
  </si>
  <si>
    <t>6.6322</t>
  </si>
  <si>
    <t>1.5791</t>
  </si>
  <si>
    <t>0.0000</t>
  </si>
  <si>
    <t>0.0000</t>
  </si>
  <si>
    <t>1.8631</t>
  </si>
  <si>
    <t>0.6066</t>
  </si>
  <si>
    <t>2.2997</t>
  </si>
  <si>
    <t>0.8798</t>
  </si>
  <si>
    <t>3.7048</t>
  </si>
  <si>
    <t>1.5486</t>
  </si>
  <si>
    <t>4.5729</t>
  </si>
  <si>
    <t>2.2407</t>
  </si>
  <si>
    <t>0.7252</t>
  </si>
  <si>
    <t>0.7252</t>
  </si>
  <si>
    <t>6.0288</t>
  </si>
  <si>
    <t>1.4354</t>
  </si>
  <si>
    <t>0.0000</t>
  </si>
  <si>
    <t>0.0000</t>
  </si>
  <si>
    <t>1.8804</t>
  </si>
  <si>
    <t>0.6122</t>
  </si>
  <si>
    <t>2.2420</t>
  </si>
  <si>
    <t>0.8577</t>
  </si>
  <si>
    <t>3.6542</t>
  </si>
  <si>
    <t>1.5275</t>
  </si>
  <si>
    <t>4.5551</t>
  </si>
  <si>
    <t>2.2319</t>
  </si>
  <si>
    <t>0.6502</t>
  </si>
  <si>
    <t>0.6502</t>
  </si>
  <si>
    <t>5.4255</t>
  </si>
  <si>
    <t>1.2918</t>
  </si>
  <si>
    <t>0.0000</t>
  </si>
  <si>
    <t>0.0000</t>
  </si>
  <si>
    <t>1.8977</t>
  </si>
  <si>
    <t>0.6178</t>
  </si>
  <si>
    <t>2.1843</t>
  </si>
  <si>
    <t>0.8357</t>
  </si>
  <si>
    <t>3.6037</t>
  </si>
  <si>
    <t>1.5064</t>
  </si>
  <si>
    <t>4.5373</t>
  </si>
  <si>
    <t>2.2232</t>
  </si>
  <si>
    <t>0.5751</t>
  </si>
  <si>
    <t>0.5751</t>
  </si>
  <si>
    <t>4.8220</t>
  </si>
  <si>
    <t>1.1481</t>
  </si>
  <si>
    <t>0.0000</t>
  </si>
  <si>
    <t>0.0000</t>
  </si>
  <si>
    <t>1.9150</t>
  </si>
  <si>
    <t>0.6234</t>
  </si>
  <si>
    <t>2.1267</t>
  </si>
  <si>
    <t>0.8136</t>
  </si>
  <si>
    <t>3.5531</t>
  </si>
  <si>
    <t>1.4852</t>
  </si>
  <si>
    <t>4.5195</t>
  </si>
  <si>
    <t>2.2145</t>
  </si>
  <si>
    <t>0.5001</t>
  </si>
  <si>
    <t>0.5001</t>
  </si>
  <si>
    <t>4.2186</t>
  </si>
  <si>
    <t>1.0044</t>
  </si>
  <si>
    <t>0.0000</t>
  </si>
  <si>
    <t>0.0000</t>
  </si>
  <si>
    <t>1.9323</t>
  </si>
  <si>
    <t>0.6291</t>
  </si>
  <si>
    <t>2.0690</t>
  </si>
  <si>
    <t>0.7916</t>
  </si>
  <si>
    <t>3.5026</t>
  </si>
  <si>
    <t>1.4641</t>
  </si>
  <si>
    <t>4.5017</t>
  </si>
  <si>
    <t>2.2058</t>
  </si>
  <si>
    <t>0.4251</t>
  </si>
  <si>
    <t>0.4251</t>
  </si>
  <si>
    <t>3.6153</t>
  </si>
  <si>
    <t>0.8608</t>
  </si>
  <si>
    <t>0.0000</t>
  </si>
  <si>
    <t>0.0000</t>
  </si>
  <si>
    <t>2.2329</t>
  </si>
  <si>
    <t>0.6224</t>
  </si>
  <si>
    <t>2.1870</t>
  </si>
  <si>
    <t>0.7786</t>
  </si>
  <si>
    <t>3.4861</t>
  </si>
  <si>
    <t>1.4398</t>
  </si>
  <si>
    <t>4.4374</t>
  </si>
  <si>
    <t>2.1560</t>
  </si>
  <si>
    <t>0.4186</t>
  </si>
  <si>
    <t>0.4186</t>
  </si>
  <si>
    <t>3.5655</t>
  </si>
  <si>
    <t>0.8489</t>
  </si>
  <si>
    <t>0.0000</t>
  </si>
  <si>
    <t>0.0000</t>
  </si>
  <si>
    <t>2.5334</t>
  </si>
  <si>
    <t>0.6157</t>
  </si>
  <si>
    <t>2.3049</t>
  </si>
  <si>
    <t>0.7657</t>
  </si>
  <si>
    <t>3.4696</t>
  </si>
  <si>
    <t>1.4156</t>
  </si>
  <si>
    <t>4.3731</t>
  </si>
  <si>
    <t>2.1063</t>
  </si>
  <si>
    <t>0.4121</t>
  </si>
  <si>
    <t>0.4121</t>
  </si>
  <si>
    <t>3.5158</t>
  </si>
  <si>
    <t>0.8371</t>
  </si>
  <si>
    <t>0.0000</t>
  </si>
  <si>
    <t>0.0000</t>
  </si>
  <si>
    <t>2.8340</t>
  </si>
  <si>
    <t>0.6091</t>
  </si>
  <si>
    <t>2.4228</t>
  </si>
  <si>
    <t>0.7527</t>
  </si>
  <si>
    <t>3.4531</t>
  </si>
  <si>
    <t>1.3913</t>
  </si>
  <si>
    <t>4.3088</t>
  </si>
  <si>
    <t>2.0565</t>
  </si>
  <si>
    <t>0.4056</t>
  </si>
  <si>
    <t>0.4056</t>
  </si>
  <si>
    <t>3.4661</t>
  </si>
  <si>
    <t>0.8253</t>
  </si>
  <si>
    <t>0.0000</t>
  </si>
  <si>
    <t>0.0000</t>
  </si>
  <si>
    <t>3.1346</t>
  </si>
  <si>
    <t>0.6024</t>
  </si>
  <si>
    <t>2.5408</t>
  </si>
  <si>
    <t>0.7398</t>
  </si>
  <si>
    <t>3.4366</t>
  </si>
  <si>
    <t>1.3671</t>
  </si>
  <si>
    <t>4.2445</t>
  </si>
  <si>
    <t>2.0068</t>
  </si>
  <si>
    <t>0.3991</t>
  </si>
  <si>
    <t>0.3991</t>
  </si>
  <si>
    <t>3.4164</t>
  </si>
  <si>
    <t>0.8134</t>
  </si>
  <si>
    <t>0.0000</t>
  </si>
  <si>
    <t>0.0000</t>
  </si>
  <si>
    <t>3.4352</t>
  </si>
  <si>
    <t>0.5957</t>
  </si>
  <si>
    <t>2.6587</t>
  </si>
  <si>
    <t>0.7268</t>
  </si>
  <si>
    <t>3.4201</t>
  </si>
  <si>
    <t>1.3428</t>
  </si>
  <si>
    <t>4.1801</t>
  </si>
  <si>
    <t>1.9570</t>
  </si>
  <si>
    <t>0.3926</t>
  </si>
  <si>
    <t>0.3926</t>
  </si>
  <si>
    <t>3.3666</t>
  </si>
  <si>
    <t>0.8016</t>
  </si>
  <si>
    <t>0.0000</t>
  </si>
  <si>
    <t>0.0000</t>
  </si>
  <si>
    <t>3.3874</t>
  </si>
  <si>
    <t>0.5341</t>
  </si>
  <si>
    <t>2.5178</t>
  </si>
  <si>
    <t>0.6473</t>
  </si>
  <si>
    <t>3.0863</t>
  </si>
  <si>
    <t>1.1956</t>
  </si>
  <si>
    <t>3.7321</t>
  </si>
  <si>
    <t>1.7295</t>
  </si>
  <si>
    <t>0.3501</t>
  </si>
  <si>
    <t>0.3501</t>
  </si>
  <si>
    <t>3.0076</t>
  </si>
  <si>
    <t>0.7161</t>
  </si>
  <si>
    <t>0.0000</t>
  </si>
  <si>
    <t>0.0000</t>
  </si>
  <si>
    <t>3.3160</t>
  </si>
  <si>
    <t>0.4785</t>
  </si>
  <si>
    <t>2.3780</t>
  </si>
  <si>
    <t>0.5759</t>
  </si>
  <si>
    <t>2.7827</t>
  </si>
  <si>
    <t>1.0633</t>
  </si>
  <si>
    <t>3.3285</t>
  </si>
  <si>
    <t>1.5261</t>
  </si>
  <si>
    <t>0.3119</t>
  </si>
  <si>
    <t>0.3119</t>
  </si>
  <si>
    <t>2.6841</t>
  </si>
  <si>
    <t>0.6391</t>
  </si>
  <si>
    <t>0.0000</t>
  </si>
  <si>
    <t>0.0000</t>
  </si>
  <si>
    <t>3.5630</t>
  </si>
  <si>
    <t>0.4730</t>
  </si>
  <si>
    <t>2.4749</t>
  </si>
  <si>
    <t>0.5652</t>
  </si>
  <si>
    <t>2.7692</t>
  </si>
  <si>
    <t>1.0434</t>
  </si>
  <si>
    <t>3.2757</t>
  </si>
  <si>
    <t>1.4852</t>
  </si>
  <si>
    <t>0.3066</t>
  </si>
  <si>
    <t>0.3066</t>
  </si>
  <si>
    <t>2.6433</t>
  </si>
  <si>
    <t>0.6294</t>
  </si>
  <si>
    <t>0.0000</t>
  </si>
  <si>
    <t>0.0000</t>
  </si>
  <si>
    <t>3.8099</t>
  </si>
  <si>
    <t>0.4675</t>
  </si>
  <si>
    <t>2.5718</t>
  </si>
  <si>
    <t>0.5546</t>
  </si>
  <si>
    <t>2.7556</t>
  </si>
  <si>
    <t>1.0235</t>
  </si>
  <si>
    <t>3.2229</t>
  </si>
  <si>
    <t>1.4443</t>
  </si>
  <si>
    <t>0.3012</t>
  </si>
  <si>
    <t>0.3012</t>
  </si>
  <si>
    <t>2.6024</t>
  </si>
  <si>
    <t>0.6196</t>
  </si>
  <si>
    <t>0.0000</t>
  </si>
  <si>
    <t>0.0000</t>
  </si>
  <si>
    <t>4.0569</t>
  </si>
  <si>
    <t>0.4620</t>
  </si>
  <si>
    <t>2.6687</t>
  </si>
  <si>
    <t>0.5439</t>
  </si>
  <si>
    <t>2.7421</t>
  </si>
  <si>
    <t>1.0036</t>
  </si>
  <si>
    <t>3.1700</t>
  </si>
  <si>
    <t>1.4034</t>
  </si>
  <si>
    <t>0.2959</t>
  </si>
  <si>
    <t>0.2959</t>
  </si>
  <si>
    <t>2.5616</t>
  </si>
  <si>
    <t>0.6099</t>
  </si>
  <si>
    <t>0.0000</t>
  </si>
  <si>
    <t>0.0000</t>
  </si>
  <si>
    <t>4.3038</t>
  </si>
  <si>
    <t>0.4565</t>
  </si>
  <si>
    <t>2.7656</t>
  </si>
  <si>
    <t>0.5333</t>
  </si>
  <si>
    <t>2.7285</t>
  </si>
  <si>
    <t>0.9836</t>
  </si>
  <si>
    <t>3.1172</t>
  </si>
  <si>
    <t>1.3626</t>
  </si>
  <si>
    <t>0.2906</t>
  </si>
  <si>
    <t>0.2906</t>
  </si>
  <si>
    <t>2.5207</t>
  </si>
  <si>
    <t>0.6002</t>
  </si>
  <si>
    <t>0.0000</t>
  </si>
  <si>
    <t>0.0000</t>
  </si>
  <si>
    <t>4.5507</t>
  </si>
  <si>
    <t>0.4511</t>
  </si>
  <si>
    <t>2.8625</t>
  </si>
  <si>
    <t>0.5227</t>
  </si>
  <si>
    <t>2.7150</t>
  </si>
  <si>
    <t>0.9637</t>
  </si>
  <si>
    <t>3.0644</t>
  </si>
  <si>
    <t>1.3217</t>
  </si>
  <si>
    <t>0.2852</t>
  </si>
  <si>
    <t>0.2852</t>
  </si>
  <si>
    <t>2.4799</t>
  </si>
  <si>
    <t>0.5905</t>
  </si>
  <si>
    <t>0.0000</t>
  </si>
  <si>
    <t>0.0000</t>
  </si>
  <si>
    <t>5.8032</t>
  </si>
  <si>
    <t>0.4459</t>
  </si>
  <si>
    <t>3.0456</t>
  </si>
  <si>
    <t>0.5116</t>
  </si>
  <si>
    <t>2.7811</t>
  </si>
  <si>
    <t>0.9345</t>
  </si>
  <si>
    <t>3.0375</t>
  </si>
  <si>
    <t>1.2827</t>
  </si>
  <si>
    <t>0.2834</t>
  </si>
  <si>
    <t>0.2834</t>
  </si>
  <si>
    <t>2.4671</t>
  </si>
  <si>
    <t>0.5874</t>
  </si>
  <si>
    <t>0.0000</t>
  </si>
  <si>
    <t>0.0000</t>
  </si>
  <si>
    <t>7.0556</t>
  </si>
  <si>
    <t>0.4407</t>
  </si>
  <si>
    <t>3.2287</t>
  </si>
  <si>
    <t>0.5006</t>
  </si>
  <si>
    <t>2.8472</t>
  </si>
  <si>
    <t>0.9054</t>
  </si>
  <si>
    <t>3.0106</t>
  </si>
  <si>
    <t>1.2438</t>
  </si>
  <si>
    <t>0.2817</t>
  </si>
  <si>
    <t>0.2817</t>
  </si>
  <si>
    <t>2.4543</t>
  </si>
  <si>
    <t>0.5844</t>
  </si>
  <si>
    <t>0.0000</t>
  </si>
  <si>
    <t>0.0000</t>
  </si>
  <si>
    <t>8.3081</t>
  </si>
  <si>
    <t>0.4355</t>
  </si>
  <si>
    <t>3.4118</t>
  </si>
  <si>
    <t>0.4895</t>
  </si>
  <si>
    <t>2.9133</t>
  </si>
  <si>
    <t>0.8762</t>
  </si>
  <si>
    <t>2.9837</t>
  </si>
  <si>
    <t>1.2048</t>
  </si>
  <si>
    <t>0.2799</t>
  </si>
  <si>
    <t>0.2799</t>
  </si>
  <si>
    <t>2.4414</t>
  </si>
  <si>
    <t>0.5813</t>
  </si>
  <si>
    <t>0.0000</t>
  </si>
  <si>
    <t>0.0000</t>
  </si>
  <si>
    <t>9.5605</t>
  </si>
  <si>
    <t>0.4302</t>
  </si>
  <si>
    <t>3.5949</t>
  </si>
  <si>
    <t>0.4785</t>
  </si>
  <si>
    <t>2.9794</t>
  </si>
  <si>
    <t>0.8471</t>
  </si>
  <si>
    <t>2.9569</t>
  </si>
  <si>
    <t>1.1659</t>
  </si>
  <si>
    <t>0.2781</t>
  </si>
  <si>
    <t>0.2781</t>
  </si>
  <si>
    <t>2.4285</t>
  </si>
  <si>
    <t>0.5782</t>
  </si>
  <si>
    <t>0.0000</t>
  </si>
  <si>
    <t>0.0000</t>
  </si>
  <si>
    <t>10.8129</t>
  </si>
  <si>
    <t>0.4250</t>
  </si>
  <si>
    <t>3.7780</t>
  </si>
  <si>
    <t>0.4674</t>
  </si>
  <si>
    <t>3.0455</t>
  </si>
  <si>
    <t>0.8179</t>
  </si>
  <si>
    <t>2.9300</t>
  </si>
  <si>
    <t>1.1270</t>
  </si>
  <si>
    <t>0.2763</t>
  </si>
  <si>
    <t>0.2763</t>
  </si>
  <si>
    <t>2.4157</t>
  </si>
  <si>
    <t>0.5752</t>
  </si>
  <si>
    <t>0.0000</t>
  </si>
  <si>
    <t>0.0000</t>
  </si>
  <si>
    <t>12.0654</t>
  </si>
  <si>
    <t>0.4198</t>
  </si>
  <si>
    <t>3.9610</t>
  </si>
  <si>
    <t>0.4564</t>
  </si>
  <si>
    <t>3.1116</t>
  </si>
  <si>
    <t>0.7887</t>
  </si>
  <si>
    <t>2.9031</t>
  </si>
  <si>
    <t>1.0880</t>
  </si>
  <si>
    <t>0.2745</t>
  </si>
  <si>
    <t>0.2745</t>
  </si>
  <si>
    <t>2.4028</t>
  </si>
  <si>
    <t>0.5721</t>
  </si>
  <si>
    <t>0.0000</t>
  </si>
  <si>
    <t>0.0000</t>
  </si>
  <si>
    <t>13.3178</t>
  </si>
  <si>
    <t>0.4146</t>
  </si>
  <si>
    <t>4.1441</t>
  </si>
  <si>
    <t>0.4454</t>
  </si>
  <si>
    <t>3.1777</t>
  </si>
  <si>
    <t>0.7596</t>
  </si>
  <si>
    <t>2.8762</t>
  </si>
  <si>
    <t>1.0491</t>
  </si>
  <si>
    <t>0.2727</t>
  </si>
  <si>
    <t>0.2727</t>
  </si>
  <si>
    <t>2.3900</t>
  </si>
  <si>
    <t>0.5691</t>
  </si>
  <si>
    <t>0.0000</t>
  </si>
  <si>
    <t>0.0000</t>
  </si>
  <si>
    <t>14.5703</t>
  </si>
  <si>
    <t>0.4094</t>
  </si>
  <si>
    <t>4.3272</t>
  </si>
  <si>
    <t>0.4343</t>
  </si>
  <si>
    <t>3.2438</t>
  </si>
  <si>
    <t>0.7304</t>
  </si>
  <si>
    <t>2.8494</t>
  </si>
  <si>
    <t>1.0101</t>
  </si>
  <si>
    <t>0.2709</t>
  </si>
  <si>
    <t>0.2709</t>
  </si>
  <si>
    <t>2.3772</t>
  </si>
  <si>
    <t>0.5660</t>
  </si>
  <si>
    <t>0.0000</t>
  </si>
  <si>
    <t>0.0000</t>
  </si>
  <si>
    <t>15.8227</t>
  </si>
  <si>
    <t>0.4042</t>
  </si>
  <si>
    <t>4.5103</t>
  </si>
  <si>
    <t>0.4233</t>
  </si>
  <si>
    <t>3.3100</t>
  </si>
  <si>
    <t>0.7012</t>
  </si>
  <si>
    <t>2.8225</t>
  </si>
  <si>
    <t>0.9712</t>
  </si>
  <si>
    <t>0.2691</t>
  </si>
  <si>
    <t>0.2691</t>
  </si>
  <si>
    <t>2.3644</t>
  </si>
  <si>
    <t>0.5630</t>
  </si>
  <si>
    <t>0.0000</t>
  </si>
  <si>
    <t>0.0000</t>
  </si>
  <si>
    <t>17.0752</t>
  </si>
  <si>
    <t>0.3990</t>
  </si>
  <si>
    <t>4.6934</t>
  </si>
  <si>
    <t>0.4122</t>
  </si>
  <si>
    <t>3.3761</t>
  </si>
  <si>
    <t>0.6721</t>
  </si>
  <si>
    <t>2.7956</t>
  </si>
  <si>
    <t>0.9322</t>
  </si>
  <si>
    <t>0.2673</t>
  </si>
  <si>
    <t>0.2673</t>
  </si>
  <si>
    <t>2.3515</t>
  </si>
  <si>
    <t>0.5599</t>
  </si>
  <si>
    <t>0.0000</t>
  </si>
  <si>
    <t>0.0000</t>
  </si>
  <si>
    <t>18.3276</t>
  </si>
  <si>
    <t>0.3938</t>
  </si>
  <si>
    <t>4.8765</t>
  </si>
  <si>
    <t>0.4012</t>
  </si>
  <si>
    <t>3.4422</t>
  </si>
  <si>
    <t>0.6429</t>
  </si>
  <si>
    <t>2.7687</t>
  </si>
  <si>
    <t>0.8933</t>
  </si>
  <si>
    <t>0.2655</t>
  </si>
  <si>
    <t>0.2655</t>
  </si>
  <si>
    <t>2.3387</t>
  </si>
  <si>
    <t>0.5568</t>
  </si>
  <si>
    <t>0.0000</t>
  </si>
  <si>
    <t>0.0000</t>
  </si>
  <si>
    <t>19.5800</t>
  </si>
  <si>
    <t>0.3886</t>
  </si>
  <si>
    <t>5.0596</t>
  </si>
  <si>
    <t>0.3902</t>
  </si>
  <si>
    <t>3.5083</t>
  </si>
  <si>
    <t>0.6138</t>
  </si>
  <si>
    <t>2.7419</t>
  </si>
  <si>
    <t>0.8543</t>
  </si>
  <si>
    <t>0.2637</t>
  </si>
  <si>
    <t>0.2637</t>
  </si>
  <si>
    <t>2.3259</t>
  </si>
  <si>
    <t>0.5538</t>
  </si>
  <si>
    <t>0.0000</t>
  </si>
  <si>
    <t>Reserve Factors - 2003</t>
  </si>
  <si>
    <t>Rate Groups 604 - 689</t>
  </si>
  <si>
    <t>AGE IN</t>
  </si>
  <si>
    <t>CT</t>
  </si>
  <si>
    <t>CT</t>
  </si>
  <si>
    <t>CT</t>
  </si>
  <si>
    <t>CT</t>
  </si>
  <si>
    <t>CT</t>
  </si>
  <si>
    <t>CT</t>
  </si>
  <si>
    <t>CT</t>
  </si>
  <si>
    <t>CT</t>
  </si>
  <si>
    <t>CT</t>
  </si>
  <si>
    <t>CT</t>
  </si>
  <si>
    <t>CT</t>
  </si>
  <si>
    <t>CT</t>
  </si>
  <si>
    <t>CT</t>
  </si>
  <si>
    <t>CT</t>
  </si>
  <si>
    <t>MONTHS</t>
  </si>
  <si>
    <t>0.0000</t>
  </si>
  <si>
    <t>3.5811</t>
  </si>
  <si>
    <t>1.0105</t>
  </si>
  <si>
    <t>6.2152</t>
  </si>
  <si>
    <t>2.6455</t>
  </si>
  <si>
    <t>9.7497</t>
  </si>
  <si>
    <t>3.7534</t>
  </si>
  <si>
    <t>10.5984</t>
  </si>
  <si>
    <t>3.7531</t>
  </si>
  <si>
    <t>2.4452</t>
  </si>
  <si>
    <t>2.4452</t>
  </si>
  <si>
    <t>20.0261</t>
  </si>
  <si>
    <t>4.7681</t>
  </si>
  <si>
    <t>0.0000</t>
  </si>
  <si>
    <t>0.0000</t>
  </si>
  <si>
    <t>3.2256</t>
  </si>
  <si>
    <t>0.9102</t>
  </si>
  <si>
    <t>5.5982</t>
  </si>
  <si>
    <t>2.3828</t>
  </si>
  <si>
    <t>8.7818</t>
  </si>
  <si>
    <t>3.3808</t>
  </si>
  <si>
    <t>9.5462</t>
  </si>
  <si>
    <t>3.3805</t>
  </si>
  <si>
    <t>2.2024</t>
  </si>
  <si>
    <t>2.2024</t>
  </si>
  <si>
    <t>18.0380</t>
  </si>
  <si>
    <t>4.2948</t>
  </si>
  <si>
    <t>0.0000</t>
  </si>
  <si>
    <t>0.0000</t>
  </si>
  <si>
    <t>3.0004</t>
  </si>
  <si>
    <t>0.8466</t>
  </si>
  <si>
    <t>5.2073</t>
  </si>
  <si>
    <t>2.2165</t>
  </si>
  <si>
    <t>8.1687</t>
  </si>
  <si>
    <t>3.1447</t>
  </si>
  <si>
    <t>8.8798</t>
  </si>
  <si>
    <t>3.1445</t>
  </si>
  <si>
    <t>2.0487</t>
  </si>
  <si>
    <t>2.0487</t>
  </si>
  <si>
    <t>16.7787</t>
  </si>
  <si>
    <t>3.9949</t>
  </si>
  <si>
    <t>0.0000</t>
  </si>
  <si>
    <t>0.0000</t>
  </si>
  <si>
    <t>2.7828</t>
  </si>
  <si>
    <t>0.7852</t>
  </si>
  <si>
    <t>4.8297</t>
  </si>
  <si>
    <t>2.0557</t>
  </si>
  <si>
    <t>7.5763</t>
  </si>
  <si>
    <t>2.9167</t>
  </si>
  <si>
    <t>8.2359</t>
  </si>
  <si>
    <t>2.9165</t>
  </si>
  <si>
    <t>1.9001</t>
  </si>
  <si>
    <t>1.9001</t>
  </si>
  <si>
    <t>15.5619</t>
  </si>
  <si>
    <t>3.7052</t>
  </si>
  <si>
    <t>0.0000</t>
  </si>
  <si>
    <t>0.0000</t>
  </si>
  <si>
    <t>2.5729</t>
  </si>
  <si>
    <t>0.7260</t>
  </si>
  <si>
    <t>4.4653</t>
  </si>
  <si>
    <t>1.9006</t>
  </si>
  <si>
    <t>7.0047</t>
  </si>
  <si>
    <t>2.6966</t>
  </si>
  <si>
    <t>7.6145</t>
  </si>
  <si>
    <t>2.6964</t>
  </si>
  <si>
    <t>1.7568</t>
  </si>
  <si>
    <t>1.7568</t>
  </si>
  <si>
    <t>14.3878</t>
  </si>
  <si>
    <t>3.4257</t>
  </si>
  <si>
    <t>0.0000</t>
  </si>
  <si>
    <t>0.0000</t>
  </si>
  <si>
    <t>2.3705</t>
  </si>
  <si>
    <t>0.6689</t>
  </si>
  <si>
    <t>4.1141</t>
  </si>
  <si>
    <t>1.7512</t>
  </si>
  <si>
    <t>6.4538</t>
  </si>
  <si>
    <t>2.4845</t>
  </si>
  <si>
    <t>7.0156</t>
  </si>
  <si>
    <t>2.4844</t>
  </si>
  <si>
    <t>1.6186</t>
  </si>
  <si>
    <t>1.6186</t>
  </si>
  <si>
    <t>13.2563</t>
  </si>
  <si>
    <t>3.1563</t>
  </si>
  <si>
    <t>0.0000</t>
  </si>
  <si>
    <t>0.0000</t>
  </si>
  <si>
    <t>2.2617</t>
  </si>
  <si>
    <t>0.6382</t>
  </si>
  <si>
    <t>3.9253</t>
  </si>
  <si>
    <t>1.6708</t>
  </si>
  <si>
    <t>6.1575</t>
  </si>
  <si>
    <t>2.3705</t>
  </si>
  <si>
    <t>6.6935</t>
  </si>
  <si>
    <t>2.3703</t>
  </si>
  <si>
    <t>1.5443</t>
  </si>
  <si>
    <t>1.5443</t>
  </si>
  <si>
    <t>12.6477</t>
  </si>
  <si>
    <t>3.0114</t>
  </si>
  <si>
    <t>0.0000</t>
  </si>
  <si>
    <t>0.0000</t>
  </si>
  <si>
    <t>2.1324</t>
  </si>
  <si>
    <t>0.6017</t>
  </si>
  <si>
    <t>3.7010</t>
  </si>
  <si>
    <t>1.5753</t>
  </si>
  <si>
    <t>5.8057</t>
  </si>
  <si>
    <t>2.2350</t>
  </si>
  <si>
    <t>6.3111</t>
  </si>
  <si>
    <t>2.2349</t>
  </si>
  <si>
    <t>1.4560</t>
  </si>
  <si>
    <t>1.4560</t>
  </si>
  <si>
    <t>11.9250</t>
  </si>
  <si>
    <t>2.8393</t>
  </si>
  <si>
    <t>0.0000</t>
  </si>
  <si>
    <t>0.0000</t>
  </si>
  <si>
    <t>2.0032</t>
  </si>
  <si>
    <t>0.5653</t>
  </si>
  <si>
    <t>3.4767</t>
  </si>
  <si>
    <t>1.4798</t>
  </si>
  <si>
    <t>5.4538</t>
  </si>
  <si>
    <t>2.0996</t>
  </si>
  <si>
    <t>5.9286</t>
  </si>
  <si>
    <t>2.0994</t>
  </si>
  <si>
    <t>1.3678</t>
  </si>
  <si>
    <t>1.3678</t>
  </si>
  <si>
    <t>11.2022</t>
  </si>
  <si>
    <t>2.6672</t>
  </si>
  <si>
    <t>0.0000</t>
  </si>
  <si>
    <t>0.0000</t>
  </si>
  <si>
    <t>1.8740</t>
  </si>
  <si>
    <t>0.5288</t>
  </si>
  <si>
    <t>3.2524</t>
  </si>
  <si>
    <t>1.3844</t>
  </si>
  <si>
    <t>5.1020</t>
  </si>
  <si>
    <t>1.9641</t>
  </si>
  <si>
    <t>5.5461</t>
  </si>
  <si>
    <t>1.9640</t>
  </si>
  <si>
    <t>1.2796</t>
  </si>
  <si>
    <t>1.2796</t>
  </si>
  <si>
    <t>10.4795</t>
  </si>
  <si>
    <t>2.4951</t>
  </si>
  <si>
    <t>0.0000</t>
  </si>
  <si>
    <t>0.0000</t>
  </si>
  <si>
    <t>1.7447</t>
  </si>
  <si>
    <t>0.4923</t>
  </si>
  <si>
    <t>3.0281</t>
  </si>
  <si>
    <t>1.2889</t>
  </si>
  <si>
    <t>4.7501</t>
  </si>
  <si>
    <t>1.8287</t>
  </si>
  <si>
    <t>5.1636</t>
  </si>
  <si>
    <t>1.8285</t>
  </si>
  <si>
    <t>1.1913</t>
  </si>
  <si>
    <t>1.1913</t>
  </si>
  <si>
    <t>9.7568</t>
  </si>
  <si>
    <t>2.3231</t>
  </si>
  <si>
    <t>0.0000</t>
  </si>
  <si>
    <t>0.0000</t>
  </si>
  <si>
    <t>1.6155</t>
  </si>
  <si>
    <t>0.4558</t>
  </si>
  <si>
    <t>2.8038</t>
  </si>
  <si>
    <t>1.1934</t>
  </si>
  <si>
    <t>4.3982</t>
  </si>
  <si>
    <t>1.6932</t>
  </si>
  <si>
    <t>4.7811</t>
  </si>
  <si>
    <t>1.6931</t>
  </si>
  <si>
    <t>1.1031</t>
  </si>
  <si>
    <t>1.1031</t>
  </si>
  <si>
    <t>9.0341</t>
  </si>
  <si>
    <t>2.1510</t>
  </si>
  <si>
    <t>0.0000</t>
  </si>
  <si>
    <t>0.0000</t>
  </si>
  <si>
    <t>1.6214</t>
  </si>
  <si>
    <t>0.4575</t>
  </si>
  <si>
    <t>2.8140</t>
  </si>
  <si>
    <t>1.1977</t>
  </si>
  <si>
    <t>4.4142</t>
  </si>
  <si>
    <t>1.6994</t>
  </si>
  <si>
    <t>4.7985</t>
  </si>
  <si>
    <t>1.6992</t>
  </si>
  <si>
    <t>1.1071</t>
  </si>
  <si>
    <t>1.1071</t>
  </si>
  <si>
    <t>9.0670</t>
  </si>
  <si>
    <t>2.1588</t>
  </si>
  <si>
    <t>0.0000</t>
  </si>
  <si>
    <t>0.0000</t>
  </si>
  <si>
    <t>1.5976</t>
  </si>
  <si>
    <t>0.4508</t>
  </si>
  <si>
    <t>2.6731</t>
  </si>
  <si>
    <t>1.1378</t>
  </si>
  <si>
    <t>4.2477</t>
  </si>
  <si>
    <t>1.6353</t>
  </si>
  <si>
    <t>4.6695</t>
  </si>
  <si>
    <t>1.6536</t>
  </si>
  <si>
    <t>1.0257</t>
  </si>
  <si>
    <t>1.0257</t>
  </si>
  <si>
    <t>8.4122</t>
  </si>
  <si>
    <t>2.0029</t>
  </si>
  <si>
    <t>0.0000</t>
  </si>
  <si>
    <t>0.0000</t>
  </si>
  <si>
    <t>1.5738</t>
  </si>
  <si>
    <t>0.4441</t>
  </si>
  <si>
    <t>2.5375</t>
  </si>
  <si>
    <t>1.0801</t>
  </si>
  <si>
    <t>4.0865</t>
  </si>
  <si>
    <t>1.5732</t>
  </si>
  <si>
    <t>4.5435</t>
  </si>
  <si>
    <t>1.6089</t>
  </si>
  <si>
    <t>0.9477</t>
  </si>
  <si>
    <t>0.9477</t>
  </si>
  <si>
    <t>7.7845</t>
  </si>
  <si>
    <t>1.8535</t>
  </si>
  <si>
    <t>0.0000</t>
  </si>
  <si>
    <t>0.0000</t>
  </si>
  <si>
    <t>1.5500</t>
  </si>
  <si>
    <t>0.4374</t>
  </si>
  <si>
    <t>2.4068</t>
  </si>
  <si>
    <t>1.0244</t>
  </si>
  <si>
    <t>3.9303</t>
  </si>
  <si>
    <t>1.5131</t>
  </si>
  <si>
    <t>4.4205</t>
  </si>
  <si>
    <t>1.5654</t>
  </si>
  <si>
    <t>0.8730</t>
  </si>
  <si>
    <t>0.8730</t>
  </si>
  <si>
    <t>7.1828</t>
  </si>
  <si>
    <t>1.7102</t>
  </si>
  <si>
    <t>0.0000</t>
  </si>
  <si>
    <t>0.0000</t>
  </si>
  <si>
    <t>1.5262</t>
  </si>
  <si>
    <t>0.4306</t>
  </si>
  <si>
    <t>2.2809</t>
  </si>
  <si>
    <t>0.9709</t>
  </si>
  <si>
    <t>3.7791</t>
  </si>
  <si>
    <t>1.4549</t>
  </si>
  <si>
    <t>4.3003</t>
  </si>
  <si>
    <t>1.5228</t>
  </si>
  <si>
    <t>0.8014</t>
  </si>
  <si>
    <t>0.8014</t>
  </si>
  <si>
    <t>6.6065</t>
  </si>
  <si>
    <t>1.5730</t>
  </si>
  <si>
    <t>0.0000</t>
  </si>
  <si>
    <t>0.0000</t>
  </si>
  <si>
    <t>1.5024</t>
  </si>
  <si>
    <t>0.4239</t>
  </si>
  <si>
    <t>2.1597</t>
  </si>
  <si>
    <t>0.9193</t>
  </si>
  <si>
    <t>3.6327</t>
  </si>
  <si>
    <t>1.3985</t>
  </si>
  <si>
    <t>4.1828</t>
  </si>
  <si>
    <t>1.4812</t>
  </si>
  <si>
    <t>0.7328</t>
  </si>
  <si>
    <t>0.7328</t>
  </si>
  <si>
    <t>6.0545</t>
  </si>
  <si>
    <t>1.4416</t>
  </si>
  <si>
    <t>0.0000</t>
  </si>
  <si>
    <t>0.0000</t>
  </si>
  <si>
    <t>1.5064</t>
  </si>
  <si>
    <t>0.4251</t>
  </si>
  <si>
    <t>2.0815</t>
  </si>
  <si>
    <t>0.8860</t>
  </si>
  <si>
    <t>3.5565</t>
  </si>
  <si>
    <t>1.3692</t>
  </si>
  <si>
    <t>4.1446</t>
  </si>
  <si>
    <t>1.4677</t>
  </si>
  <si>
    <t>0.6798</t>
  </si>
  <si>
    <t>0.6798</t>
  </si>
  <si>
    <t>5.6303</t>
  </si>
  <si>
    <t>1.3406</t>
  </si>
  <si>
    <t>0.0000</t>
  </si>
  <si>
    <t>0.0000</t>
  </si>
  <si>
    <t>1.5225</t>
  </si>
  <si>
    <t>0.4296</t>
  </si>
  <si>
    <t>2.0205</t>
  </si>
  <si>
    <t>0.8600</t>
  </si>
  <si>
    <t>3.5095</t>
  </si>
  <si>
    <t>1.3511</t>
  </si>
  <si>
    <t>4.1399</t>
  </si>
  <si>
    <t>1.4660</t>
  </si>
  <si>
    <t>0.6327</t>
  </si>
  <si>
    <t>0.6327</t>
  </si>
  <si>
    <t>5.2546</t>
  </si>
  <si>
    <t>1.2511</t>
  </si>
  <si>
    <t>0.0000</t>
  </si>
  <si>
    <t>0.0000</t>
  </si>
  <si>
    <t>1.5386</t>
  </si>
  <si>
    <t>0.4341</t>
  </si>
  <si>
    <t>1.9596</t>
  </si>
  <si>
    <t>0.8341</t>
  </si>
  <si>
    <t>3.4626</t>
  </si>
  <si>
    <t>1.3330</t>
  </si>
  <si>
    <t>4.1352</t>
  </si>
  <si>
    <t>1.4644</t>
  </si>
  <si>
    <t>0.5855</t>
  </si>
  <si>
    <t>0.5855</t>
  </si>
  <si>
    <t>4.8790</t>
  </si>
  <si>
    <t>1.1617</t>
  </si>
  <si>
    <t>0.0000</t>
  </si>
  <si>
    <t>0.0000</t>
  </si>
  <si>
    <t>1.5547</t>
  </si>
  <si>
    <t>0.4387</t>
  </si>
  <si>
    <t>1.8987</t>
  </si>
  <si>
    <t>0.8082</t>
  </si>
  <si>
    <t>3.4156</t>
  </si>
  <si>
    <t>1.3149</t>
  </si>
  <si>
    <t>4.1306</t>
  </si>
  <si>
    <t>1.4627</t>
  </si>
  <si>
    <t>0.5384</t>
  </si>
  <si>
    <t>0.5384</t>
  </si>
  <si>
    <t>4.5033</t>
  </si>
  <si>
    <t>1.0722</t>
  </si>
  <si>
    <t>0.0000</t>
  </si>
  <si>
    <t>0.0000</t>
  </si>
  <si>
    <t>1.5708</t>
  </si>
  <si>
    <t>0.4432</t>
  </si>
  <si>
    <t>1.8378</t>
  </si>
  <si>
    <t>0.7823</t>
  </si>
  <si>
    <t>3.3686</t>
  </si>
  <si>
    <t>1.2968</t>
  </si>
  <si>
    <t>4.1259</t>
  </si>
  <si>
    <t>1.4611</t>
  </si>
  <si>
    <t>0.4913</t>
  </si>
  <si>
    <t>0.4913</t>
  </si>
  <si>
    <t>4.1277</t>
  </si>
  <si>
    <t>0.9828</t>
  </si>
  <si>
    <t>0.0000</t>
  </si>
  <si>
    <t>0.0000</t>
  </si>
  <si>
    <t>1.5868</t>
  </si>
  <si>
    <t>0.4478</t>
  </si>
  <si>
    <t>1.7769</t>
  </si>
  <si>
    <t>0.7563</t>
  </si>
  <si>
    <t>3.3216</t>
  </si>
  <si>
    <t>1.2787</t>
  </si>
  <si>
    <t>4.1212</t>
  </si>
  <si>
    <t>1.4594</t>
  </si>
  <si>
    <t>0.4441</t>
  </si>
  <si>
    <t>0.4441</t>
  </si>
  <si>
    <t>3.7521</t>
  </si>
  <si>
    <t>0.8934</t>
  </si>
  <si>
    <t>0.0000</t>
  </si>
  <si>
    <t>0.0000</t>
  </si>
  <si>
    <t>1.6029</t>
  </si>
  <si>
    <t>0.4523</t>
  </si>
  <si>
    <t>1.7160</t>
  </si>
  <si>
    <t>0.7304</t>
  </si>
  <si>
    <t>3.2746</t>
  </si>
  <si>
    <t>1.2606</t>
  </si>
  <si>
    <t>4.1166</t>
  </si>
  <si>
    <t>1.4578</t>
  </si>
  <si>
    <t>0.3970</t>
  </si>
  <si>
    <t>0.3970</t>
  </si>
  <si>
    <t>3.3764</t>
  </si>
  <si>
    <t>0.8039</t>
  </si>
  <si>
    <t>0.0000</t>
  </si>
  <si>
    <t>0.0000</t>
  </si>
  <si>
    <t>1.8847</t>
  </si>
  <si>
    <t>0.4452</t>
  </si>
  <si>
    <t>1.9005</t>
  </si>
  <si>
    <t>0.7199</t>
  </si>
  <si>
    <t>3.2469</t>
  </si>
  <si>
    <t>1.2490</t>
  </si>
  <si>
    <t>4.0585</t>
  </si>
  <si>
    <t>1.4498</t>
  </si>
  <si>
    <t>0.3926</t>
  </si>
  <si>
    <t>0.3926</t>
  </si>
  <si>
    <t>3.3443</t>
  </si>
  <si>
    <t>0.7963</t>
  </si>
  <si>
    <t>0.0000</t>
  </si>
  <si>
    <t>0.0000</t>
  </si>
  <si>
    <t>2.1665</t>
  </si>
  <si>
    <t>0.4382</t>
  </si>
  <si>
    <t>2.0850</t>
  </si>
  <si>
    <t>0.7094</t>
  </si>
  <si>
    <t>3.2191</t>
  </si>
  <si>
    <t>1.2373</t>
  </si>
  <si>
    <t>4.0005</t>
  </si>
  <si>
    <t>1.4419</t>
  </si>
  <si>
    <t>0.3882</t>
  </si>
  <si>
    <t>0.3882</t>
  </si>
  <si>
    <t>3.3121</t>
  </si>
  <si>
    <t>0.7886</t>
  </si>
  <si>
    <t>0.0000</t>
  </si>
  <si>
    <t>0.0000</t>
  </si>
  <si>
    <t>2.4483</t>
  </si>
  <si>
    <t>0.4311</t>
  </si>
  <si>
    <t>2.2695</t>
  </si>
  <si>
    <t>0.6989</t>
  </si>
  <si>
    <t>3.1914</t>
  </si>
  <si>
    <t>1.2257</t>
  </si>
  <si>
    <t>3.9424</t>
  </si>
  <si>
    <t>1.4339</t>
  </si>
  <si>
    <t>0.3837</t>
  </si>
  <si>
    <t>0.3837</t>
  </si>
  <si>
    <t>3.2800</t>
  </si>
  <si>
    <t>0.7810</t>
  </si>
  <si>
    <t>0.0000</t>
  </si>
  <si>
    <t>0.0000</t>
  </si>
  <si>
    <t>2.7301</t>
  </si>
  <si>
    <t>0.4240</t>
  </si>
  <si>
    <t>2.4540</t>
  </si>
  <si>
    <t>0.6883</t>
  </si>
  <si>
    <t>3.1636</t>
  </si>
  <si>
    <t>1.2140</t>
  </si>
  <si>
    <t>3.8844</t>
  </si>
  <si>
    <t>1.4260</t>
  </si>
  <si>
    <t>0.3793</t>
  </si>
  <si>
    <t>0.3793</t>
  </si>
  <si>
    <t>3.2478</t>
  </si>
  <si>
    <t>0.7733</t>
  </si>
  <si>
    <t>0.0000</t>
  </si>
  <si>
    <t>0.0000</t>
  </si>
  <si>
    <t>3.0119</t>
  </si>
  <si>
    <t>0.4170</t>
  </si>
  <si>
    <t>2.6385</t>
  </si>
  <si>
    <t>0.6778</t>
  </si>
  <si>
    <t>3.1359</t>
  </si>
  <si>
    <t>1.2023</t>
  </si>
  <si>
    <t>3.8263</t>
  </si>
  <si>
    <t>1.4180</t>
  </si>
  <si>
    <t>0.3749</t>
  </si>
  <si>
    <t>0.3749</t>
  </si>
  <si>
    <t>3.2156</t>
  </si>
  <si>
    <t>0.7656</t>
  </si>
  <si>
    <t>0.0000</t>
  </si>
  <si>
    <t>0.0000</t>
  </si>
  <si>
    <t>2.7482</t>
  </si>
  <si>
    <t>0.3420</t>
  </si>
  <si>
    <t>2.3555</t>
  </si>
  <si>
    <t>0.5568</t>
  </si>
  <si>
    <t>2.5934</t>
  </si>
  <si>
    <t>0.9935</t>
  </si>
  <si>
    <t>3.1443</t>
  </si>
  <si>
    <t>1.1766</t>
  </si>
  <si>
    <t>0.3091</t>
  </si>
  <si>
    <t>0.3091</t>
  </si>
  <si>
    <t>2.6563</t>
  </si>
  <si>
    <t>0.6325</t>
  </si>
  <si>
    <t>0.0000</t>
  </si>
  <si>
    <t>0.0000</t>
  </si>
  <si>
    <t>2.9833</t>
  </si>
  <si>
    <t>0.3361</t>
  </si>
  <si>
    <t>2.5094</t>
  </si>
  <si>
    <t>0.5480</t>
  </si>
  <si>
    <t>2.5702</t>
  </si>
  <si>
    <t>0.9838</t>
  </si>
  <si>
    <t>3.0958</t>
  </si>
  <si>
    <t>1.1699</t>
  </si>
  <si>
    <t>0.3054</t>
  </si>
  <si>
    <t>0.3054</t>
  </si>
  <si>
    <t>2.6295</t>
  </si>
  <si>
    <t>0.6261</t>
  </si>
  <si>
    <t>0.0000</t>
  </si>
  <si>
    <t>0.0000</t>
  </si>
  <si>
    <t>3.2185</t>
  </si>
  <si>
    <t>0.3302</t>
  </si>
  <si>
    <t>2.6633</t>
  </si>
  <si>
    <t>0.5393</t>
  </si>
  <si>
    <t>2.5471</t>
  </si>
  <si>
    <t>0.9740</t>
  </si>
  <si>
    <t>3.0474</t>
  </si>
  <si>
    <t>1.1633</t>
  </si>
  <si>
    <t>0.3018</t>
  </si>
  <si>
    <t>0.3018</t>
  </si>
  <si>
    <t>2.6026</t>
  </si>
  <si>
    <t>0.6197</t>
  </si>
  <si>
    <t>0.0000</t>
  </si>
  <si>
    <t>0.0000</t>
  </si>
  <si>
    <t>3.4536</t>
  </si>
  <si>
    <t>0.3243</t>
  </si>
  <si>
    <t>2.8173</t>
  </si>
  <si>
    <t>0.5305</t>
  </si>
  <si>
    <t>2.5239</t>
  </si>
  <si>
    <t>0.9643</t>
  </si>
  <si>
    <t>2.9990</t>
  </si>
  <si>
    <t>1.1567</t>
  </si>
  <si>
    <t>0.2981</t>
  </si>
  <si>
    <t>0.2981</t>
  </si>
  <si>
    <t>2.5759</t>
  </si>
  <si>
    <t>0.6133</t>
  </si>
  <si>
    <t>0.0000</t>
  </si>
  <si>
    <t>0.0000</t>
  </si>
  <si>
    <t>3.6887</t>
  </si>
  <si>
    <t>0.3184</t>
  </si>
  <si>
    <t>2.9712</t>
  </si>
  <si>
    <t>0.5217</t>
  </si>
  <si>
    <t>2.5008</t>
  </si>
  <si>
    <t>0.9546</t>
  </si>
  <si>
    <t>2.9505</t>
  </si>
  <si>
    <t>1.1500</t>
  </si>
  <si>
    <t>0.2944</t>
  </si>
  <si>
    <t>0.2944</t>
  </si>
  <si>
    <t>2.5490</t>
  </si>
  <si>
    <t>0.6069</t>
  </si>
  <si>
    <t>0.0000</t>
  </si>
  <si>
    <t>0.0000</t>
  </si>
  <si>
    <t>3.9238</t>
  </si>
  <si>
    <t>0.3125</t>
  </si>
  <si>
    <t>3.1251</t>
  </si>
  <si>
    <t>0.5129</t>
  </si>
  <si>
    <t>2.4776</t>
  </si>
  <si>
    <t>0.9448</t>
  </si>
  <si>
    <t>2.9021</t>
  </si>
  <si>
    <t>1.1434</t>
  </si>
  <si>
    <t>0.2907</t>
  </si>
  <si>
    <t>0.2907</t>
  </si>
  <si>
    <t>2.5222</t>
  </si>
  <si>
    <t>0.6005</t>
  </si>
  <si>
    <t>0.0000</t>
  </si>
  <si>
    <t>0.0000</t>
  </si>
  <si>
    <t>4.1589</t>
  </si>
  <si>
    <t>0.3066</t>
  </si>
  <si>
    <t>3.2791</t>
  </si>
  <si>
    <t>0.5042</t>
  </si>
  <si>
    <t>2.4545</t>
  </si>
  <si>
    <t>0.9351</t>
  </si>
  <si>
    <t>2.8537</t>
  </si>
  <si>
    <t>1.1368</t>
  </si>
  <si>
    <t>0.2870</t>
  </si>
  <si>
    <t>0.2870</t>
  </si>
  <si>
    <t>2.4954</t>
  </si>
  <si>
    <t>0.5942</t>
  </si>
  <si>
    <t>0.0000</t>
  </si>
  <si>
    <t>0.0000</t>
  </si>
  <si>
    <t>5.3964</t>
  </si>
  <si>
    <t>0.3019</t>
  </si>
  <si>
    <t>3.3690</t>
  </si>
  <si>
    <t>0.4951</t>
  </si>
  <si>
    <t>2.5147</t>
  </si>
  <si>
    <t>0.9120</t>
  </si>
  <si>
    <t>2.8379</t>
  </si>
  <si>
    <t>1.1095</t>
  </si>
  <si>
    <t>0.2839</t>
  </si>
  <si>
    <t>0.2839</t>
  </si>
  <si>
    <t>2.4711</t>
  </si>
  <si>
    <t>0.5884</t>
  </si>
  <si>
    <t>0.0000</t>
  </si>
  <si>
    <t>0.0000</t>
  </si>
  <si>
    <t>6.6339</t>
  </si>
  <si>
    <t>0.2972</t>
  </si>
  <si>
    <t>3.4590</t>
  </si>
  <si>
    <t>0.4861</t>
  </si>
  <si>
    <t>2.5750</t>
  </si>
  <si>
    <t>0.8888</t>
  </si>
  <si>
    <t>2.8221</t>
  </si>
  <si>
    <t>1.0822</t>
  </si>
  <si>
    <t>0.2808</t>
  </si>
  <si>
    <t>0.2808</t>
  </si>
  <si>
    <t>2.4468</t>
  </si>
  <si>
    <t>0.5826</t>
  </si>
  <si>
    <t>0.0000</t>
  </si>
  <si>
    <t>0.0000</t>
  </si>
  <si>
    <t>7.8714</t>
  </si>
  <si>
    <t>0.2925</t>
  </si>
  <si>
    <t>3.5489</t>
  </si>
  <si>
    <t>0.4770</t>
  </si>
  <si>
    <t>2.6352</t>
  </si>
  <si>
    <t>0.8657</t>
  </si>
  <si>
    <t>2.8063</t>
  </si>
  <si>
    <t>1.0549</t>
  </si>
  <si>
    <t>0.2777</t>
  </si>
  <si>
    <t>0.2777</t>
  </si>
  <si>
    <t>2.4226</t>
  </si>
  <si>
    <t>0.5768</t>
  </si>
  <si>
    <t>0.0000</t>
  </si>
  <si>
    <t>0.0000</t>
  </si>
  <si>
    <t>9.1089</t>
  </si>
  <si>
    <t>0.2877</t>
  </si>
  <si>
    <t>3.6389</t>
  </si>
  <si>
    <t>0.4680</t>
  </si>
  <si>
    <t>2.6954</t>
  </si>
  <si>
    <t>0.8426</t>
  </si>
  <si>
    <t>2.7905</t>
  </si>
  <si>
    <t>1.0276</t>
  </si>
  <si>
    <t>0.2746</t>
  </si>
  <si>
    <t>0.2746</t>
  </si>
  <si>
    <t>2.3983</t>
  </si>
  <si>
    <t>0.5710</t>
  </si>
  <si>
    <t>0.0000</t>
  </si>
  <si>
    <t>0.0000</t>
  </si>
  <si>
    <t>10.3464</t>
  </si>
  <si>
    <t>0.2830</t>
  </si>
  <si>
    <t>3.7288</t>
  </si>
  <si>
    <t>0.4590</t>
  </si>
  <si>
    <t>2.7557</t>
  </si>
  <si>
    <t>0.8194</t>
  </si>
  <si>
    <t>2.7747</t>
  </si>
  <si>
    <t>1.0003</t>
  </si>
  <si>
    <t>0.2716</t>
  </si>
  <si>
    <t>0.2716</t>
  </si>
  <si>
    <t>2.3741</t>
  </si>
  <si>
    <t>0.5653</t>
  </si>
  <si>
    <t>0.0000</t>
  </si>
  <si>
    <t>0.0000</t>
  </si>
  <si>
    <t>11.5839</t>
  </si>
  <si>
    <t>0.2783</t>
  </si>
  <si>
    <t>3.8187</t>
  </si>
  <si>
    <t>0.4499</t>
  </si>
  <si>
    <t>2.8159</t>
  </si>
  <si>
    <t>0.7963</t>
  </si>
  <si>
    <t>2.7589</t>
  </si>
  <si>
    <t>0.9730</t>
  </si>
  <si>
    <t>0.2685</t>
  </si>
  <si>
    <t>0.2685</t>
  </si>
  <si>
    <t>2.3498</t>
  </si>
  <si>
    <t>0.5595</t>
  </si>
  <si>
    <t>0.0000</t>
  </si>
  <si>
    <t>0.0000</t>
  </si>
  <si>
    <t>12.8213</t>
  </si>
  <si>
    <t>0.2735</t>
  </si>
  <si>
    <t>3.9087</t>
  </si>
  <si>
    <t>0.4409</t>
  </si>
  <si>
    <t>2.8761</t>
  </si>
  <si>
    <t>0.7732</t>
  </si>
  <si>
    <t>2.7431</t>
  </si>
  <si>
    <t>0.9457</t>
  </si>
  <si>
    <t>0.2654</t>
  </si>
  <si>
    <t>0.2654</t>
  </si>
  <si>
    <t>2.3254</t>
  </si>
  <si>
    <t>0.5537</t>
  </si>
  <si>
    <t>0.0000</t>
  </si>
  <si>
    <t>0.0000</t>
  </si>
  <si>
    <t>14.0588</t>
  </si>
  <si>
    <t>0.2688</t>
  </si>
  <si>
    <t>3.9986</t>
  </si>
  <si>
    <t>0.4318</t>
  </si>
  <si>
    <t>2.9364</t>
  </si>
  <si>
    <t>0.7500</t>
  </si>
  <si>
    <t>2.7273</t>
  </si>
  <si>
    <t>0.9184</t>
  </si>
  <si>
    <t>0.2623</t>
  </si>
  <si>
    <t>0.2623</t>
  </si>
  <si>
    <t>2.3012</t>
  </si>
  <si>
    <t>0.5479</t>
  </si>
  <si>
    <t>0.0000</t>
  </si>
  <si>
    <t>0.0000</t>
  </si>
  <si>
    <t>15.2963</t>
  </si>
  <si>
    <t>0.2641</t>
  </si>
  <si>
    <t>4.0886</t>
  </si>
  <si>
    <t>0.4228</t>
  </si>
  <si>
    <t>2.9966</t>
  </si>
  <si>
    <t>0.7269</t>
  </si>
  <si>
    <t>2.7115</t>
  </si>
  <si>
    <t>0.8911</t>
  </si>
  <si>
    <t>0.2592</t>
  </si>
  <si>
    <t>0.2592</t>
  </si>
  <si>
    <t>2.2769</t>
  </si>
  <si>
    <t>0.5421</t>
  </si>
  <si>
    <t>0.0000</t>
  </si>
  <si>
    <t>0.0000</t>
  </si>
  <si>
    <t>16.5338</t>
  </si>
  <si>
    <t>0.2594</t>
  </si>
  <si>
    <t>4.1785</t>
  </si>
  <si>
    <t>0.4138</t>
  </si>
  <si>
    <t>3.0568</t>
  </si>
  <si>
    <t>0.7037</t>
  </si>
  <si>
    <t>2.6957</t>
  </si>
  <si>
    <t>0.8638</t>
  </si>
  <si>
    <t>0.2561</t>
  </si>
  <si>
    <t>0.2561</t>
  </si>
  <si>
    <t>2.2527</t>
  </si>
  <si>
    <t>0.5364</t>
  </si>
  <si>
    <t>0.0000</t>
  </si>
  <si>
    <t>0.0000</t>
  </si>
  <si>
    <t>17.7713</t>
  </si>
  <si>
    <t>0.2546</t>
  </si>
  <si>
    <t>4.2684</t>
  </si>
  <si>
    <t>0.4047</t>
  </si>
  <si>
    <t>3.1171</t>
  </si>
  <si>
    <t>0.6806</t>
  </si>
  <si>
    <t>2.6799</t>
  </si>
  <si>
    <t>0.8365</t>
  </si>
  <si>
    <t>0.2530</t>
  </si>
  <si>
    <t>0.2530</t>
  </si>
  <si>
    <t>2.2284</t>
  </si>
  <si>
    <t>0.5306</t>
  </si>
  <si>
    <t>0.0000</t>
  </si>
  <si>
    <t>0.0000</t>
  </si>
  <si>
    <t>19.0088</t>
  </si>
  <si>
    <t>0.2499</t>
  </si>
  <si>
    <t>4.3584</t>
  </si>
  <si>
    <t>0.3957</t>
  </si>
  <si>
    <t>3.1773</t>
  </si>
  <si>
    <t>0.6575</t>
  </si>
  <si>
    <t>2.6641</t>
  </si>
  <si>
    <t>0.8092</t>
  </si>
  <si>
    <t>0.2499</t>
  </si>
  <si>
    <t>0.2499</t>
  </si>
  <si>
    <t>2.2042</t>
  </si>
  <si>
    <t>0.5248</t>
  </si>
  <si>
    <t>0.0000</t>
  </si>
  <si>
    <t>Reserve Factors - 2003</t>
  </si>
  <si>
    <t>Rate Groups 810 - 875</t>
  </si>
  <si>
    <t>AGE IN</t>
  </si>
  <si>
    <t>CT</t>
  </si>
  <si>
    <t>CT</t>
  </si>
  <si>
    <t>CT</t>
  </si>
  <si>
    <t>CT</t>
  </si>
  <si>
    <t>CT</t>
  </si>
  <si>
    <t>CT</t>
  </si>
  <si>
    <t>CT</t>
  </si>
  <si>
    <t>CT</t>
  </si>
  <si>
    <t>CT</t>
  </si>
  <si>
    <t>CT</t>
  </si>
  <si>
    <t>CT</t>
  </si>
  <si>
    <t>CT</t>
  </si>
  <si>
    <t>CT</t>
  </si>
  <si>
    <t>CT</t>
  </si>
  <si>
    <t>MONTHS</t>
  </si>
  <si>
    <t>0.0000</t>
  </si>
  <si>
    <t>3.7674</t>
  </si>
  <si>
    <t>1.4132</t>
  </si>
  <si>
    <t>6.0134</t>
  </si>
  <si>
    <t>2.7979</t>
  </si>
  <si>
    <t>9.3098</t>
  </si>
  <si>
    <t>3.8954</t>
  </si>
  <si>
    <t>9.7083</t>
  </si>
  <si>
    <t>4.0039</t>
  </si>
  <si>
    <t>1.1354</t>
  </si>
  <si>
    <t>1.1354</t>
  </si>
  <si>
    <t>9.2989</t>
  </si>
  <si>
    <t>2.2140</t>
  </si>
  <si>
    <t>0.0000</t>
  </si>
  <si>
    <t>0.0000</t>
  </si>
  <si>
    <t>3.3934</t>
  </si>
  <si>
    <t>1.2729</t>
  </si>
  <si>
    <t>5.4164</t>
  </si>
  <si>
    <t>2.5202</t>
  </si>
  <si>
    <t>8.3856</t>
  </si>
  <si>
    <t>3.5087</t>
  </si>
  <si>
    <t>8.7445</t>
  </si>
  <si>
    <t>3.6064</t>
  </si>
  <si>
    <t>1.0227</t>
  </si>
  <si>
    <t>1.0227</t>
  </si>
  <si>
    <t>8.3757</t>
  </si>
  <si>
    <t>1.9942</t>
  </si>
  <si>
    <t>0.0000</t>
  </si>
  <si>
    <t>0.0000</t>
  </si>
  <si>
    <t>3.1852</t>
  </si>
  <si>
    <t>1.1948</t>
  </si>
  <si>
    <t>5.0840</t>
  </si>
  <si>
    <t>2.3655</t>
  </si>
  <si>
    <t>7.8711</t>
  </si>
  <si>
    <t>3.2934</t>
  </si>
  <si>
    <t>8.2080</t>
  </si>
  <si>
    <t>3.3851</t>
  </si>
  <si>
    <t>0.9599</t>
  </si>
  <si>
    <t>0.9599</t>
  </si>
  <si>
    <t>7.8619</t>
  </si>
  <si>
    <t>1.8719</t>
  </si>
  <si>
    <t>0.0000</t>
  </si>
  <si>
    <t>0.0000</t>
  </si>
  <si>
    <t>2.9823</t>
  </si>
  <si>
    <t>1.1187</t>
  </si>
  <si>
    <t>4.7602</t>
  </si>
  <si>
    <t>2.2149</t>
  </si>
  <si>
    <t>7.3698</t>
  </si>
  <si>
    <t>3.0836</t>
  </si>
  <si>
    <t>7.6852</t>
  </si>
  <si>
    <t>3.1695</t>
  </si>
  <si>
    <t>0.8988</t>
  </si>
  <si>
    <t>0.8988</t>
  </si>
  <si>
    <t>7.3611</t>
  </si>
  <si>
    <t>1.7527</t>
  </si>
  <si>
    <t>0.0000</t>
  </si>
  <si>
    <t>0.0000</t>
  </si>
  <si>
    <t>2.7848</t>
  </si>
  <si>
    <t>1.0446</t>
  </si>
  <si>
    <t>4.4449</t>
  </si>
  <si>
    <t>2.0682</t>
  </si>
  <si>
    <t>6.8816</t>
  </si>
  <si>
    <t>2.8794</t>
  </si>
  <si>
    <t>7.1762</t>
  </si>
  <si>
    <t>2.9596</t>
  </si>
  <si>
    <t>0.8393</t>
  </si>
  <si>
    <t>0.8393</t>
  </si>
  <si>
    <t>6.8735</t>
  </si>
  <si>
    <t>1.6366</t>
  </si>
  <si>
    <t>0.0000</t>
  </si>
  <si>
    <t>0.0000</t>
  </si>
  <si>
    <t>2.5926</t>
  </si>
  <si>
    <t>0.9725</t>
  </si>
  <si>
    <t>4.1382</t>
  </si>
  <si>
    <t>1.9254</t>
  </si>
  <si>
    <t>6.4067</t>
  </si>
  <si>
    <t>2.6807</t>
  </si>
  <si>
    <t>6.6809</t>
  </si>
  <si>
    <t>2.7553</t>
  </si>
  <si>
    <t>0.7813</t>
  </si>
  <si>
    <t>0.7813</t>
  </si>
  <si>
    <t>6.3991</t>
  </si>
  <si>
    <t>1.5236</t>
  </si>
  <si>
    <t>0.0000</t>
  </si>
  <si>
    <t>0.0000</t>
  </si>
  <si>
    <t>2.3382</t>
  </si>
  <si>
    <t>0.8771</t>
  </si>
  <si>
    <t>3.7322</t>
  </si>
  <si>
    <t>1.7365</t>
  </si>
  <si>
    <t>5.7781</t>
  </si>
  <si>
    <t>2.4177</t>
  </si>
  <si>
    <t>6.0255</t>
  </si>
  <si>
    <t>2.4850</t>
  </si>
  <si>
    <t>0.7047</t>
  </si>
  <si>
    <t>0.7047</t>
  </si>
  <si>
    <t>5.7713</t>
  </si>
  <si>
    <t>1.3741</t>
  </si>
  <si>
    <t>0.0000</t>
  </si>
  <si>
    <t>0.0000</t>
  </si>
  <si>
    <t>2.2046</t>
  </si>
  <si>
    <t>0.8270</t>
  </si>
  <si>
    <t>3.5189</t>
  </si>
  <si>
    <t>1.6373</t>
  </si>
  <si>
    <t>5.4480</t>
  </si>
  <si>
    <t>2.2795</t>
  </si>
  <si>
    <t>5.6811</t>
  </si>
  <si>
    <t>2.3430</t>
  </si>
  <si>
    <t>0.6644</t>
  </si>
  <si>
    <t>0.6644</t>
  </si>
  <si>
    <t>5.4415</t>
  </si>
  <si>
    <t>1.2956</t>
  </si>
  <si>
    <t>0.0000</t>
  </si>
  <si>
    <t>0.0000</t>
  </si>
  <si>
    <t>2.0710</t>
  </si>
  <si>
    <t>0.7769</t>
  </si>
  <si>
    <t>3.3056</t>
  </si>
  <si>
    <t>1.5381</t>
  </si>
  <si>
    <t>5.1178</t>
  </si>
  <si>
    <t>2.1414</t>
  </si>
  <si>
    <t>5.3368</t>
  </si>
  <si>
    <t>2.2010</t>
  </si>
  <si>
    <t>0.6241</t>
  </si>
  <si>
    <t>0.6241</t>
  </si>
  <si>
    <t>5.1118</t>
  </si>
  <si>
    <t>1.2171</t>
  </si>
  <si>
    <t>0.0000</t>
  </si>
  <si>
    <t>0.0000</t>
  </si>
  <si>
    <t>1.9374</t>
  </si>
  <si>
    <t>0.7268</t>
  </si>
  <si>
    <t>3.0924</t>
  </si>
  <si>
    <t>1.4388</t>
  </si>
  <si>
    <t>4.7876</t>
  </si>
  <si>
    <t>2.0032</t>
  </si>
  <si>
    <t>4.9925</t>
  </si>
  <si>
    <t>2.0590</t>
  </si>
  <si>
    <t>0.5839</t>
  </si>
  <si>
    <t>0.5839</t>
  </si>
  <si>
    <t>4.7820</t>
  </si>
  <si>
    <t>1.1386</t>
  </si>
  <si>
    <t>0.0000</t>
  </si>
  <si>
    <t>0.0000</t>
  </si>
  <si>
    <t>1.8038</t>
  </si>
  <si>
    <t>0.6766</t>
  </si>
  <si>
    <t>2.8791</t>
  </si>
  <si>
    <t>1.3396</t>
  </si>
  <si>
    <t>4.4574</t>
  </si>
  <si>
    <t>1.8650</t>
  </si>
  <si>
    <t>4.6482</t>
  </si>
  <si>
    <t>1.9170</t>
  </si>
  <si>
    <t>0.5436</t>
  </si>
  <si>
    <t>0.5436</t>
  </si>
  <si>
    <t>4.4522</t>
  </si>
  <si>
    <t>1.0601</t>
  </si>
  <si>
    <t>0.0000</t>
  </si>
  <si>
    <t>0.0000</t>
  </si>
  <si>
    <t>1.6702</t>
  </si>
  <si>
    <t>0.6265</t>
  </si>
  <si>
    <t>2.6658</t>
  </si>
  <si>
    <t>1.2404</t>
  </si>
  <si>
    <t>4.1272</t>
  </si>
  <si>
    <t>1.7269</t>
  </si>
  <si>
    <t>4.3039</t>
  </si>
  <si>
    <t>1.7750</t>
  </si>
  <si>
    <t>0.5033</t>
  </si>
  <si>
    <t>0.5033</t>
  </si>
  <si>
    <t>4.1224</t>
  </si>
  <si>
    <t>0.9815</t>
  </si>
  <si>
    <t>0.0000</t>
  </si>
  <si>
    <t>0.0000</t>
  </si>
  <si>
    <t>1.6762</t>
  </si>
  <si>
    <t>0.6288</t>
  </si>
  <si>
    <t>2.6755</t>
  </si>
  <si>
    <t>1.2449</t>
  </si>
  <si>
    <t>4.1423</t>
  </si>
  <si>
    <t>1.7332</t>
  </si>
  <si>
    <t>4.3195</t>
  </si>
  <si>
    <t>1.7814</t>
  </si>
  <si>
    <t>0.5052</t>
  </si>
  <si>
    <t>0.5052</t>
  </si>
  <si>
    <t>4.1374</t>
  </si>
  <si>
    <t>0.9851</t>
  </si>
  <si>
    <t>0.0000</t>
  </si>
  <si>
    <t>0.0000</t>
  </si>
  <si>
    <t>1.6439</t>
  </si>
  <si>
    <t>0.6166</t>
  </si>
  <si>
    <t>2.5489</t>
  </si>
  <si>
    <t>1.1860</t>
  </si>
  <si>
    <t>3.9797</t>
  </si>
  <si>
    <t>1.6652</t>
  </si>
  <si>
    <t>4.2189</t>
  </si>
  <si>
    <t>1.7399</t>
  </si>
  <si>
    <t>0.4893</t>
  </si>
  <si>
    <t>0.4893</t>
  </si>
  <si>
    <t>4.0194</t>
  </si>
  <si>
    <t>0.9570</t>
  </si>
  <si>
    <t>0.0000</t>
  </si>
  <si>
    <t>0.0000</t>
  </si>
  <si>
    <t>1.6115</t>
  </si>
  <si>
    <t>0.6045</t>
  </si>
  <si>
    <t>2.4260</t>
  </si>
  <si>
    <t>1.1288</t>
  </si>
  <si>
    <t>3.8212</t>
  </si>
  <si>
    <t>1.5988</t>
  </si>
  <si>
    <t>4.1191</t>
  </si>
  <si>
    <t>1.6988</t>
  </si>
  <si>
    <t>0.4738</t>
  </si>
  <si>
    <t>0.4738</t>
  </si>
  <si>
    <t>3.9034</t>
  </si>
  <si>
    <t>0.9294</t>
  </si>
  <si>
    <t>0.0000</t>
  </si>
  <si>
    <t>0.0000</t>
  </si>
  <si>
    <t>1.5791</t>
  </si>
  <si>
    <t>0.5924</t>
  </si>
  <si>
    <t>2.3067</t>
  </si>
  <si>
    <t>1.0733</t>
  </si>
  <si>
    <t>3.6667</t>
  </si>
  <si>
    <t>1.5342</t>
  </si>
  <si>
    <t>4.0201</t>
  </si>
  <si>
    <t>1.6579</t>
  </si>
  <si>
    <t>0.4585</t>
  </si>
  <si>
    <t>0.4585</t>
  </si>
  <si>
    <t>3.7891</t>
  </si>
  <si>
    <t>0.9022</t>
  </si>
  <si>
    <t>0.0000</t>
  </si>
  <si>
    <t>0.0000</t>
  </si>
  <si>
    <t>1.5467</t>
  </si>
  <si>
    <t>0.5802</t>
  </si>
  <si>
    <t>2.1910</t>
  </si>
  <si>
    <t>1.0194</t>
  </si>
  <si>
    <t>3.5161</t>
  </si>
  <si>
    <t>1.4712</t>
  </si>
  <si>
    <t>3.9219</t>
  </si>
  <si>
    <t>1.6175</t>
  </si>
  <si>
    <t>0.4436</t>
  </si>
  <si>
    <t>0.4436</t>
  </si>
  <si>
    <t>3.6767</t>
  </si>
  <si>
    <t>0.8754</t>
  </si>
  <si>
    <t>0.0000</t>
  </si>
  <si>
    <t>0.0000</t>
  </si>
  <si>
    <t>1.5143</t>
  </si>
  <si>
    <t>0.5681</t>
  </si>
  <si>
    <t>2.0788</t>
  </si>
  <si>
    <t>0.9672</t>
  </si>
  <si>
    <t>3.3694</t>
  </si>
  <si>
    <t>1.4098</t>
  </si>
  <si>
    <t>3.8245</t>
  </si>
  <si>
    <t>1.5773</t>
  </si>
  <si>
    <t>0.4289</t>
  </si>
  <si>
    <t>0.4289</t>
  </si>
  <si>
    <t>3.5661</t>
  </si>
  <si>
    <t>0.8491</t>
  </si>
  <si>
    <t>0.0000</t>
  </si>
  <si>
    <t>0.0000</t>
  </si>
  <si>
    <t>1.5014</t>
  </si>
  <si>
    <t>0.5632</t>
  </si>
  <si>
    <t>1.9959</t>
  </si>
  <si>
    <t>0.9287</t>
  </si>
  <si>
    <t>3.2688</t>
  </si>
  <si>
    <t>1.3677</t>
  </si>
  <si>
    <t>3.7769</t>
  </si>
  <si>
    <t>1.5577</t>
  </si>
  <si>
    <t>0.4200</t>
  </si>
  <si>
    <t>0.4200</t>
  </si>
  <si>
    <t>3.5026</t>
  </si>
  <si>
    <t>0.8340</t>
  </si>
  <si>
    <t>0.0000</t>
  </si>
  <si>
    <t>0.0000</t>
  </si>
  <si>
    <t>1.5087</t>
  </si>
  <si>
    <t>0.5659</t>
  </si>
  <si>
    <t>1.9408</t>
  </si>
  <si>
    <t>0.9030</t>
  </si>
  <si>
    <t>3.2133</t>
  </si>
  <si>
    <t>1.3445</t>
  </si>
  <si>
    <t>3.7804</t>
  </si>
  <si>
    <t>1.5591</t>
  </si>
  <si>
    <t>0.4167</t>
  </si>
  <si>
    <t>0.4167</t>
  </si>
  <si>
    <t>3.4867</t>
  </si>
  <si>
    <t>0.8302</t>
  </si>
  <si>
    <t>0.0000</t>
  </si>
  <si>
    <t>0.0000</t>
  </si>
  <si>
    <t>1.5160</t>
  </si>
  <si>
    <t>0.5687</t>
  </si>
  <si>
    <t>1.8857</t>
  </si>
  <si>
    <t>0.8774</t>
  </si>
  <si>
    <t>3.1578</t>
  </si>
  <si>
    <t>1.3213</t>
  </si>
  <si>
    <t>3.7838</t>
  </si>
  <si>
    <t>1.5605</t>
  </si>
  <si>
    <t>0.4135</t>
  </si>
  <si>
    <t>0.4135</t>
  </si>
  <si>
    <t>3.4709</t>
  </si>
  <si>
    <t>0.8264</t>
  </si>
  <si>
    <t>0.0000</t>
  </si>
  <si>
    <t>0.0000</t>
  </si>
  <si>
    <t>1.5233</t>
  </si>
  <si>
    <t>0.5714</t>
  </si>
  <si>
    <t>1.8306</t>
  </si>
  <si>
    <t>0.8518</t>
  </si>
  <si>
    <t>3.1023</t>
  </si>
  <si>
    <t>1.2980</t>
  </si>
  <si>
    <t>3.7873</t>
  </si>
  <si>
    <t>1.5619</t>
  </si>
  <si>
    <t>0.4103</t>
  </si>
  <si>
    <t>0.4103</t>
  </si>
  <si>
    <t>3.4550</t>
  </si>
  <si>
    <t>0.8226</t>
  </si>
  <si>
    <t>0.0000</t>
  </si>
  <si>
    <t>0.0000</t>
  </si>
  <si>
    <t>1.5306</t>
  </si>
  <si>
    <t>0.5742</t>
  </si>
  <si>
    <t>1.7755</t>
  </si>
  <si>
    <t>0.8261</t>
  </si>
  <si>
    <t>3.0468</t>
  </si>
  <si>
    <t>1.2748</t>
  </si>
  <si>
    <t>3.7907</t>
  </si>
  <si>
    <t>1.5634</t>
  </si>
  <si>
    <t>0.4071</t>
  </si>
  <si>
    <t>0.4071</t>
  </si>
  <si>
    <t>3.4392</t>
  </si>
  <si>
    <t>0.8189</t>
  </si>
  <si>
    <t>0.0000</t>
  </si>
  <si>
    <t>0.0000</t>
  </si>
  <si>
    <t>1.5379</t>
  </si>
  <si>
    <t>0.5769</t>
  </si>
  <si>
    <t>1.7204</t>
  </si>
  <si>
    <t>0.8005</t>
  </si>
  <si>
    <t>2.9912</t>
  </si>
  <si>
    <t>1.2516</t>
  </si>
  <si>
    <t>3.7942</t>
  </si>
  <si>
    <t>1.5648</t>
  </si>
  <si>
    <t>0.4039</t>
  </si>
  <si>
    <t>0.4039</t>
  </si>
  <si>
    <t>3.4233</t>
  </si>
  <si>
    <t>0.8151</t>
  </si>
  <si>
    <t>0.0000</t>
  </si>
  <si>
    <t>0.0000</t>
  </si>
  <si>
    <t>1.5452</t>
  </si>
  <si>
    <t>0.5796</t>
  </si>
  <si>
    <t>1.6653</t>
  </si>
  <si>
    <t>0.7749</t>
  </si>
  <si>
    <t>2.9357</t>
  </si>
  <si>
    <t>1.2283</t>
  </si>
  <si>
    <t>3.7977</t>
  </si>
  <si>
    <t>1.5662</t>
  </si>
  <si>
    <t>0.4006</t>
  </si>
  <si>
    <t>0.4006</t>
  </si>
  <si>
    <t>3.4075</t>
  </si>
  <si>
    <t>0.8113</t>
  </si>
  <si>
    <t>0.0000</t>
  </si>
  <si>
    <t>0.0000</t>
  </si>
  <si>
    <t>1.8721</t>
  </si>
  <si>
    <t>0.5716</t>
  </si>
  <si>
    <t>1.8331</t>
  </si>
  <si>
    <t>0.7618</t>
  </si>
  <si>
    <t>2.9426</t>
  </si>
  <si>
    <t>1.2129</t>
  </si>
  <si>
    <t>3.7346</t>
  </si>
  <si>
    <t>1.5546</t>
  </si>
  <si>
    <t>0.3961</t>
  </si>
  <si>
    <t>0.3961</t>
  </si>
  <si>
    <t>3.3743</t>
  </si>
  <si>
    <t>0.8034</t>
  </si>
  <si>
    <t>0.0000</t>
  </si>
  <si>
    <t>0.0000</t>
  </si>
  <si>
    <t>2.1989</t>
  </si>
  <si>
    <t>0.5636</t>
  </si>
  <si>
    <t>2.0008</t>
  </si>
  <si>
    <t>0.7487</t>
  </si>
  <si>
    <t>2.9494</t>
  </si>
  <si>
    <t>1.1974</t>
  </si>
  <si>
    <t>3.6715</t>
  </si>
  <si>
    <t>1.5430</t>
  </si>
  <si>
    <t>0.3916</t>
  </si>
  <si>
    <t>0.3916</t>
  </si>
  <si>
    <t>3.3412</t>
  </si>
  <si>
    <t>0.7955</t>
  </si>
  <si>
    <t>0.0000</t>
  </si>
  <si>
    <t>0.0000</t>
  </si>
  <si>
    <t>2.5258</t>
  </si>
  <si>
    <t>0.5555</t>
  </si>
  <si>
    <t>2.1685</t>
  </si>
  <si>
    <t>0.7357</t>
  </si>
  <si>
    <t>2.9562</t>
  </si>
  <si>
    <t>1.1820</t>
  </si>
  <si>
    <t>3.6084</t>
  </si>
  <si>
    <t>1.5313</t>
  </si>
  <si>
    <t>0.3870</t>
  </si>
  <si>
    <t>0.3870</t>
  </si>
  <si>
    <t>3.3080</t>
  </si>
  <si>
    <t>0.7876</t>
  </si>
  <si>
    <t>0.0000</t>
  </si>
  <si>
    <t>0.0000</t>
  </si>
  <si>
    <t>2.8527</t>
  </si>
  <si>
    <t>0.5475</t>
  </si>
  <si>
    <t>2.3363</t>
  </si>
  <si>
    <t>0.7226</t>
  </si>
  <si>
    <t>2.9630</t>
  </si>
  <si>
    <t>1.1665</t>
  </si>
  <si>
    <t>3.5453</t>
  </si>
  <si>
    <t>1.5197</t>
  </si>
  <si>
    <t>0.3825</t>
  </si>
  <si>
    <t>0.3825</t>
  </si>
  <si>
    <t>3.2748</t>
  </si>
  <si>
    <t>0.7797</t>
  </si>
  <si>
    <t>0.0000</t>
  </si>
  <si>
    <t>0.0000</t>
  </si>
  <si>
    <t>3.1795</t>
  </si>
  <si>
    <t>0.5394</t>
  </si>
  <si>
    <t>2.5040</t>
  </si>
  <si>
    <t>0.7096</t>
  </si>
  <si>
    <t>2.9699</t>
  </si>
  <si>
    <t>1.1510</t>
  </si>
  <si>
    <t>3.4822</t>
  </si>
  <si>
    <t>1.5081</t>
  </si>
  <si>
    <t>0.3779</t>
  </si>
  <si>
    <t>0.3779</t>
  </si>
  <si>
    <t>3.2417</t>
  </si>
  <si>
    <t>0.7718</t>
  </si>
  <si>
    <t>0.0000</t>
  </si>
  <si>
    <t>0.0000</t>
  </si>
  <si>
    <t>2.9772</t>
  </si>
  <si>
    <t>0.4512</t>
  </si>
  <si>
    <t>2.2685</t>
  </si>
  <si>
    <t>0.5914</t>
  </si>
  <si>
    <t>2.5274</t>
  </si>
  <si>
    <t>0.9642</t>
  </si>
  <si>
    <t>2.9030</t>
  </si>
  <si>
    <t>1.2706</t>
  </si>
  <si>
    <t>0.3171</t>
  </si>
  <si>
    <t>0.3171</t>
  </si>
  <si>
    <t>2.7243</t>
  </si>
  <si>
    <t>0.6487</t>
  </si>
  <si>
    <t>0.0000</t>
  </si>
  <si>
    <t>0.0000</t>
  </si>
  <si>
    <t>3.2547</t>
  </si>
  <si>
    <t>0.4444</t>
  </si>
  <si>
    <t>2.4109</t>
  </si>
  <si>
    <t>0.5803</t>
  </si>
  <si>
    <t>2.5332</t>
  </si>
  <si>
    <t>0.9510</t>
  </si>
  <si>
    <t>2.8494</t>
  </si>
  <si>
    <t>1.2607</t>
  </si>
  <si>
    <t>0.3132</t>
  </si>
  <si>
    <t>0.3132</t>
  </si>
  <si>
    <t>2.6962</t>
  </si>
  <si>
    <t>0.6420</t>
  </si>
  <si>
    <t>0.0000</t>
  </si>
  <si>
    <t>0.0000</t>
  </si>
  <si>
    <t>3.5322</t>
  </si>
  <si>
    <t>0.4375</t>
  </si>
  <si>
    <t>2.5533</t>
  </si>
  <si>
    <t>0.5692</t>
  </si>
  <si>
    <t>2.5390</t>
  </si>
  <si>
    <t>0.9379</t>
  </si>
  <si>
    <t>2.7959</t>
  </si>
  <si>
    <t>1.2508</t>
  </si>
  <si>
    <t>0.3093</t>
  </si>
  <si>
    <t>0.3093</t>
  </si>
  <si>
    <t>2.6681</t>
  </si>
  <si>
    <t>0.6353</t>
  </si>
  <si>
    <t>0.0000</t>
  </si>
  <si>
    <t>0.0000</t>
  </si>
  <si>
    <t>3.8098</t>
  </si>
  <si>
    <t>0.4307</t>
  </si>
  <si>
    <t>2.6957</t>
  </si>
  <si>
    <t>0.5581</t>
  </si>
  <si>
    <t>2.5448</t>
  </si>
  <si>
    <t>0.9248</t>
  </si>
  <si>
    <t>2.7423</t>
  </si>
  <si>
    <t>1.2410</t>
  </si>
  <si>
    <t>0.3055</t>
  </si>
  <si>
    <t>0.3055</t>
  </si>
  <si>
    <t>2.6398</t>
  </si>
  <si>
    <t>0.6285</t>
  </si>
  <si>
    <t>0.0000</t>
  </si>
  <si>
    <t>0.0000</t>
  </si>
  <si>
    <t>4.0873</t>
  </si>
  <si>
    <t>0.4239</t>
  </si>
  <si>
    <t>2.8382</t>
  </si>
  <si>
    <t>0.5470</t>
  </si>
  <si>
    <t>2.5506</t>
  </si>
  <si>
    <t>0.9116</t>
  </si>
  <si>
    <t>2.6887</t>
  </si>
  <si>
    <t>1.2311</t>
  </si>
  <si>
    <t>0.3016</t>
  </si>
  <si>
    <t>0.3016</t>
  </si>
  <si>
    <t>2.6117</t>
  </si>
  <si>
    <t>0.6218</t>
  </si>
  <si>
    <t>0.0000</t>
  </si>
  <si>
    <t>0.0000</t>
  </si>
  <si>
    <t>4.3648</t>
  </si>
  <si>
    <t>0.4171</t>
  </si>
  <si>
    <t>2.9806</t>
  </si>
  <si>
    <t>0.5360</t>
  </si>
  <si>
    <t>2.5564</t>
  </si>
  <si>
    <t>0.8985</t>
  </si>
  <si>
    <t>2.6351</t>
  </si>
  <si>
    <t>1.2212</t>
  </si>
  <si>
    <t>0.2978</t>
  </si>
  <si>
    <t>0.2978</t>
  </si>
  <si>
    <t>2.5835</t>
  </si>
  <si>
    <t>0.6151</t>
  </si>
  <si>
    <t>0.0000</t>
  </si>
  <si>
    <t>0.0000</t>
  </si>
  <si>
    <t>4.6424</t>
  </si>
  <si>
    <t>0.4102</t>
  </si>
  <si>
    <t>3.1230</t>
  </si>
  <si>
    <t>0.5249</t>
  </si>
  <si>
    <t>2.5622</t>
  </si>
  <si>
    <t>0.8854</t>
  </si>
  <si>
    <t>2.5816</t>
  </si>
  <si>
    <t>1.2114</t>
  </si>
  <si>
    <t>0.2939</t>
  </si>
  <si>
    <t>0.2939</t>
  </si>
  <si>
    <t>2.5554</t>
  </si>
  <si>
    <t>0.6084</t>
  </si>
  <si>
    <t>0.0000</t>
  </si>
  <si>
    <t>0.0000</t>
  </si>
  <si>
    <t>4.9129</t>
  </si>
  <si>
    <t>0.4064</t>
  </si>
  <si>
    <t>3.1963</t>
  </si>
  <si>
    <t>0.5167</t>
  </si>
  <si>
    <t>2.6562</t>
  </si>
  <si>
    <t>0.8619</t>
  </si>
  <si>
    <t>2.5693</t>
  </si>
  <si>
    <t>1.1839</t>
  </si>
  <si>
    <t>0.2902</t>
  </si>
  <si>
    <t>0.2902</t>
  </si>
  <si>
    <t>2.5257</t>
  </si>
  <si>
    <t>0.6014</t>
  </si>
  <si>
    <t>0.0000</t>
  </si>
  <si>
    <t>0.0000</t>
  </si>
  <si>
    <t>5.1834</t>
  </si>
  <si>
    <t>0.4026</t>
  </si>
  <si>
    <t>3.2696</t>
  </si>
  <si>
    <t>0.5085</t>
  </si>
  <si>
    <t>2.7503</t>
  </si>
  <si>
    <t>0.8385</t>
  </si>
  <si>
    <t>2.5571</t>
  </si>
  <si>
    <t>1.1565</t>
  </si>
  <si>
    <t>0.2865</t>
  </si>
  <si>
    <t>0.2865</t>
  </si>
  <si>
    <t>2.4960</t>
  </si>
  <si>
    <t>0.5943</t>
  </si>
  <si>
    <t>0.0000</t>
  </si>
  <si>
    <t>0.0000</t>
  </si>
  <si>
    <t>5.4538</t>
  </si>
  <si>
    <t>0.3988</t>
  </si>
  <si>
    <t>3.3430</t>
  </si>
  <si>
    <t>0.5004</t>
  </si>
  <si>
    <t>2.8443</t>
  </si>
  <si>
    <t>0.8150</t>
  </si>
  <si>
    <t>2.5449</t>
  </si>
  <si>
    <t>1.1290</t>
  </si>
  <si>
    <t>0.2828</t>
  </si>
  <si>
    <t>0.2828</t>
  </si>
  <si>
    <t>2.4662</t>
  </si>
  <si>
    <t>0.5872</t>
  </si>
  <si>
    <t>0.0000</t>
  </si>
  <si>
    <t>0.0000</t>
  </si>
  <si>
    <t>5.7243</t>
  </si>
  <si>
    <t>0.3950</t>
  </si>
  <si>
    <t>3.4163</t>
  </si>
  <si>
    <t>0.4922</t>
  </si>
  <si>
    <t>2.9383</t>
  </si>
  <si>
    <t>0.7916</t>
  </si>
  <si>
    <t>2.5327</t>
  </si>
  <si>
    <t>1.1016</t>
  </si>
  <si>
    <t>0.2791</t>
  </si>
  <si>
    <t>0.2791</t>
  </si>
  <si>
    <t>2.4365</t>
  </si>
  <si>
    <t>0.5801</t>
  </si>
  <si>
    <t>0.0000</t>
  </si>
  <si>
    <t>0.0000</t>
  </si>
  <si>
    <t>5.9948</t>
  </si>
  <si>
    <t>0.3912</t>
  </si>
  <si>
    <t>3.4896</t>
  </si>
  <si>
    <t>0.4841</t>
  </si>
  <si>
    <t>3.0323</t>
  </si>
  <si>
    <t>0.7681</t>
  </si>
  <si>
    <t>2.5205</t>
  </si>
  <si>
    <t>1.0742</t>
  </si>
  <si>
    <t>0.2753</t>
  </si>
  <si>
    <t>0.2753</t>
  </si>
  <si>
    <t>2.4068</t>
  </si>
  <si>
    <t>0.5731</t>
  </si>
  <si>
    <t>0.0000</t>
  </si>
  <si>
    <t>0.0000</t>
  </si>
  <si>
    <t>6.2653</t>
  </si>
  <si>
    <t>0.3873</t>
  </si>
  <si>
    <t>3.5629</t>
  </si>
  <si>
    <t>0.4759</t>
  </si>
  <si>
    <t>3.1264</t>
  </si>
  <si>
    <t>0.7447</t>
  </si>
  <si>
    <t>2.5083</t>
  </si>
  <si>
    <t>1.0467</t>
  </si>
  <si>
    <t>0.2716</t>
  </si>
  <si>
    <t>0.2716</t>
  </si>
  <si>
    <t>2.3772</t>
  </si>
  <si>
    <t>0.5660</t>
  </si>
  <si>
    <t>0.0000</t>
  </si>
  <si>
    <t>0.0000</t>
  </si>
  <si>
    <t>6.5358</t>
  </si>
  <si>
    <t>0.3835</t>
  </si>
  <si>
    <t>3.6363</t>
  </si>
  <si>
    <t>0.4677</t>
  </si>
  <si>
    <t>3.2204</t>
  </si>
  <si>
    <t>0.7212</t>
  </si>
  <si>
    <t>2.4961</t>
  </si>
  <si>
    <t>1.0193</t>
  </si>
  <si>
    <t>0.2679</t>
  </si>
  <si>
    <t>0.2679</t>
  </si>
  <si>
    <t>2.3475</t>
  </si>
  <si>
    <t>0.5589</t>
  </si>
  <si>
    <t>0.0000</t>
  </si>
  <si>
    <t>0.0000</t>
  </si>
  <si>
    <t>6.8063</t>
  </si>
  <si>
    <t>0.3797</t>
  </si>
  <si>
    <t>3.7096</t>
  </si>
  <si>
    <t>0.4596</t>
  </si>
  <si>
    <t>3.3144</t>
  </si>
  <si>
    <t>0.6977</t>
  </si>
  <si>
    <t>2.4839</t>
  </si>
  <si>
    <t>0.9918</t>
  </si>
  <si>
    <t>0.2642</t>
  </si>
  <si>
    <t>0.2642</t>
  </si>
  <si>
    <t>2.3178</t>
  </si>
  <si>
    <t>0.5519</t>
  </si>
  <si>
    <t>0.0000</t>
  </si>
  <si>
    <t>0.0000</t>
  </si>
  <si>
    <t>7.0768</t>
  </si>
  <si>
    <t>0.3759</t>
  </si>
  <si>
    <t>3.7829</t>
  </si>
  <si>
    <t>0.4514</t>
  </si>
  <si>
    <t>3.4084</t>
  </si>
  <si>
    <t>0.6743</t>
  </si>
  <si>
    <t>2.4717</t>
  </si>
  <si>
    <t>0.9644</t>
  </si>
  <si>
    <t>0.2605</t>
  </si>
  <si>
    <t>0.2605</t>
  </si>
  <si>
    <t>2.2881</t>
  </si>
  <si>
    <t>0.5448</t>
  </si>
  <si>
    <t>0.0000</t>
  </si>
  <si>
    <t>0.0000</t>
  </si>
  <si>
    <t>7.3472</t>
  </si>
  <si>
    <t>0.3721</t>
  </si>
  <si>
    <t>3.8562</t>
  </si>
  <si>
    <t>0.4432</t>
  </si>
  <si>
    <t>3.5024</t>
  </si>
  <si>
    <t>0.6508</t>
  </si>
  <si>
    <t>2.4595</t>
  </si>
  <si>
    <t>0.9370</t>
  </si>
  <si>
    <t>0.2567</t>
  </si>
  <si>
    <t>0.2567</t>
  </si>
  <si>
    <t>2.2583</t>
  </si>
  <si>
    <t>0.5377</t>
  </si>
  <si>
    <t>0.0000</t>
  </si>
  <si>
    <t>0.0000</t>
  </si>
  <si>
    <t>7.6177</t>
  </si>
  <si>
    <t>0.3683</t>
  </si>
  <si>
    <t>3.9295</t>
  </si>
  <si>
    <t>0.4351</t>
  </si>
  <si>
    <t>3.5965</t>
  </si>
  <si>
    <t>0.6274</t>
  </si>
  <si>
    <t>2.4472</t>
  </si>
  <si>
    <t>0.9095</t>
  </si>
  <si>
    <t>0.2530</t>
  </si>
  <si>
    <t>0.2530</t>
  </si>
  <si>
    <t>2.2286</t>
  </si>
  <si>
    <t>0.5306</t>
  </si>
  <si>
    <t>0.0000</t>
  </si>
  <si>
    <t>0.0000</t>
  </si>
  <si>
    <t>7.8882</t>
  </si>
  <si>
    <t>0.3644</t>
  </si>
  <si>
    <t>4.0029</t>
  </si>
  <si>
    <t>0.4269</t>
  </si>
  <si>
    <t>3.6905</t>
  </si>
  <si>
    <t>0.6039</t>
  </si>
  <si>
    <t>2.4350</t>
  </si>
  <si>
    <t>0.8821</t>
  </si>
  <si>
    <t>0.2493</t>
  </si>
  <si>
    <t>0.2493</t>
  </si>
  <si>
    <t>2.1989</t>
  </si>
  <si>
    <t>0.5236</t>
  </si>
  <si>
    <t>0.0000</t>
  </si>
  <si>
    <t>Reserve Factors - 2003</t>
  </si>
  <si>
    <t>Rate Groups 905 - 983</t>
  </si>
  <si>
    <t>AGE IN</t>
  </si>
  <si>
    <t>CT</t>
  </si>
  <si>
    <t>CT</t>
  </si>
  <si>
    <t>CT</t>
  </si>
  <si>
    <t>CT</t>
  </si>
  <si>
    <t>CT</t>
  </si>
  <si>
    <t>CT</t>
  </si>
  <si>
    <t>CT</t>
  </si>
  <si>
    <t>CT</t>
  </si>
  <si>
    <t>CT</t>
  </si>
  <si>
    <t>CT</t>
  </si>
  <si>
    <t>CT</t>
  </si>
  <si>
    <t>CT</t>
  </si>
  <si>
    <t>CT</t>
  </si>
  <si>
    <t>CT</t>
  </si>
  <si>
    <t>MONTHS</t>
  </si>
  <si>
    <t>0.0000</t>
  </si>
  <si>
    <t>3.7631</t>
  </si>
  <si>
    <t>1.0445</t>
  </si>
  <si>
    <t>6.1059</t>
  </si>
  <si>
    <t>2.5252</t>
  </si>
  <si>
    <t>10.1250</t>
  </si>
  <si>
    <t>3.7929</t>
  </si>
  <si>
    <t>11.2641</t>
  </si>
  <si>
    <t>3.9476</t>
  </si>
  <si>
    <t>1.5474</t>
  </si>
  <si>
    <t>1.5474</t>
  </si>
  <si>
    <t>12.6735</t>
  </si>
  <si>
    <t>3.0175</t>
  </si>
  <si>
    <t>0.0000</t>
  </si>
  <si>
    <t>0.0000</t>
  </si>
  <si>
    <t>3.3667</t>
  </si>
  <si>
    <t>0.9345</t>
  </si>
  <si>
    <t>5.4628</t>
  </si>
  <si>
    <t>2.2592</t>
  </si>
  <si>
    <t>9.0585</t>
  </si>
  <si>
    <t>3.3933</t>
  </si>
  <si>
    <t>10.0776</t>
  </si>
  <si>
    <t>3.5318</t>
  </si>
  <si>
    <t>1.3844</t>
  </si>
  <si>
    <t>1.3844</t>
  </si>
  <si>
    <t>11.3385</t>
  </si>
  <si>
    <t>2.6997</t>
  </si>
  <si>
    <t>0.0000</t>
  </si>
  <si>
    <t>0.0000</t>
  </si>
  <si>
    <t>3.1380</t>
  </si>
  <si>
    <t>0.8710</t>
  </si>
  <si>
    <t>5.0916</t>
  </si>
  <si>
    <t>2.1057</t>
  </si>
  <si>
    <t>8.4431</t>
  </si>
  <si>
    <t>3.1628</t>
  </si>
  <si>
    <t>9.3929</t>
  </si>
  <si>
    <t>3.2918</t>
  </si>
  <si>
    <t>1.2904</t>
  </si>
  <si>
    <t>1.2904</t>
  </si>
  <si>
    <t>10.5683</t>
  </si>
  <si>
    <t>2.5163</t>
  </si>
  <si>
    <t>0.0000</t>
  </si>
  <si>
    <t>0.0000</t>
  </si>
  <si>
    <t>2.9166</t>
  </si>
  <si>
    <t>0.8095</t>
  </si>
  <si>
    <t>4.7324</t>
  </si>
  <si>
    <t>1.9572</t>
  </si>
  <si>
    <t>7.8474</t>
  </si>
  <si>
    <t>2.9397</t>
  </si>
  <si>
    <t>8.7302</t>
  </si>
  <si>
    <t>3.0596</t>
  </si>
  <si>
    <t>1.1993</t>
  </si>
  <si>
    <t>1.1993</t>
  </si>
  <si>
    <t>9.8226</t>
  </si>
  <si>
    <t>2.3387</t>
  </si>
  <si>
    <t>0.0000</t>
  </si>
  <si>
    <t>0.0000</t>
  </si>
  <si>
    <t>2.7026</t>
  </si>
  <si>
    <t>0.7501</t>
  </si>
  <si>
    <t>4.3851</t>
  </si>
  <si>
    <t>1.8136</t>
  </si>
  <si>
    <t>7.2716</t>
  </si>
  <si>
    <t>2.7239</t>
  </si>
  <si>
    <t>8.0896</t>
  </si>
  <si>
    <t>2.8351</t>
  </si>
  <si>
    <t>1.1113</t>
  </si>
  <si>
    <t>1.1113</t>
  </si>
  <si>
    <t>9.1018</t>
  </si>
  <si>
    <t>2.1671</t>
  </si>
  <si>
    <t>0.0000</t>
  </si>
  <si>
    <t>0.0000</t>
  </si>
  <si>
    <t>2.4959</t>
  </si>
  <si>
    <t>0.6928</t>
  </si>
  <si>
    <t>4.0498</t>
  </si>
  <si>
    <t>1.6749</t>
  </si>
  <si>
    <t>6.7155</t>
  </si>
  <si>
    <t>2.5156</t>
  </si>
  <si>
    <t>7.4710</t>
  </si>
  <si>
    <t>2.6183</t>
  </si>
  <si>
    <t>1.0264</t>
  </si>
  <si>
    <t>1.0264</t>
  </si>
  <si>
    <t>8.4058</t>
  </si>
  <si>
    <t>2.0014</t>
  </si>
  <si>
    <t>0.0000</t>
  </si>
  <si>
    <t>0.0000</t>
  </si>
  <si>
    <t>2.2644</t>
  </si>
  <si>
    <t>0.6285</t>
  </si>
  <si>
    <t>3.6742</t>
  </si>
  <si>
    <t>1.5195</t>
  </si>
  <si>
    <t>6.0926</t>
  </si>
  <si>
    <t>2.2823</t>
  </si>
  <si>
    <t>6.7780</t>
  </si>
  <si>
    <t>2.3754</t>
  </si>
  <si>
    <t>0.9312</t>
  </si>
  <si>
    <t>0.9312</t>
  </si>
  <si>
    <t>7.6262</t>
  </si>
  <si>
    <t>1.8158</t>
  </si>
  <si>
    <t>0.0000</t>
  </si>
  <si>
    <t>0.0000</t>
  </si>
  <si>
    <t>2.1350</t>
  </si>
  <si>
    <t>0.5926</t>
  </si>
  <si>
    <t>3.4642</t>
  </si>
  <si>
    <t>1.4327</t>
  </si>
  <si>
    <t>5.7445</t>
  </si>
  <si>
    <t>2.1519</t>
  </si>
  <si>
    <t>6.3907</t>
  </si>
  <si>
    <t>2.2397</t>
  </si>
  <si>
    <t>0.8779</t>
  </si>
  <si>
    <t>0.8779</t>
  </si>
  <si>
    <t>7.1904</t>
  </si>
  <si>
    <t>1.7120</t>
  </si>
  <si>
    <t>0.0000</t>
  </si>
  <si>
    <t>0.0000</t>
  </si>
  <si>
    <t>2.0056</t>
  </si>
  <si>
    <t>0.5567</t>
  </si>
  <si>
    <t>3.2543</t>
  </si>
  <si>
    <t>1.3459</t>
  </si>
  <si>
    <t>5.3963</t>
  </si>
  <si>
    <t>2.0215</t>
  </si>
  <si>
    <t>6.0034</t>
  </si>
  <si>
    <t>2.1040</t>
  </si>
  <si>
    <t>0.8247</t>
  </si>
  <si>
    <t>0.8247</t>
  </si>
  <si>
    <t>6.7547</t>
  </si>
  <si>
    <t>1.6083</t>
  </si>
  <si>
    <t>0.0000</t>
  </si>
  <si>
    <t>0.0000</t>
  </si>
  <si>
    <t>1.8762</t>
  </si>
  <si>
    <t>0.5208</t>
  </si>
  <si>
    <t>3.0443</t>
  </si>
  <si>
    <t>1.2590</t>
  </si>
  <si>
    <t>5.0482</t>
  </si>
  <si>
    <t>1.8911</t>
  </si>
  <si>
    <t>5.6161</t>
  </si>
  <si>
    <t>1.9682</t>
  </si>
  <si>
    <t>0.7715</t>
  </si>
  <si>
    <t>0.7715</t>
  </si>
  <si>
    <t>6.3188</t>
  </si>
  <si>
    <t>1.5045</t>
  </si>
  <si>
    <t>0.0000</t>
  </si>
  <si>
    <t>0.0000</t>
  </si>
  <si>
    <t>1.7468</t>
  </si>
  <si>
    <t>0.4848</t>
  </si>
  <si>
    <t>2.8344</t>
  </si>
  <si>
    <t>1.1722</t>
  </si>
  <si>
    <t>4.7000</t>
  </si>
  <si>
    <t>1.7606</t>
  </si>
  <si>
    <t>5.2288</t>
  </si>
  <si>
    <t>1.8325</t>
  </si>
  <si>
    <t>0.7183</t>
  </si>
  <si>
    <t>0.7183</t>
  </si>
  <si>
    <t>5.8830</t>
  </si>
  <si>
    <t>1.4007</t>
  </si>
  <si>
    <t>0.0000</t>
  </si>
  <si>
    <t>0.0000</t>
  </si>
  <si>
    <t>1.6174</t>
  </si>
  <si>
    <t>0.4489</t>
  </si>
  <si>
    <t>2.6244</t>
  </si>
  <si>
    <t>1.0854</t>
  </si>
  <si>
    <t>4.3519</t>
  </si>
  <si>
    <t>1.6302</t>
  </si>
  <si>
    <t>4.8415</t>
  </si>
  <si>
    <t>1.6967</t>
  </si>
  <si>
    <t>0.6651</t>
  </si>
  <si>
    <t>0.6651</t>
  </si>
  <si>
    <t>5.4473</t>
  </si>
  <si>
    <t>1.2970</t>
  </si>
  <si>
    <t>0.0000</t>
  </si>
  <si>
    <t>0.0000</t>
  </si>
  <si>
    <t>1.6233</t>
  </si>
  <si>
    <t>0.4506</t>
  </si>
  <si>
    <t>2.6340</t>
  </si>
  <si>
    <t>1.0893</t>
  </si>
  <si>
    <t>4.3677</t>
  </si>
  <si>
    <t>1.6362</t>
  </si>
  <si>
    <t>4.8591</t>
  </si>
  <si>
    <t>1.7029</t>
  </si>
  <si>
    <t>0.6675</t>
  </si>
  <si>
    <t>0.6675</t>
  </si>
  <si>
    <t>5.4670</t>
  </si>
  <si>
    <t>1.3017</t>
  </si>
  <si>
    <t>0.0000</t>
  </si>
  <si>
    <t>0.0000</t>
  </si>
  <si>
    <t>1.5977</t>
  </si>
  <si>
    <t>0.4435</t>
  </si>
  <si>
    <t>2.5121</t>
  </si>
  <si>
    <t>1.0389</t>
  </si>
  <si>
    <t>4.1813</t>
  </si>
  <si>
    <t>1.5663</t>
  </si>
  <si>
    <t>4.7264</t>
  </si>
  <si>
    <t>1.6564</t>
  </si>
  <si>
    <t>0.6361</t>
  </si>
  <si>
    <t>0.6361</t>
  </si>
  <si>
    <t>5.2220</t>
  </si>
  <si>
    <t>1.2433</t>
  </si>
  <si>
    <t>0.0000</t>
  </si>
  <si>
    <t>0.0000</t>
  </si>
  <si>
    <t>1.5721</t>
  </si>
  <si>
    <t>0.4364</t>
  </si>
  <si>
    <t>2.3944</t>
  </si>
  <si>
    <t>0.9902</t>
  </si>
  <si>
    <t>4.0009</t>
  </si>
  <si>
    <t>1.4987</t>
  </si>
  <si>
    <t>4.5966</t>
  </si>
  <si>
    <t>1.6109</t>
  </si>
  <si>
    <t>0.6057</t>
  </si>
  <si>
    <t>0.6057</t>
  </si>
  <si>
    <t>4.9850</t>
  </si>
  <si>
    <t>1.1869</t>
  </si>
  <si>
    <t>0.0000</t>
  </si>
  <si>
    <t>0.0000</t>
  </si>
  <si>
    <t>1.5465</t>
  </si>
  <si>
    <t>0.4292</t>
  </si>
  <si>
    <t>2.2806</t>
  </si>
  <si>
    <t>0.9432</t>
  </si>
  <si>
    <t>3.8263</t>
  </si>
  <si>
    <t>1.4334</t>
  </si>
  <si>
    <t>4.4695</t>
  </si>
  <si>
    <t>1.5664</t>
  </si>
  <si>
    <t>0.5763</t>
  </si>
  <si>
    <t>0.5763</t>
  </si>
  <si>
    <t>4.7560</t>
  </si>
  <si>
    <t>1.1324</t>
  </si>
  <si>
    <t>0.0000</t>
  </si>
  <si>
    <t>0.0000</t>
  </si>
  <si>
    <t>1.5209</t>
  </si>
  <si>
    <t>0.4221</t>
  </si>
  <si>
    <t>2.1708</t>
  </si>
  <si>
    <t>0.8978</t>
  </si>
  <si>
    <t>3.6574</t>
  </si>
  <si>
    <t>1.3701</t>
  </si>
  <si>
    <t>4.3452</t>
  </si>
  <si>
    <t>1.5228</t>
  </si>
  <si>
    <t>0.5480</t>
  </si>
  <si>
    <t>0.5480</t>
  </si>
  <si>
    <t>4.5345</t>
  </si>
  <si>
    <t>1.0797</t>
  </si>
  <si>
    <t>0.0000</t>
  </si>
  <si>
    <t>0.0000</t>
  </si>
  <si>
    <t>1.4953</t>
  </si>
  <si>
    <t>0.4150</t>
  </si>
  <si>
    <t>2.0647</t>
  </si>
  <si>
    <t>0.8539</t>
  </si>
  <si>
    <t>3.4941</t>
  </si>
  <si>
    <t>1.3089</t>
  </si>
  <si>
    <t>4.2235</t>
  </si>
  <si>
    <t>1.4802</t>
  </si>
  <si>
    <t>0.5207</t>
  </si>
  <si>
    <t>0.5207</t>
  </si>
  <si>
    <t>4.3205</t>
  </si>
  <si>
    <t>1.0287</t>
  </si>
  <si>
    <t>0.0000</t>
  </si>
  <si>
    <t>0.0000</t>
  </si>
  <si>
    <t>1.4955</t>
  </si>
  <si>
    <t>0.4151</t>
  </si>
  <si>
    <t>1.9966</t>
  </si>
  <si>
    <t>0.8257</t>
  </si>
  <si>
    <t>3.3945</t>
  </si>
  <si>
    <t>1.2716</t>
  </si>
  <si>
    <t>4.1762</t>
  </si>
  <si>
    <t>1.4636</t>
  </si>
  <si>
    <t>0.5029</t>
  </si>
  <si>
    <t>0.5029</t>
  </si>
  <si>
    <t>4.1859</t>
  </si>
  <si>
    <t>0.9967</t>
  </si>
  <si>
    <t>0.0000</t>
  </si>
  <si>
    <t>0.0000</t>
  </si>
  <si>
    <t>1.5094</t>
  </si>
  <si>
    <t>0.4190</t>
  </si>
  <si>
    <t>1.9476</t>
  </si>
  <si>
    <t>0.8055</t>
  </si>
  <si>
    <t>3.3272</t>
  </si>
  <si>
    <t>1.2464</t>
  </si>
  <si>
    <t>4.1680</t>
  </si>
  <si>
    <t>1.4607</t>
  </si>
  <si>
    <t>0.4900</t>
  </si>
  <si>
    <t>0.4900</t>
  </si>
  <si>
    <t>4.0912</t>
  </si>
  <si>
    <t>0.9741</t>
  </si>
  <si>
    <t>0.0000</t>
  </si>
  <si>
    <t>0.0000</t>
  </si>
  <si>
    <t>1.5234</t>
  </si>
  <si>
    <t>0.4228</t>
  </si>
  <si>
    <t>1.8986</t>
  </si>
  <si>
    <t>0.7852</t>
  </si>
  <si>
    <t>3.2600</t>
  </si>
  <si>
    <t>1.2212</t>
  </si>
  <si>
    <t>4.1599</t>
  </si>
  <si>
    <t>1.4579</t>
  </si>
  <si>
    <t>0.4771</t>
  </si>
  <si>
    <t>0.4771</t>
  </si>
  <si>
    <t>3.9965</t>
  </si>
  <si>
    <t>0.9516</t>
  </si>
  <si>
    <t>0.0000</t>
  </si>
  <si>
    <t>0.0000</t>
  </si>
  <si>
    <t>1.5374</t>
  </si>
  <si>
    <t>0.4267</t>
  </si>
  <si>
    <t>1.8497</t>
  </si>
  <si>
    <t>0.7650</t>
  </si>
  <si>
    <t>3.1927</t>
  </si>
  <si>
    <t>1.1960</t>
  </si>
  <si>
    <t>4.1517</t>
  </si>
  <si>
    <t>1.4550</t>
  </si>
  <si>
    <t>0.4641</t>
  </si>
  <si>
    <t>0.4641</t>
  </si>
  <si>
    <t>3.9019</t>
  </si>
  <si>
    <t>0.9290</t>
  </si>
  <si>
    <t>0.0000</t>
  </si>
  <si>
    <t>0.0000</t>
  </si>
  <si>
    <t>1.5514</t>
  </si>
  <si>
    <t>0.4306</t>
  </si>
  <si>
    <t>1.8007</t>
  </si>
  <si>
    <t>0.7447</t>
  </si>
  <si>
    <t>3.1254</t>
  </si>
  <si>
    <t>1.1708</t>
  </si>
  <si>
    <t>4.1435</t>
  </si>
  <si>
    <t>1.4521</t>
  </si>
  <si>
    <t>0.4512</t>
  </si>
  <si>
    <t>0.4512</t>
  </si>
  <si>
    <t>3.8072</t>
  </si>
  <si>
    <t>0.9065</t>
  </si>
  <si>
    <t>0.0000</t>
  </si>
  <si>
    <t>0.0000</t>
  </si>
  <si>
    <t>1.5654</t>
  </si>
  <si>
    <t>0.4345</t>
  </si>
  <si>
    <t>1.7517</t>
  </si>
  <si>
    <t>0.7245</t>
  </si>
  <si>
    <t>3.0582</t>
  </si>
  <si>
    <t>1.1456</t>
  </si>
  <si>
    <t>4.1353</t>
  </si>
  <si>
    <t>1.4493</t>
  </si>
  <si>
    <t>0.4383</t>
  </si>
  <si>
    <t>0.4383</t>
  </si>
  <si>
    <t>3.7125</t>
  </si>
  <si>
    <t>0.8839</t>
  </si>
  <si>
    <t>0.0000</t>
  </si>
  <si>
    <t>0.0000</t>
  </si>
  <si>
    <t>1.5793</t>
  </si>
  <si>
    <t>0.4384</t>
  </si>
  <si>
    <t>1.7028</t>
  </si>
  <si>
    <t>0.7042</t>
  </si>
  <si>
    <t>2.9909</t>
  </si>
  <si>
    <t>1.1204</t>
  </si>
  <si>
    <t>4.1272</t>
  </si>
  <si>
    <t>1.4464</t>
  </si>
  <si>
    <t>0.4254</t>
  </si>
  <si>
    <t>0.4254</t>
  </si>
  <si>
    <t>3.6178</t>
  </si>
  <si>
    <t>0.8614</t>
  </si>
  <si>
    <t>0.0000</t>
  </si>
  <si>
    <t>0.0000</t>
  </si>
  <si>
    <t>1.8239</t>
  </si>
  <si>
    <t>0.4314</t>
  </si>
  <si>
    <t>1.7786</t>
  </si>
  <si>
    <t>0.6951</t>
  </si>
  <si>
    <t>3.0081</t>
  </si>
  <si>
    <t>1.1129</t>
  </si>
  <si>
    <t>4.0705</t>
  </si>
  <si>
    <t>1.4232</t>
  </si>
  <si>
    <t>0.4212</t>
  </si>
  <si>
    <t>0.4212</t>
  </si>
  <si>
    <t>3.5881</t>
  </si>
  <si>
    <t>0.8543</t>
  </si>
  <si>
    <t>0.0000</t>
  </si>
  <si>
    <t>0.0000</t>
  </si>
  <si>
    <t>2.0684</t>
  </si>
  <si>
    <t>0.4244</t>
  </si>
  <si>
    <t>1.8544</t>
  </si>
  <si>
    <t>0.6860</t>
  </si>
  <si>
    <t>3.0253</t>
  </si>
  <si>
    <t>1.1054</t>
  </si>
  <si>
    <t>4.0139</t>
  </si>
  <si>
    <t>1.3999</t>
  </si>
  <si>
    <t>0.4170</t>
  </si>
  <si>
    <t>0.4170</t>
  </si>
  <si>
    <t>3.5583</t>
  </si>
  <si>
    <t>0.8472</t>
  </si>
  <si>
    <t>0.0000</t>
  </si>
  <si>
    <t>0.0000</t>
  </si>
  <si>
    <t>2.3130</t>
  </si>
  <si>
    <t>0.4175</t>
  </si>
  <si>
    <t>1.9303</t>
  </si>
  <si>
    <t>0.6769</t>
  </si>
  <si>
    <t>3.0425</t>
  </si>
  <si>
    <t>1.0979</t>
  </si>
  <si>
    <t>3.9573</t>
  </si>
  <si>
    <t>1.3767</t>
  </si>
  <si>
    <t>0.4128</t>
  </si>
  <si>
    <t>0.4128</t>
  </si>
  <si>
    <t>3.5286</t>
  </si>
  <si>
    <t>0.8402</t>
  </si>
  <si>
    <t>0.0000</t>
  </si>
  <si>
    <t>0.0000</t>
  </si>
  <si>
    <t>2.5575</t>
  </si>
  <si>
    <t>0.4105</t>
  </si>
  <si>
    <t>2.0061</t>
  </si>
  <si>
    <t>0.6678</t>
  </si>
  <si>
    <t>3.0597</t>
  </si>
  <si>
    <t>1.0904</t>
  </si>
  <si>
    <t>3.9006</t>
  </si>
  <si>
    <t>1.3534</t>
  </si>
  <si>
    <t>0.4086</t>
  </si>
  <si>
    <t>0.4086</t>
  </si>
  <si>
    <t>3.4989</t>
  </si>
  <si>
    <t>0.8331</t>
  </si>
  <si>
    <t>0.0000</t>
  </si>
  <si>
    <t>0.0000</t>
  </si>
  <si>
    <t>2.8021</t>
  </si>
  <si>
    <t>0.4036</t>
  </si>
  <si>
    <t>2.0819</t>
  </si>
  <si>
    <t>0.6587</t>
  </si>
  <si>
    <t>3.0769</t>
  </si>
  <si>
    <t>1.0829</t>
  </si>
  <si>
    <t>3.8440</t>
  </si>
  <si>
    <t>1.3302</t>
  </si>
  <si>
    <t>0.4044</t>
  </si>
  <si>
    <t>0.4044</t>
  </si>
  <si>
    <t>3.4692</t>
  </si>
  <si>
    <t>0.8260</t>
  </si>
  <si>
    <t>0.0000</t>
  </si>
  <si>
    <t>0.0000</t>
  </si>
  <si>
    <t>2.7579</t>
  </si>
  <si>
    <t>0.3590</t>
  </si>
  <si>
    <t>1.9532</t>
  </si>
  <si>
    <t>0.5880</t>
  </si>
  <si>
    <t>2.8008</t>
  </si>
  <si>
    <t>0.9734</t>
  </si>
  <si>
    <t>3.4284</t>
  </si>
  <si>
    <t>1.1831</t>
  </si>
  <si>
    <t>0.3623</t>
  </si>
  <si>
    <t>0.3623</t>
  </si>
  <si>
    <t>3.1135</t>
  </si>
  <si>
    <t>0.7413</t>
  </si>
  <si>
    <t>0.0000</t>
  </si>
  <si>
    <t>0.0000</t>
  </si>
  <si>
    <t>2.4957</t>
  </si>
  <si>
    <t>0.2955</t>
  </si>
  <si>
    <t>1.6937</t>
  </si>
  <si>
    <t>0.4856</t>
  </si>
  <si>
    <t>2.3593</t>
  </si>
  <si>
    <t>0.8098</t>
  </si>
  <si>
    <t>2.8290</t>
  </si>
  <si>
    <t>0.9734</t>
  </si>
  <si>
    <t>0.3003</t>
  </si>
  <si>
    <t>0.3003</t>
  </si>
  <si>
    <t>2.5856</t>
  </si>
  <si>
    <t>0.6156</t>
  </si>
  <si>
    <t>0.0000</t>
  </si>
  <si>
    <t>0.0000</t>
  </si>
  <si>
    <t>2.6811</t>
  </si>
  <si>
    <t>0.2902</t>
  </si>
  <si>
    <t>1.7512</t>
  </si>
  <si>
    <t>0.4787</t>
  </si>
  <si>
    <t>2.3723</t>
  </si>
  <si>
    <t>0.8041</t>
  </si>
  <si>
    <t>2.7861</t>
  </si>
  <si>
    <t>0.9558</t>
  </si>
  <si>
    <t>0.2971</t>
  </si>
  <si>
    <t>0.2971</t>
  </si>
  <si>
    <t>2.5631</t>
  </si>
  <si>
    <t>0.6103</t>
  </si>
  <si>
    <t>0.0000</t>
  </si>
  <si>
    <t>0.0000</t>
  </si>
  <si>
    <t>2.8666</t>
  </si>
  <si>
    <t>0.2849</t>
  </si>
  <si>
    <t>1.8087</t>
  </si>
  <si>
    <t>0.4718</t>
  </si>
  <si>
    <t>2.3854</t>
  </si>
  <si>
    <t>0.7984</t>
  </si>
  <si>
    <t>2.7431</t>
  </si>
  <si>
    <t>0.9382</t>
  </si>
  <si>
    <t>0.2940</t>
  </si>
  <si>
    <t>0.2940</t>
  </si>
  <si>
    <t>2.5406</t>
  </si>
  <si>
    <t>0.6049</t>
  </si>
  <si>
    <t>0.0000</t>
  </si>
  <si>
    <t>0.0000</t>
  </si>
  <si>
    <t>3.0520</t>
  </si>
  <si>
    <t>0.2797</t>
  </si>
  <si>
    <t>1.8662</t>
  </si>
  <si>
    <t>0.4649</t>
  </si>
  <si>
    <t>2.3984</t>
  </si>
  <si>
    <t>0.7927</t>
  </si>
  <si>
    <t>2.7002</t>
  </si>
  <si>
    <t>0.9206</t>
  </si>
  <si>
    <t>0.2908</t>
  </si>
  <si>
    <t>0.2908</t>
  </si>
  <si>
    <t>2.5180</t>
  </si>
  <si>
    <t>0.5995</t>
  </si>
  <si>
    <t>0.0000</t>
  </si>
  <si>
    <t>0.0000</t>
  </si>
  <si>
    <t>3.2375</t>
  </si>
  <si>
    <t>0.2744</t>
  </si>
  <si>
    <t>1.9237</t>
  </si>
  <si>
    <t>0.4580</t>
  </si>
  <si>
    <t>2.4115</t>
  </si>
  <si>
    <t>0.7870</t>
  </si>
  <si>
    <t>2.6572</t>
  </si>
  <si>
    <t>0.9029</t>
  </si>
  <si>
    <t>0.2876</t>
  </si>
  <si>
    <t>0.2876</t>
  </si>
  <si>
    <t>2.4954</t>
  </si>
  <si>
    <t>0.5942</t>
  </si>
  <si>
    <t>0.0000</t>
  </si>
  <si>
    <t>0.0000</t>
  </si>
  <si>
    <t>3.4229</t>
  </si>
  <si>
    <t>0.2691</t>
  </si>
  <si>
    <t>1.9812</t>
  </si>
  <si>
    <t>0.4511</t>
  </si>
  <si>
    <t>2.4245</t>
  </si>
  <si>
    <t>0.7813</t>
  </si>
  <si>
    <t>2.6143</t>
  </si>
  <si>
    <t>0.8853</t>
  </si>
  <si>
    <t>0.2844</t>
  </si>
  <si>
    <t>0.2844</t>
  </si>
  <si>
    <t>2.4730</t>
  </si>
  <si>
    <t>0.5888</t>
  </si>
  <si>
    <t>0.0000</t>
  </si>
  <si>
    <t>0.0000</t>
  </si>
  <si>
    <t>3.8897</t>
  </si>
  <si>
    <t>0.2667</t>
  </si>
  <si>
    <t>2.2297</t>
  </si>
  <si>
    <t>0.4403</t>
  </si>
  <si>
    <t>2.5088</t>
  </si>
  <si>
    <t>0.7601</t>
  </si>
  <si>
    <t>2.6032</t>
  </si>
  <si>
    <t>0.8704</t>
  </si>
  <si>
    <t>0.2809</t>
  </si>
  <si>
    <t>0.2809</t>
  </si>
  <si>
    <t>2.4446</t>
  </si>
  <si>
    <t>0.5821</t>
  </si>
  <si>
    <t>0.0000</t>
  </si>
  <si>
    <t>0.0000</t>
  </si>
  <si>
    <t>4.3565</t>
  </si>
  <si>
    <t>0.2644</t>
  </si>
  <si>
    <t>2.4782</t>
  </si>
  <si>
    <t>0.4296</t>
  </si>
  <si>
    <t>2.5930</t>
  </si>
  <si>
    <t>0.7388</t>
  </si>
  <si>
    <t>2.5921</t>
  </si>
  <si>
    <t>0.8556</t>
  </si>
  <si>
    <t>0.2774</t>
  </si>
  <si>
    <t>0.2774</t>
  </si>
  <si>
    <t>2.4164</t>
  </si>
  <si>
    <t>0.5753</t>
  </si>
  <si>
    <t>0.0000</t>
  </si>
  <si>
    <t>0.0000</t>
  </si>
  <si>
    <t>4.8233</t>
  </si>
  <si>
    <t>0.2620</t>
  </si>
  <si>
    <t>2.7267</t>
  </si>
  <si>
    <t>0.4188</t>
  </si>
  <si>
    <t>2.6773</t>
  </si>
  <si>
    <t>0.7176</t>
  </si>
  <si>
    <t>2.5809</t>
  </si>
  <si>
    <t>0.8407</t>
  </si>
  <si>
    <t>0.2738</t>
  </si>
  <si>
    <t>0.2738</t>
  </si>
  <si>
    <t>2.3881</t>
  </si>
  <si>
    <t>0.5686</t>
  </si>
  <si>
    <t>0.0000</t>
  </si>
  <si>
    <t>0.0000</t>
  </si>
  <si>
    <t>5.2901</t>
  </si>
  <si>
    <t>0.2597</t>
  </si>
  <si>
    <t>2.9751</t>
  </si>
  <si>
    <t>0.4081</t>
  </si>
  <si>
    <t>2.7615</t>
  </si>
  <si>
    <t>0.6963</t>
  </si>
  <si>
    <t>2.5698</t>
  </si>
  <si>
    <t>0.8259</t>
  </si>
  <si>
    <t>0.2703</t>
  </si>
  <si>
    <t>0.2703</t>
  </si>
  <si>
    <t>2.3599</t>
  </si>
  <si>
    <t>0.5619</t>
  </si>
  <si>
    <t>0.0000</t>
  </si>
  <si>
    <t>0.0000</t>
  </si>
  <si>
    <t>5.7569</t>
  </si>
  <si>
    <t>0.2573</t>
  </si>
  <si>
    <t>3.2236</t>
  </si>
  <si>
    <t>0.3973</t>
  </si>
  <si>
    <t>2.8458</t>
  </si>
  <si>
    <t>0.6751</t>
  </si>
  <si>
    <t>2.5587</t>
  </si>
  <si>
    <t>0.8110</t>
  </si>
  <si>
    <t>0.2667</t>
  </si>
  <si>
    <t>0.2667</t>
  </si>
  <si>
    <t>2.3316</t>
  </si>
  <si>
    <t>0.5552</t>
  </si>
  <si>
    <t>0.0000</t>
  </si>
  <si>
    <t>0.0000</t>
  </si>
  <si>
    <t>6.2237</t>
  </si>
  <si>
    <t>0.2550</t>
  </si>
  <si>
    <t>3.4721</t>
  </si>
  <si>
    <t>0.3866</t>
  </si>
  <si>
    <t>2.9301</t>
  </si>
  <si>
    <t>0.6539</t>
  </si>
  <si>
    <t>2.5476</t>
  </si>
  <si>
    <t>0.7962</t>
  </si>
  <si>
    <t>0.2632</t>
  </si>
  <si>
    <t>0.2632</t>
  </si>
  <si>
    <t>2.3033</t>
  </si>
  <si>
    <t>0.5484</t>
  </si>
  <si>
    <t>0.0000</t>
  </si>
  <si>
    <t>0.0000</t>
  </si>
  <si>
    <t>6.6904</t>
  </si>
  <si>
    <t>0.2526</t>
  </si>
  <si>
    <t>3.7206</t>
  </si>
  <si>
    <t>0.3758</t>
  </si>
  <si>
    <t>3.0143</t>
  </si>
  <si>
    <t>0.6326</t>
  </si>
  <si>
    <t>2.5364</t>
  </si>
  <si>
    <t>0.7813</t>
  </si>
  <si>
    <t>0.2596</t>
  </si>
  <si>
    <t>0.2596</t>
  </si>
  <si>
    <t>2.2750</t>
  </si>
  <si>
    <t>0.5417</t>
  </si>
  <si>
    <t>0.0000</t>
  </si>
  <si>
    <t>0.0000</t>
  </si>
  <si>
    <t>7.1572</t>
  </si>
  <si>
    <t>0.2502</t>
  </si>
  <si>
    <t>3.9691</t>
  </si>
  <si>
    <t>0.3650</t>
  </si>
  <si>
    <t>3.0986</t>
  </si>
  <si>
    <t>0.6114</t>
  </si>
  <si>
    <t>2.5253</t>
  </si>
  <si>
    <t>0.7664</t>
  </si>
  <si>
    <t>0.2561</t>
  </si>
  <si>
    <t>0.2561</t>
  </si>
  <si>
    <t>2.2468</t>
  </si>
  <si>
    <t>0.5350</t>
  </si>
  <si>
    <t>0.0000</t>
  </si>
  <si>
    <t>0.0000</t>
  </si>
  <si>
    <t>7.6240</t>
  </si>
  <si>
    <t>0.2479</t>
  </si>
  <si>
    <t>4.2176</t>
  </si>
  <si>
    <t>0.3543</t>
  </si>
  <si>
    <t>3.1828</t>
  </si>
  <si>
    <t>0.5901</t>
  </si>
  <si>
    <t>2.5142</t>
  </si>
  <si>
    <t>0.7516</t>
  </si>
  <si>
    <t>0.2526</t>
  </si>
  <si>
    <t>0.2526</t>
  </si>
  <si>
    <t>2.2185</t>
  </si>
  <si>
    <t>0.5282</t>
  </si>
  <si>
    <t>0.0000</t>
  </si>
  <si>
    <t>0.0000</t>
  </si>
  <si>
    <t>8.0908</t>
  </si>
  <si>
    <t>0.2455</t>
  </si>
  <si>
    <t>4.4660</t>
  </si>
  <si>
    <t>0.3435</t>
  </si>
  <si>
    <t>3.2671</t>
  </si>
  <si>
    <t>0.5689</t>
  </si>
  <si>
    <t>2.5031</t>
  </si>
  <si>
    <t>0.7367</t>
  </si>
  <si>
    <t>0.2490</t>
  </si>
  <si>
    <t>0.2490</t>
  </si>
  <si>
    <t>2.1903</t>
  </si>
  <si>
    <t>0.5215</t>
  </si>
  <si>
    <t>0.0000</t>
  </si>
  <si>
    <t>0.0000</t>
  </si>
  <si>
    <t>8.5576</t>
  </si>
  <si>
    <t>0.2432</t>
  </si>
  <si>
    <t>4.7145</t>
  </si>
  <si>
    <t>0.3328</t>
  </si>
  <si>
    <t>3.3513</t>
  </si>
  <si>
    <t>0.5476</t>
  </si>
  <si>
    <t>2.4919</t>
  </si>
  <si>
    <t>0.7219</t>
  </si>
  <si>
    <t>0.2455</t>
  </si>
  <si>
    <t>0.2455</t>
  </si>
  <si>
    <t>2.1620</t>
  </si>
  <si>
    <t>0.5148</t>
  </si>
  <si>
    <t>0.0000</t>
  </si>
  <si>
    <t>0.0000</t>
  </si>
  <si>
    <t>9.0244</t>
  </si>
  <si>
    <t>0.2408</t>
  </si>
  <si>
    <t>4.9630</t>
  </si>
  <si>
    <t>0.3220</t>
  </si>
  <si>
    <t>3.4356</t>
  </si>
  <si>
    <t>0.5264</t>
  </si>
  <si>
    <t>2.4808</t>
  </si>
  <si>
    <t>0.7070</t>
  </si>
  <si>
    <t>0.2419</t>
  </si>
  <si>
    <t>0.2419</t>
  </si>
  <si>
    <t>2.1337</t>
  </si>
  <si>
    <t>0.5080</t>
  </si>
  <si>
    <t>0.0000</t>
  </si>
  <si>
    <t>reserve factor for the selected CT and Mth on the input page</t>
  </si>
  <si>
    <t>Reserve Factors - 2004</t>
  </si>
  <si>
    <t>Rate Groups 030 - 041</t>
  </si>
  <si>
    <t>AGE IN</t>
  </si>
  <si>
    <t>CT</t>
  </si>
  <si>
    <t>CT</t>
  </si>
  <si>
    <t>CT</t>
  </si>
  <si>
    <t>CT</t>
  </si>
  <si>
    <t>CT</t>
  </si>
  <si>
    <t>CT</t>
  </si>
  <si>
    <t>CT</t>
  </si>
  <si>
    <t>CT</t>
  </si>
  <si>
    <t>CT</t>
  </si>
  <si>
    <t>CT</t>
  </si>
  <si>
    <t>CT</t>
  </si>
  <si>
    <t>CT</t>
  </si>
  <si>
    <t>CT</t>
  </si>
  <si>
    <t>CT</t>
  </si>
  <si>
    <t>CT</t>
  </si>
  <si>
    <t>MONTHS</t>
  </si>
  <si>
    <t>0.0000</t>
  </si>
  <si>
    <t>0.0000</t>
  </si>
  <si>
    <t>9.9475</t>
  </si>
  <si>
    <t>2.9462</t>
  </si>
  <si>
    <t>15.6211</t>
  </si>
  <si>
    <t>7.5537</t>
  </si>
  <si>
    <t>19.7050</t>
  </si>
  <si>
    <t>7.7765</t>
  </si>
  <si>
    <t>19.3939</t>
  </si>
  <si>
    <t>7.1155</t>
  </si>
  <si>
    <t>4.1956</t>
  </si>
  <si>
    <t>4.1956</t>
  </si>
  <si>
    <t>34.3618</t>
  </si>
  <si>
    <t>8.1814</t>
  </si>
  <si>
    <t>0.0000</t>
  </si>
  <si>
    <t>0.0000</t>
  </si>
  <si>
    <t>0.0000</t>
  </si>
  <si>
    <t>8.6626</t>
  </si>
  <si>
    <t>2.5656</t>
  </si>
  <si>
    <t>13.6034</t>
  </si>
  <si>
    <t>6.5780</t>
  </si>
  <si>
    <t>17.1597</t>
  </si>
  <si>
    <t>6.7720</t>
  </si>
  <si>
    <t>16.8889</t>
  </si>
  <si>
    <t>6.1964</t>
  </si>
  <si>
    <t>3.6537</t>
  </si>
  <si>
    <t>3.6537</t>
  </si>
  <si>
    <t>29.9234</t>
  </si>
  <si>
    <t>7.1246</t>
  </si>
  <si>
    <t>0.0000</t>
  </si>
  <si>
    <t>0.0000</t>
  </si>
  <si>
    <t>0.0000</t>
  </si>
  <si>
    <t>7.8420</t>
  </si>
  <si>
    <t>2.3226</t>
  </si>
  <si>
    <t>12.3146</t>
  </si>
  <si>
    <t>5.9548</t>
  </si>
  <si>
    <t>15.5341</t>
  </si>
  <si>
    <t>6.1305</t>
  </si>
  <si>
    <t>15.2889</t>
  </si>
  <si>
    <t>5.6094</t>
  </si>
  <si>
    <t>3.3075</t>
  </si>
  <si>
    <t>3.3075</t>
  </si>
  <si>
    <t>27.0886</t>
  </si>
  <si>
    <t>6.4497</t>
  </si>
  <si>
    <t>0.0000</t>
  </si>
  <si>
    <t>0.0000</t>
  </si>
  <si>
    <t>0.0000</t>
  </si>
  <si>
    <t>7.0618</t>
  </si>
  <si>
    <t>2.0915</t>
  </si>
  <si>
    <t>11.0895</t>
  </si>
  <si>
    <t>5.3624</t>
  </si>
  <si>
    <t>13.9887</t>
  </si>
  <si>
    <t>5.5206</t>
  </si>
  <si>
    <t>13.7679</t>
  </si>
  <si>
    <t>5.0513</t>
  </si>
  <si>
    <t>2.9785</t>
  </si>
  <si>
    <t>2.9785</t>
  </si>
  <si>
    <t>24.3937</t>
  </si>
  <si>
    <t>5.8080</t>
  </si>
  <si>
    <t>0.0000</t>
  </si>
  <si>
    <t>0.0000</t>
  </si>
  <si>
    <t>0.0000</t>
  </si>
  <si>
    <t>6.3222</t>
  </si>
  <si>
    <t>1.8725</t>
  </si>
  <si>
    <t>9.9281</t>
  </si>
  <si>
    <t>4.8008</t>
  </si>
  <si>
    <t>12.5236</t>
  </si>
  <si>
    <t>4.9424</t>
  </si>
  <si>
    <t>12.3259</t>
  </si>
  <si>
    <t>4.5223</t>
  </si>
  <si>
    <t>2.6665</t>
  </si>
  <si>
    <t>2.6665</t>
  </si>
  <si>
    <t>21.8389</t>
  </si>
  <si>
    <t>5.1997</t>
  </si>
  <si>
    <t>0.0000</t>
  </si>
  <si>
    <t>0.0000</t>
  </si>
  <si>
    <t>0.0000</t>
  </si>
  <si>
    <t>5.6231</t>
  </si>
  <si>
    <t>1.6654</t>
  </si>
  <si>
    <t>8.8303</t>
  </si>
  <si>
    <t>4.2699</t>
  </si>
  <si>
    <t>11.1388</t>
  </si>
  <si>
    <t>4.3959</t>
  </si>
  <si>
    <t>10.9630</t>
  </si>
  <si>
    <t>4.0222</t>
  </si>
  <si>
    <t>2.3717</t>
  </si>
  <si>
    <t>2.3717</t>
  </si>
  <si>
    <t>19.4240</t>
  </si>
  <si>
    <t>4.6248</t>
  </si>
  <si>
    <t>0.0000</t>
  </si>
  <si>
    <t>0.0000</t>
  </si>
  <si>
    <t>0.0000</t>
  </si>
  <si>
    <t>5.0909</t>
  </si>
  <si>
    <t>1.5078</t>
  </si>
  <si>
    <t>7.9945</t>
  </si>
  <si>
    <t>3.8658</t>
  </si>
  <si>
    <t>10.0845</t>
  </si>
  <si>
    <t>3.9798</t>
  </si>
  <si>
    <t>9.9253</t>
  </si>
  <si>
    <t>3.6415</t>
  </si>
  <si>
    <t>2.1472</t>
  </si>
  <si>
    <t>2.1472</t>
  </si>
  <si>
    <t>17.5855</t>
  </si>
  <si>
    <t>4.1870</t>
  </si>
  <si>
    <t>0.0000</t>
  </si>
  <si>
    <t>0.0000</t>
  </si>
  <si>
    <t>0.0000</t>
  </si>
  <si>
    <t>4.8000</t>
  </si>
  <si>
    <t>1.4216</t>
  </si>
  <si>
    <t>7.5377</t>
  </si>
  <si>
    <t>3.6449</t>
  </si>
  <si>
    <t>9.5082</t>
  </si>
  <si>
    <t>3.7524</t>
  </si>
  <si>
    <t>9.3581</t>
  </si>
  <si>
    <t>3.4334</t>
  </si>
  <si>
    <t>2.0245</t>
  </si>
  <si>
    <t>2.0245</t>
  </si>
  <si>
    <t>16.5806</t>
  </si>
  <si>
    <t>3.9478</t>
  </si>
  <si>
    <t>0.0000</t>
  </si>
  <si>
    <t>0.0000</t>
  </si>
  <si>
    <t>0.0000</t>
  </si>
  <si>
    <t>4.5091</t>
  </si>
  <si>
    <t>1.3355</t>
  </si>
  <si>
    <t>7.0808</t>
  </si>
  <si>
    <t>3.4240</t>
  </si>
  <si>
    <t>8.9320</t>
  </si>
  <si>
    <t>3.5250</t>
  </si>
  <si>
    <t>8.7910</t>
  </si>
  <si>
    <t>3.2253</t>
  </si>
  <si>
    <t>1.9018</t>
  </si>
  <si>
    <t>1.9018</t>
  </si>
  <si>
    <t>15.5757</t>
  </si>
  <si>
    <t>3.7085</t>
  </si>
  <si>
    <t>0.0000</t>
  </si>
  <si>
    <t>0.0000</t>
  </si>
  <si>
    <t>0.0000</t>
  </si>
  <si>
    <t>3.0318</t>
  </si>
  <si>
    <t>0.8979</t>
  </si>
  <si>
    <t>4.7610</t>
  </si>
  <si>
    <t>2.3022</t>
  </si>
  <si>
    <t>6.0057</t>
  </si>
  <si>
    <t>2.3701</t>
  </si>
  <si>
    <t>5.9109</t>
  </si>
  <si>
    <t>2.1686</t>
  </si>
  <si>
    <t>1.2787</t>
  </si>
  <si>
    <t>1.2787</t>
  </si>
  <si>
    <t>10.4728</t>
  </si>
  <si>
    <t>2.4935</t>
  </si>
  <si>
    <t>0.0000</t>
  </si>
  <si>
    <t>0.0000</t>
  </si>
  <si>
    <t>0.0000</t>
  </si>
  <si>
    <t>2.8227</t>
  </si>
  <si>
    <t>0.8360</t>
  </si>
  <si>
    <t>4.4327</t>
  </si>
  <si>
    <t>2.1434</t>
  </si>
  <si>
    <t>5.5915</t>
  </si>
  <si>
    <t>2.2067</t>
  </si>
  <si>
    <t>5.5032</t>
  </si>
  <si>
    <t>2.0191</t>
  </si>
  <si>
    <t>1.1905</t>
  </si>
  <si>
    <t>1.1905</t>
  </si>
  <si>
    <t>9.7505</t>
  </si>
  <si>
    <t>2.3216</t>
  </si>
  <si>
    <t>0.0000</t>
  </si>
  <si>
    <t>0.0000</t>
  </si>
  <si>
    <t>0.0000</t>
  </si>
  <si>
    <t>2.6136</t>
  </si>
  <si>
    <t>0.7741</t>
  </si>
  <si>
    <t>4.1043</t>
  </si>
  <si>
    <t>1.9847</t>
  </si>
  <si>
    <t>5.1773</t>
  </si>
  <si>
    <t>2.0432</t>
  </si>
  <si>
    <t>5.0956</t>
  </si>
  <si>
    <t>1.8695</t>
  </si>
  <si>
    <t>1.1024</t>
  </si>
  <si>
    <t>1.1024</t>
  </si>
  <si>
    <t>9.0283</t>
  </si>
  <si>
    <t>2.1496</t>
  </si>
  <si>
    <t>0.0000</t>
  </si>
  <si>
    <t>0.0000</t>
  </si>
  <si>
    <t>0.0000</t>
  </si>
  <si>
    <t>2.6231</t>
  </si>
  <si>
    <t>0.7769</t>
  </si>
  <si>
    <t>4.1192</t>
  </si>
  <si>
    <t>1.9919</t>
  </si>
  <si>
    <t>5.1961</t>
  </si>
  <si>
    <t>2.0506</t>
  </si>
  <si>
    <t>5.1141</t>
  </si>
  <si>
    <t>1.8763</t>
  </si>
  <si>
    <t>1.1064</t>
  </si>
  <si>
    <t>1.1064</t>
  </si>
  <si>
    <t>9.0611</t>
  </si>
  <si>
    <t>2.1574</t>
  </si>
  <si>
    <t>0.0000</t>
  </si>
  <si>
    <t>0.0000</t>
  </si>
  <si>
    <t>0.0000</t>
  </si>
  <si>
    <t>2.6094</t>
  </si>
  <si>
    <t>0.7728</t>
  </si>
  <si>
    <t>3.9133</t>
  </si>
  <si>
    <t>1.8923</t>
  </si>
  <si>
    <t>5.0040</t>
  </si>
  <si>
    <t>1.9748</t>
  </si>
  <si>
    <t>4.9898</t>
  </si>
  <si>
    <t>1.8307</t>
  </si>
  <si>
    <t>1.0315</t>
  </si>
  <si>
    <t>1.0315</t>
  </si>
  <si>
    <t>8.4624</t>
  </si>
  <si>
    <t>2.0149</t>
  </si>
  <si>
    <t>0.0000</t>
  </si>
  <si>
    <t>0.0000</t>
  </si>
  <si>
    <t>0.0000</t>
  </si>
  <si>
    <t>2.5957</t>
  </si>
  <si>
    <t>0.7688</t>
  </si>
  <si>
    <t>3.7178</t>
  </si>
  <si>
    <t>1.7978</t>
  </si>
  <si>
    <t>4.8212</t>
  </si>
  <si>
    <t>1.9027</t>
  </si>
  <si>
    <t>4.8710</t>
  </si>
  <si>
    <t>1.7871</t>
  </si>
  <si>
    <t>0.9605</t>
  </si>
  <si>
    <t>0.9605</t>
  </si>
  <si>
    <t>7.8951</t>
  </si>
  <si>
    <t>1.8798</t>
  </si>
  <si>
    <t>0.0000</t>
  </si>
  <si>
    <t>0.0000</t>
  </si>
  <si>
    <t>0.0000</t>
  </si>
  <si>
    <t>2.5819</t>
  </si>
  <si>
    <t>0.7647</t>
  </si>
  <si>
    <t>3.5320</t>
  </si>
  <si>
    <t>1.7079</t>
  </si>
  <si>
    <t>4.6472</t>
  </si>
  <si>
    <t>1.8340</t>
  </si>
  <si>
    <t>4.7575</t>
  </si>
  <si>
    <t>1.7455</t>
  </si>
  <si>
    <t>0.8932</t>
  </si>
  <si>
    <t>0.8932</t>
  </si>
  <si>
    <t>7.3570</t>
  </si>
  <si>
    <t>1.7517</t>
  </si>
  <si>
    <t>0.0000</t>
  </si>
  <si>
    <t>0.0000</t>
  </si>
  <si>
    <t>0.0000</t>
  </si>
  <si>
    <t>2.5682</t>
  </si>
  <si>
    <t>0.7606</t>
  </si>
  <si>
    <t>3.3555</t>
  </si>
  <si>
    <t>1.6226</t>
  </si>
  <si>
    <t>4.4814</t>
  </si>
  <si>
    <t>1.7686</t>
  </si>
  <si>
    <t>4.6487</t>
  </si>
  <si>
    <t>1.7056</t>
  </si>
  <si>
    <t>0.8293</t>
  </si>
  <si>
    <t>0.8293</t>
  </si>
  <si>
    <t>6.8461</t>
  </si>
  <si>
    <t>1.6300</t>
  </si>
  <si>
    <t>0.0000</t>
  </si>
  <si>
    <t>0.0000</t>
  </si>
  <si>
    <t>0.0000</t>
  </si>
  <si>
    <t>2.5544</t>
  </si>
  <si>
    <t>0.7566</t>
  </si>
  <si>
    <t>3.1874</t>
  </si>
  <si>
    <t>1.5413</t>
  </si>
  <si>
    <t>4.3232</t>
  </si>
  <si>
    <t>1.7061</t>
  </si>
  <si>
    <t>4.5444</t>
  </si>
  <si>
    <t>1.6673</t>
  </si>
  <si>
    <t>0.7686</t>
  </si>
  <si>
    <t>0.7686</t>
  </si>
  <si>
    <t>6.3607</t>
  </si>
  <si>
    <t>1.5145</t>
  </si>
  <si>
    <t>0.0000</t>
  </si>
  <si>
    <t>0.0000</t>
  </si>
  <si>
    <t>0.0000</t>
  </si>
  <si>
    <t>2.6155</t>
  </si>
  <si>
    <t>0.7746</t>
  </si>
  <si>
    <t>3.1164</t>
  </si>
  <si>
    <t>1.5069</t>
  </si>
  <si>
    <t>4.2948</t>
  </si>
  <si>
    <t>1.6949</t>
  </si>
  <si>
    <t>4.5752</t>
  </si>
  <si>
    <t>1.6786</t>
  </si>
  <si>
    <t>0.7318</t>
  </si>
  <si>
    <t>0.7318</t>
  </si>
  <si>
    <t>6.0728</t>
  </si>
  <si>
    <t>1.4459</t>
  </si>
  <si>
    <t>0.0000</t>
  </si>
  <si>
    <t>0.0000</t>
  </si>
  <si>
    <t>0.0000</t>
  </si>
  <si>
    <t>2.6712</t>
  </si>
  <si>
    <t>0.7911</t>
  </si>
  <si>
    <t>3.0388</t>
  </si>
  <si>
    <t>1.4694</t>
  </si>
  <si>
    <t>4.2576</t>
  </si>
  <si>
    <t>1.6802</t>
  </si>
  <si>
    <t>4.5965</t>
  </si>
  <si>
    <t>1.6864</t>
  </si>
  <si>
    <t>0.6935</t>
  </si>
  <si>
    <t>0.6935</t>
  </si>
  <si>
    <t>5.7717</t>
  </si>
  <si>
    <t>1.3742</t>
  </si>
  <si>
    <t>0.0000</t>
  </si>
  <si>
    <t>0.0000</t>
  </si>
  <si>
    <t>0.0000</t>
  </si>
  <si>
    <t>2.7270</t>
  </si>
  <si>
    <t>0.8076</t>
  </si>
  <si>
    <t>2.9612</t>
  </si>
  <si>
    <t>1.4319</t>
  </si>
  <si>
    <t>4.2203</t>
  </si>
  <si>
    <t>1.6655</t>
  </si>
  <si>
    <t>4.6179</t>
  </si>
  <si>
    <t>1.6943</t>
  </si>
  <si>
    <t>0.6551</t>
  </si>
  <si>
    <t>0.6551</t>
  </si>
  <si>
    <t>5.4706</t>
  </si>
  <si>
    <t>1.3025</t>
  </si>
  <si>
    <t>0.0000</t>
  </si>
  <si>
    <t>0.0000</t>
  </si>
  <si>
    <t>0.0000</t>
  </si>
  <si>
    <t>2.7827</t>
  </si>
  <si>
    <t>0.8242</t>
  </si>
  <si>
    <t>2.8836</t>
  </si>
  <si>
    <t>1.3944</t>
  </si>
  <si>
    <t>4.1831</t>
  </si>
  <si>
    <t>1.6508</t>
  </si>
  <si>
    <t>4.6392</t>
  </si>
  <si>
    <t>1.7021</t>
  </si>
  <si>
    <t>0.6167</t>
  </si>
  <si>
    <t>0.6167</t>
  </si>
  <si>
    <t>5.1696</t>
  </si>
  <si>
    <t>1.2309</t>
  </si>
  <si>
    <t>0.0000</t>
  </si>
  <si>
    <t>0.0000</t>
  </si>
  <si>
    <t>0.0000</t>
  </si>
  <si>
    <t>2.8385</t>
  </si>
  <si>
    <t>0.8407</t>
  </si>
  <si>
    <t>2.8060</t>
  </si>
  <si>
    <t>1.3569</t>
  </si>
  <si>
    <t>4.1458</t>
  </si>
  <si>
    <t>1.6361</t>
  </si>
  <si>
    <t>4.6606</t>
  </si>
  <si>
    <t>1.7099</t>
  </si>
  <si>
    <t>0.5784</t>
  </si>
  <si>
    <t>0.5784</t>
  </si>
  <si>
    <t>4.8685</t>
  </si>
  <si>
    <t>1.1592</t>
  </si>
  <si>
    <t>0.0000</t>
  </si>
  <si>
    <t>0.0000</t>
  </si>
  <si>
    <t>0.0000</t>
  </si>
  <si>
    <t>2.8942</t>
  </si>
  <si>
    <t>0.8572</t>
  </si>
  <si>
    <t>2.7284</t>
  </si>
  <si>
    <t>1.3193</t>
  </si>
  <si>
    <t>4.1085</t>
  </si>
  <si>
    <t>1.6214</t>
  </si>
  <si>
    <t>4.6819</t>
  </si>
  <si>
    <t>1.7178</t>
  </si>
  <si>
    <t>0.5400</t>
  </si>
  <si>
    <t>0.5400</t>
  </si>
  <si>
    <t>4.5674</t>
  </si>
  <si>
    <t>1.0875</t>
  </si>
  <si>
    <t>0.0000</t>
  </si>
  <si>
    <t>0.0000</t>
  </si>
  <si>
    <t>0.0000</t>
  </si>
  <si>
    <t>2.9500</t>
  </si>
  <si>
    <t>0.8737</t>
  </si>
  <si>
    <t>2.6508</t>
  </si>
  <si>
    <t>1.2818</t>
  </si>
  <si>
    <t>4.0713</t>
  </si>
  <si>
    <t>1.6067</t>
  </si>
  <si>
    <t>4.7033</t>
  </si>
  <si>
    <t>1.7256</t>
  </si>
  <si>
    <t>0.5016</t>
  </si>
  <si>
    <t>0.5016</t>
  </si>
  <si>
    <t>4.2664</t>
  </si>
  <si>
    <t>1.0158</t>
  </si>
  <si>
    <t>0.0000</t>
  </si>
  <si>
    <t>0.0000</t>
  </si>
  <si>
    <t>0.0000</t>
  </si>
  <si>
    <t>3.2307</t>
  </si>
  <si>
    <t>0.8626</t>
  </si>
  <si>
    <t>3.0071</t>
  </si>
  <si>
    <t>1.2585</t>
  </si>
  <si>
    <t>4.0625</t>
  </si>
  <si>
    <t>1.5830</t>
  </si>
  <si>
    <t>4.6295</t>
  </si>
  <si>
    <t>1.7293</t>
  </si>
  <si>
    <t>0.4971</t>
  </si>
  <si>
    <t>0.4971</t>
  </si>
  <si>
    <t>4.2346</t>
  </si>
  <si>
    <t>1.0082</t>
  </si>
  <si>
    <t>0.0000</t>
  </si>
  <si>
    <t>0.0000</t>
  </si>
  <si>
    <t>0.0000</t>
  </si>
  <si>
    <t>3.5114</t>
  </si>
  <si>
    <t>0.8515</t>
  </si>
  <si>
    <t>3.3633</t>
  </si>
  <si>
    <t>1.2352</t>
  </si>
  <si>
    <t>4.0538</t>
  </si>
  <si>
    <t>1.5593</t>
  </si>
  <si>
    <t>4.5558</t>
  </si>
  <si>
    <t>1.7331</t>
  </si>
  <si>
    <t>0.4925</t>
  </si>
  <si>
    <t>0.4925</t>
  </si>
  <si>
    <t>4.2028</t>
  </si>
  <si>
    <t>1.0007</t>
  </si>
  <si>
    <t>0.0000</t>
  </si>
  <si>
    <t>0.0000</t>
  </si>
  <si>
    <t>0.0000</t>
  </si>
  <si>
    <t>3.7921</t>
  </si>
  <si>
    <t>0.8404</t>
  </si>
  <si>
    <t>3.7196</t>
  </si>
  <si>
    <t>1.2119</t>
  </si>
  <si>
    <t>4.0450</t>
  </si>
  <si>
    <t>1.5356</t>
  </si>
  <si>
    <t>4.4820</t>
  </si>
  <si>
    <t>1.7369</t>
  </si>
  <si>
    <t>0.4879</t>
  </si>
  <si>
    <t>0.4879</t>
  </si>
  <si>
    <t>4.1710</t>
  </si>
  <si>
    <t>0.9931</t>
  </si>
  <si>
    <t>0.0000</t>
  </si>
  <si>
    <t>0.0000</t>
  </si>
  <si>
    <t>0.0000</t>
  </si>
  <si>
    <t>4.0728</t>
  </si>
  <si>
    <t>0.8293</t>
  </si>
  <si>
    <t>4.0759</t>
  </si>
  <si>
    <t>1.1886</t>
  </si>
  <si>
    <t>4.0363</t>
  </si>
  <si>
    <t>1.5118</t>
  </si>
  <si>
    <t>4.4083</t>
  </si>
  <si>
    <t>1.7406</t>
  </si>
  <si>
    <t>0.4834</t>
  </si>
  <si>
    <t>0.4834</t>
  </si>
  <si>
    <t>4.1392</t>
  </si>
  <si>
    <t>0.9855</t>
  </si>
  <si>
    <t>0.0000</t>
  </si>
  <si>
    <t>0.0000</t>
  </si>
  <si>
    <t>0.0000</t>
  </si>
  <si>
    <t>4.3535</t>
  </si>
  <si>
    <t>0.8182</t>
  </si>
  <si>
    <t>4.4321</t>
  </si>
  <si>
    <t>1.1654</t>
  </si>
  <si>
    <t>4.0275</t>
  </si>
  <si>
    <t>1.4881</t>
  </si>
  <si>
    <t>4.3345</t>
  </si>
  <si>
    <t>1.7444</t>
  </si>
  <si>
    <t>0.4788</t>
  </si>
  <si>
    <t>0.4788</t>
  </si>
  <si>
    <t>4.1074</t>
  </si>
  <si>
    <t>0.9780</t>
  </si>
  <si>
    <t>0.0000</t>
  </si>
  <si>
    <t>0.0000</t>
  </si>
  <si>
    <t>0.0000</t>
  </si>
  <si>
    <t>4.2308</t>
  </si>
  <si>
    <t>0.7368</t>
  </si>
  <si>
    <t>4.3715</t>
  </si>
  <si>
    <t>1.0426</t>
  </si>
  <si>
    <t>3.6689</t>
  </si>
  <si>
    <t>1.3369</t>
  </si>
  <si>
    <t>3.8898</t>
  </si>
  <si>
    <t>1.5959</t>
  </si>
  <si>
    <t>0.4329</t>
  </si>
  <si>
    <t>0.4329</t>
  </si>
  <si>
    <t>3.7208</t>
  </si>
  <si>
    <t>0.8859</t>
  </si>
  <si>
    <t>0.0000</t>
  </si>
  <si>
    <t>0.0000</t>
  </si>
  <si>
    <t>0.0000</t>
  </si>
  <si>
    <t>4.0591</t>
  </si>
  <si>
    <t>0.6574</t>
  </si>
  <si>
    <t>4.2488</t>
  </si>
  <si>
    <t>0.9239</t>
  </si>
  <si>
    <t>3.3117</t>
  </si>
  <si>
    <t>1.1898</t>
  </si>
  <si>
    <t>3.4579</t>
  </si>
  <si>
    <t>1.4468</t>
  </si>
  <si>
    <t>0.3879</t>
  </si>
  <si>
    <t>0.3879</t>
  </si>
  <si>
    <t>3.3397</t>
  </si>
  <si>
    <t>0.7952</t>
  </si>
  <si>
    <t>0.0000</t>
  </si>
  <si>
    <t>0.0000</t>
  </si>
  <si>
    <t>0.0000</t>
  </si>
  <si>
    <t>3.8385</t>
  </si>
  <si>
    <t>0.5799</t>
  </si>
  <si>
    <t>4.0640</t>
  </si>
  <si>
    <t>0.8093</t>
  </si>
  <si>
    <t>2.9561</t>
  </si>
  <si>
    <t>1.0468</t>
  </si>
  <si>
    <t>3.0388</t>
  </si>
  <si>
    <t>1.2970</t>
  </si>
  <si>
    <t>0.3436</t>
  </si>
  <si>
    <t>0.3436</t>
  </si>
  <si>
    <t>2.9641</t>
  </si>
  <si>
    <t>0.7057</t>
  </si>
  <si>
    <t>0.0000</t>
  </si>
  <si>
    <t>0.0000</t>
  </si>
  <si>
    <t>0.0000</t>
  </si>
  <si>
    <t>3.6096</t>
  </si>
  <si>
    <t>0.5100</t>
  </si>
  <si>
    <t>3.8606</t>
  </si>
  <si>
    <t>0.7067</t>
  </si>
  <si>
    <t>2.6316</t>
  </si>
  <si>
    <t>0.9183</t>
  </si>
  <si>
    <t>2.6625</t>
  </si>
  <si>
    <t>1.1597</t>
  </si>
  <si>
    <t>0.3036</t>
  </si>
  <si>
    <t>0.3036</t>
  </si>
  <si>
    <t>2.6235</t>
  </si>
  <si>
    <t>0.6246</t>
  </si>
  <si>
    <t>0.0000</t>
  </si>
  <si>
    <t>0.0000</t>
  </si>
  <si>
    <t>0.0000</t>
  </si>
  <si>
    <t>3.7947</t>
  </si>
  <si>
    <t>0.5027</t>
  </si>
  <si>
    <t>4.0954</t>
  </si>
  <si>
    <t>0.6913</t>
  </si>
  <si>
    <t>2.6258</t>
  </si>
  <si>
    <t>0.9027</t>
  </si>
  <si>
    <t>2.6139</t>
  </si>
  <si>
    <t>1.1621</t>
  </si>
  <si>
    <t>0.3005</t>
  </si>
  <si>
    <t>0.3005</t>
  </si>
  <si>
    <t>2.6025</t>
  </si>
  <si>
    <t>0.6197</t>
  </si>
  <si>
    <t>0.0000</t>
  </si>
  <si>
    <t>0.0000</t>
  </si>
  <si>
    <t>0.0000</t>
  </si>
  <si>
    <t>3.9797</t>
  </si>
  <si>
    <t>0.4954</t>
  </si>
  <si>
    <t>4.3302</t>
  </si>
  <si>
    <t>0.6760</t>
  </si>
  <si>
    <t>2.6200</t>
  </si>
  <si>
    <t>0.8871</t>
  </si>
  <si>
    <t>2.5653</t>
  </si>
  <si>
    <t>1.1646</t>
  </si>
  <si>
    <t>0.2975</t>
  </si>
  <si>
    <t>0.2975</t>
  </si>
  <si>
    <t>2.5816</t>
  </si>
  <si>
    <t>0.6147</t>
  </si>
  <si>
    <t>0.0000</t>
  </si>
  <si>
    <t>0.0000</t>
  </si>
  <si>
    <t>0.0000</t>
  </si>
  <si>
    <t>4.1647</t>
  </si>
  <si>
    <t>0.4881</t>
  </si>
  <si>
    <t>4.5651</t>
  </si>
  <si>
    <t>0.6606</t>
  </si>
  <si>
    <t>2.6143</t>
  </si>
  <si>
    <t>0.8714</t>
  </si>
  <si>
    <t>2.5167</t>
  </si>
  <si>
    <t>1.1671</t>
  </si>
  <si>
    <t>0.2945</t>
  </si>
  <si>
    <t>0.2945</t>
  </si>
  <si>
    <t>2.5606</t>
  </si>
  <si>
    <t>0.6097</t>
  </si>
  <si>
    <t>0.0000</t>
  </si>
  <si>
    <t>0.0000</t>
  </si>
  <si>
    <t>0.0000</t>
  </si>
  <si>
    <t>4.4790</t>
  </si>
  <si>
    <t>0.4836</t>
  </si>
  <si>
    <t>4.5426</t>
  </si>
  <si>
    <t>0.6521</t>
  </si>
  <si>
    <t>2.6650</t>
  </si>
  <si>
    <t>0.8516</t>
  </si>
  <si>
    <t>2.5051</t>
  </si>
  <si>
    <t>1.1367</t>
  </si>
  <si>
    <t>0.2911</t>
  </si>
  <si>
    <t>0.2911</t>
  </si>
  <si>
    <t>2.5331</t>
  </si>
  <si>
    <t>0.6031</t>
  </si>
  <si>
    <t>0.0000</t>
  </si>
  <si>
    <t>0.0000</t>
  </si>
  <si>
    <t>0.0000</t>
  </si>
  <si>
    <t>4.7932</t>
  </si>
  <si>
    <t>0.4791</t>
  </si>
  <si>
    <t>4.5202</t>
  </si>
  <si>
    <t>0.6435</t>
  </si>
  <si>
    <t>2.7158</t>
  </si>
  <si>
    <t>0.8318</t>
  </si>
  <si>
    <t>2.4936</t>
  </si>
  <si>
    <t>1.1064</t>
  </si>
  <si>
    <t>0.2876</t>
  </si>
  <si>
    <t>0.2876</t>
  </si>
  <si>
    <t>2.5056</t>
  </si>
  <si>
    <t>0.5966</t>
  </si>
  <si>
    <t>0.0000</t>
  </si>
  <si>
    <t>0.0000</t>
  </si>
  <si>
    <t>0.0000</t>
  </si>
  <si>
    <t>5.1075</t>
  </si>
  <si>
    <t>0.4746</t>
  </si>
  <si>
    <t>4.4978</t>
  </si>
  <si>
    <t>0.6349</t>
  </si>
  <si>
    <t>2.7666</t>
  </si>
  <si>
    <t>0.8120</t>
  </si>
  <si>
    <t>2.4820</t>
  </si>
  <si>
    <t>1.0760</t>
  </si>
  <si>
    <t>0.2841</t>
  </si>
  <si>
    <t>0.2841</t>
  </si>
  <si>
    <t>2.4781</t>
  </si>
  <si>
    <t>0.5900</t>
  </si>
  <si>
    <t>0.0000</t>
  </si>
  <si>
    <t>0.0000</t>
  </si>
  <si>
    <t>0.0000</t>
  </si>
  <si>
    <t>5.4217</t>
  </si>
  <si>
    <t>0.4701</t>
  </si>
  <si>
    <t>4.4754</t>
  </si>
  <si>
    <t>0.6263</t>
  </si>
  <si>
    <t>2.8174</t>
  </si>
  <si>
    <t>0.7922</t>
  </si>
  <si>
    <t>2.4705</t>
  </si>
  <si>
    <t>1.0457</t>
  </si>
  <si>
    <t>0.2807</t>
  </si>
  <si>
    <t>0.2807</t>
  </si>
  <si>
    <t>2.4506</t>
  </si>
  <si>
    <t>0.5835</t>
  </si>
  <si>
    <t>0.0000</t>
  </si>
  <si>
    <t>0.0000</t>
  </si>
  <si>
    <t>0.0000</t>
  </si>
  <si>
    <t>5.7360</t>
  </si>
  <si>
    <t>0.4656</t>
  </si>
  <si>
    <t>4.4530</t>
  </si>
  <si>
    <t>0.6177</t>
  </si>
  <si>
    <t>2.8682</t>
  </si>
  <si>
    <t>0.7724</t>
  </si>
  <si>
    <t>2.4589</t>
  </si>
  <si>
    <t>1.0153</t>
  </si>
  <si>
    <t>0.2772</t>
  </si>
  <si>
    <t>0.2772</t>
  </si>
  <si>
    <t>2.4231</t>
  </si>
  <si>
    <t>0.5769</t>
  </si>
  <si>
    <t>0.0000</t>
  </si>
  <si>
    <t>0.0000</t>
  </si>
  <si>
    <t>0.0000</t>
  </si>
  <si>
    <t>6.0502</t>
  </si>
  <si>
    <t>0.4611</t>
  </si>
  <si>
    <t>4.4306</t>
  </si>
  <si>
    <t>0.6091</t>
  </si>
  <si>
    <t>2.9190</t>
  </si>
  <si>
    <t>0.7526</t>
  </si>
  <si>
    <t>2.4474</t>
  </si>
  <si>
    <t>0.9850</t>
  </si>
  <si>
    <t>0.2737</t>
  </si>
  <si>
    <t>0.2737</t>
  </si>
  <si>
    <t>2.3956</t>
  </si>
  <si>
    <t>0.5704</t>
  </si>
  <si>
    <t>0.0000</t>
  </si>
  <si>
    <t>0.0000</t>
  </si>
  <si>
    <t>0.0000</t>
  </si>
  <si>
    <t>6.3645</t>
  </si>
  <si>
    <t>0.4566</t>
  </si>
  <si>
    <t>4.4082</t>
  </si>
  <si>
    <t>0.6005</t>
  </si>
  <si>
    <t>2.9697</t>
  </si>
  <si>
    <t>0.7328</t>
  </si>
  <si>
    <t>2.4358</t>
  </si>
  <si>
    <t>0.9546</t>
  </si>
  <si>
    <t>0.2702</t>
  </si>
  <si>
    <t>0.2702</t>
  </si>
  <si>
    <t>2.3681</t>
  </si>
  <si>
    <t>0.5638</t>
  </si>
  <si>
    <t>0.0000</t>
  </si>
  <si>
    <t>0.0000</t>
  </si>
  <si>
    <t>0.0000</t>
  </si>
  <si>
    <t>6.6787</t>
  </si>
  <si>
    <t>0.4521</t>
  </si>
  <si>
    <t>4.3858</t>
  </si>
  <si>
    <t>0.5919</t>
  </si>
  <si>
    <t>3.0205</t>
  </si>
  <si>
    <t>0.7130</t>
  </si>
  <si>
    <t>2.4243</t>
  </si>
  <si>
    <t>0.9243</t>
  </si>
  <si>
    <t>0.2668</t>
  </si>
  <si>
    <t>0.2668</t>
  </si>
  <si>
    <t>2.3406</t>
  </si>
  <si>
    <t>0.5573</t>
  </si>
  <si>
    <t>0.0000</t>
  </si>
  <si>
    <t>0.0000</t>
  </si>
  <si>
    <t>0.0000</t>
  </si>
  <si>
    <t>6.9930</t>
  </si>
  <si>
    <t>0.4477</t>
  </si>
  <si>
    <t>4.3634</t>
  </si>
  <si>
    <t>0.5834</t>
  </si>
  <si>
    <t>3.0713</t>
  </si>
  <si>
    <t>0.6932</t>
  </si>
  <si>
    <t>2.4128</t>
  </si>
  <si>
    <t>0.8939</t>
  </si>
  <si>
    <t>0.2633</t>
  </si>
  <si>
    <t>0.2633</t>
  </si>
  <si>
    <t>2.3131</t>
  </si>
  <si>
    <t>0.5507</t>
  </si>
  <si>
    <t>0.0000</t>
  </si>
  <si>
    <t>0.0000</t>
  </si>
  <si>
    <t>0.0000</t>
  </si>
  <si>
    <t>7.3072</t>
  </si>
  <si>
    <t>0.4432</t>
  </si>
  <si>
    <t>4.3410</t>
  </si>
  <si>
    <t>0.5748</t>
  </si>
  <si>
    <t>3.1221</t>
  </si>
  <si>
    <t>0.6734</t>
  </si>
  <si>
    <t>2.4012</t>
  </si>
  <si>
    <t>0.8636</t>
  </si>
  <si>
    <t>0.2598</t>
  </si>
  <si>
    <t>0.2598</t>
  </si>
  <si>
    <t>2.2855</t>
  </si>
  <si>
    <t>0.5442</t>
  </si>
  <si>
    <t>0.0000</t>
  </si>
  <si>
    <t>0.0000</t>
  </si>
  <si>
    <t>0.0000</t>
  </si>
  <si>
    <t>7.6215</t>
  </si>
  <si>
    <t>0.4387</t>
  </si>
  <si>
    <t>4.3186</t>
  </si>
  <si>
    <t>0.5662</t>
  </si>
  <si>
    <t>3.1729</t>
  </si>
  <si>
    <t>0.6536</t>
  </si>
  <si>
    <t>2.3897</t>
  </si>
  <si>
    <t>0.8332</t>
  </si>
  <si>
    <t>0.2564</t>
  </si>
  <si>
    <t>0.2564</t>
  </si>
  <si>
    <t>2.2580</t>
  </si>
  <si>
    <t>0.5376</t>
  </si>
  <si>
    <t>0.0000</t>
  </si>
  <si>
    <t>0.0000</t>
  </si>
  <si>
    <t>0.0000</t>
  </si>
  <si>
    <t>7.9357</t>
  </si>
  <si>
    <t>0.4342</t>
  </si>
  <si>
    <t>4.2962</t>
  </si>
  <si>
    <t>0.5576</t>
  </si>
  <si>
    <t>3.2236</t>
  </si>
  <si>
    <t>0.6338</t>
  </si>
  <si>
    <t>2.3781</t>
  </si>
  <si>
    <t>0.8029</t>
  </si>
  <si>
    <t>0.2529</t>
  </si>
  <si>
    <t>0.2529</t>
  </si>
  <si>
    <t>2.2305</t>
  </si>
  <si>
    <t>0.5311</t>
  </si>
  <si>
    <t>0.0000</t>
  </si>
  <si>
    <t>Reserve Factors - 2004</t>
  </si>
  <si>
    <t>Rate Groups 110 - 134</t>
  </si>
  <si>
    <t>AGE IN</t>
  </si>
  <si>
    <t>CT</t>
  </si>
  <si>
    <t>CT</t>
  </si>
  <si>
    <t>CT</t>
  </si>
  <si>
    <t>CT</t>
  </si>
  <si>
    <t>CT</t>
  </si>
  <si>
    <t>CT</t>
  </si>
  <si>
    <t>CT</t>
  </si>
  <si>
    <t>CT</t>
  </si>
  <si>
    <t>CT</t>
  </si>
  <si>
    <t>CT</t>
  </si>
  <si>
    <t>CT</t>
  </si>
  <si>
    <t>CT</t>
  </si>
  <si>
    <t>CT</t>
  </si>
  <si>
    <t>CT</t>
  </si>
  <si>
    <t>CT</t>
  </si>
  <si>
    <t>MONTHS</t>
  </si>
  <si>
    <t>0.0000</t>
  </si>
  <si>
    <t>0.0000</t>
  </si>
  <si>
    <t>9.7957</t>
  </si>
  <si>
    <t>3.9630</t>
  </si>
  <si>
    <t>13.6104</t>
  </si>
  <si>
    <t>4.8914</t>
  </si>
  <si>
    <t>22.1217</t>
  </si>
  <si>
    <t>12.1837</t>
  </si>
  <si>
    <t>23.6817</t>
  </si>
  <si>
    <t>4.3634</t>
  </si>
  <si>
    <t>4.0010</t>
  </si>
  <si>
    <t>4.0010</t>
  </si>
  <si>
    <t>32.7680</t>
  </si>
  <si>
    <t>7.8019</t>
  </si>
  <si>
    <t>0.0000</t>
  </si>
  <si>
    <t>0.0000</t>
  </si>
  <si>
    <t>0.0000</t>
  </si>
  <si>
    <t>8.4663</t>
  </si>
  <si>
    <t>3.4251</t>
  </si>
  <si>
    <t>11.7632</t>
  </si>
  <si>
    <t>4.2275</t>
  </si>
  <si>
    <t>19.1194</t>
  </si>
  <si>
    <t>10.5302</t>
  </si>
  <si>
    <t>20.4678</t>
  </si>
  <si>
    <t>3.7712</t>
  </si>
  <si>
    <t>3.4580</t>
  </si>
  <si>
    <t>3.4580</t>
  </si>
  <si>
    <t>28.3209</t>
  </si>
  <si>
    <t>6.7431</t>
  </si>
  <si>
    <t>0.0000</t>
  </si>
  <si>
    <t>0.0000</t>
  </si>
  <si>
    <t>0.0000</t>
  </si>
  <si>
    <t>7.5997</t>
  </si>
  <si>
    <t>3.0745</t>
  </si>
  <si>
    <t>10.5592</t>
  </si>
  <si>
    <t>3.7948</t>
  </si>
  <si>
    <t>17.1624</t>
  </si>
  <si>
    <t>9.4524</t>
  </si>
  <si>
    <t>18.3727</t>
  </si>
  <si>
    <t>3.3852</t>
  </si>
  <si>
    <t>3.1040</t>
  </si>
  <si>
    <t>3.1040</t>
  </si>
  <si>
    <t>25.4220</t>
  </si>
  <si>
    <t>6.0529</t>
  </si>
  <si>
    <t>0.0000</t>
  </si>
  <si>
    <t>0.0000</t>
  </si>
  <si>
    <t>0.0000</t>
  </si>
  <si>
    <t>6.7787</t>
  </si>
  <si>
    <t>2.7424</t>
  </si>
  <si>
    <t>9.4185</t>
  </si>
  <si>
    <t>3.3849</t>
  </si>
  <si>
    <t>15.3084</t>
  </si>
  <si>
    <t>8.4313</t>
  </si>
  <si>
    <t>16.3880</t>
  </si>
  <si>
    <t>3.0195</t>
  </si>
  <si>
    <t>2.7687</t>
  </si>
  <si>
    <t>2.7687</t>
  </si>
  <si>
    <t>22.6758</t>
  </si>
  <si>
    <t>5.3990</t>
  </si>
  <si>
    <t>0.0000</t>
  </si>
  <si>
    <t>0.0000</t>
  </si>
  <si>
    <t>0.0000</t>
  </si>
  <si>
    <t>6.0034</t>
  </si>
  <si>
    <t>2.4287</t>
  </si>
  <si>
    <t>8.3412</t>
  </si>
  <si>
    <t>2.9977</t>
  </si>
  <si>
    <t>13.5574</t>
  </si>
  <si>
    <t>7.4669</t>
  </si>
  <si>
    <t>14.5135</t>
  </si>
  <si>
    <t>2.6741</t>
  </si>
  <si>
    <t>2.4520</t>
  </si>
  <si>
    <t>2.4520</t>
  </si>
  <si>
    <t>20.0821</t>
  </si>
  <si>
    <t>4.7814</t>
  </si>
  <si>
    <t>0.0000</t>
  </si>
  <si>
    <t>0.0000</t>
  </si>
  <si>
    <t>0.0000</t>
  </si>
  <si>
    <t>5.2736</t>
  </si>
  <si>
    <t>2.1335</t>
  </si>
  <si>
    <t>7.3273</t>
  </si>
  <si>
    <t>2.6333</t>
  </si>
  <si>
    <t>11.9094</t>
  </si>
  <si>
    <t>6.5592</t>
  </si>
  <si>
    <t>12.7493</t>
  </si>
  <si>
    <t>2.3491</t>
  </si>
  <si>
    <t>2.1540</t>
  </si>
  <si>
    <t>2.1540</t>
  </si>
  <si>
    <t>17.6410</t>
  </si>
  <si>
    <t>4.2002</t>
  </si>
  <si>
    <t>0.0000</t>
  </si>
  <si>
    <t>0.0000</t>
  </si>
  <si>
    <t>0.0000</t>
  </si>
  <si>
    <t>4.5879</t>
  </si>
  <si>
    <t>1.8561</t>
  </si>
  <si>
    <t>6.3745</t>
  </si>
  <si>
    <t>2.2909</t>
  </si>
  <si>
    <t>10.3608</t>
  </si>
  <si>
    <t>5.7063</t>
  </si>
  <si>
    <t>11.0915</t>
  </si>
  <si>
    <t>2.0436</t>
  </si>
  <si>
    <t>1.8739</t>
  </si>
  <si>
    <t>1.8739</t>
  </si>
  <si>
    <t>15.3471</t>
  </si>
  <si>
    <t>3.6541</t>
  </si>
  <si>
    <t>0.0000</t>
  </si>
  <si>
    <t>0.0000</t>
  </si>
  <si>
    <t>0.0000</t>
  </si>
  <si>
    <t>4.3257</t>
  </si>
  <si>
    <t>1.7500</t>
  </si>
  <si>
    <t>6.0102</t>
  </si>
  <si>
    <t>2.1600</t>
  </si>
  <si>
    <t>9.7688</t>
  </si>
  <si>
    <t>5.3802</t>
  </si>
  <si>
    <t>10.4577</t>
  </si>
  <si>
    <t>1.9268</t>
  </si>
  <si>
    <t>1.7668</t>
  </si>
  <si>
    <t>1.7668</t>
  </si>
  <si>
    <t>14.4701</t>
  </si>
  <si>
    <t>3.4453</t>
  </si>
  <si>
    <t>0.0000</t>
  </si>
  <si>
    <t>0.0000</t>
  </si>
  <si>
    <t>0.0000</t>
  </si>
  <si>
    <t>4.0635</t>
  </si>
  <si>
    <t>1.6440</t>
  </si>
  <si>
    <t>5.6460</t>
  </si>
  <si>
    <t>2.0291</t>
  </si>
  <si>
    <t>9.1767</t>
  </si>
  <si>
    <t>5.0542</t>
  </si>
  <si>
    <t>9.8239</t>
  </si>
  <si>
    <t>1.8100</t>
  </si>
  <si>
    <t>1.6597</t>
  </si>
  <si>
    <t>1.6597</t>
  </si>
  <si>
    <t>13.5931</t>
  </si>
  <si>
    <t>3.2365</t>
  </si>
  <si>
    <t>0.0000</t>
  </si>
  <si>
    <t>0.0000</t>
  </si>
  <si>
    <t>0.0000</t>
  </si>
  <si>
    <t>2.9868</t>
  </si>
  <si>
    <t>1.2083</t>
  </si>
  <si>
    <t>4.1499</t>
  </si>
  <si>
    <t>1.4914</t>
  </si>
  <si>
    <t>6.7451</t>
  </si>
  <si>
    <t>3.7149</t>
  </si>
  <si>
    <t>7.2208</t>
  </si>
  <si>
    <t>1.3304</t>
  </si>
  <si>
    <t>1.2199</t>
  </si>
  <si>
    <t>1.2199</t>
  </si>
  <si>
    <t>9.9912</t>
  </si>
  <si>
    <t>2.3789</t>
  </si>
  <si>
    <t>0.0000</t>
  </si>
  <si>
    <t>0.0000</t>
  </si>
  <si>
    <t>0.0000</t>
  </si>
  <si>
    <t>2.7808</t>
  </si>
  <si>
    <t>1.1250</t>
  </si>
  <si>
    <t>3.8637</t>
  </si>
  <si>
    <t>1.3886</t>
  </si>
  <si>
    <t>6.2799</t>
  </si>
  <si>
    <t>3.4587</t>
  </si>
  <si>
    <t>6.7228</t>
  </si>
  <si>
    <t>1.2387</t>
  </si>
  <si>
    <t>1.1358</t>
  </si>
  <si>
    <t>1.1358</t>
  </si>
  <si>
    <t>9.3022</t>
  </si>
  <si>
    <t>2.2148</t>
  </si>
  <si>
    <t>0.0000</t>
  </si>
  <si>
    <t>0.0000</t>
  </si>
  <si>
    <t>0.0000</t>
  </si>
  <si>
    <t>2.5748</t>
  </si>
  <si>
    <t>1.0417</t>
  </si>
  <si>
    <t>3.5775</t>
  </si>
  <si>
    <t>1.2857</t>
  </si>
  <si>
    <t>5.8147</t>
  </si>
  <si>
    <t>3.2025</t>
  </si>
  <si>
    <t>6.2248</t>
  </si>
  <si>
    <t>1.1469</t>
  </si>
  <si>
    <t>1.0517</t>
  </si>
  <si>
    <t>1.0517</t>
  </si>
  <si>
    <t>8.6131</t>
  </si>
  <si>
    <t>2.0507</t>
  </si>
  <si>
    <t>0.0000</t>
  </si>
  <si>
    <t>0.0000</t>
  </si>
  <si>
    <t>0.0000</t>
  </si>
  <si>
    <t>2.5842</t>
  </si>
  <si>
    <t>1.0455</t>
  </si>
  <si>
    <t>3.5905</t>
  </si>
  <si>
    <t>1.2904</t>
  </si>
  <si>
    <t>5.8359</t>
  </si>
  <si>
    <t>3.2142</t>
  </si>
  <si>
    <t>6.2474</t>
  </si>
  <si>
    <t>1.1511</t>
  </si>
  <si>
    <t>1.0555</t>
  </si>
  <si>
    <t>1.0555</t>
  </si>
  <si>
    <t>8.6445</t>
  </si>
  <si>
    <t>2.0582</t>
  </si>
  <si>
    <t>0.0000</t>
  </si>
  <si>
    <t>0.0000</t>
  </si>
  <si>
    <t>0.0000</t>
  </si>
  <si>
    <t>2.5248</t>
  </si>
  <si>
    <t>1.0214</t>
  </si>
  <si>
    <t>3.4703</t>
  </si>
  <si>
    <t>1.2472</t>
  </si>
  <si>
    <t>5.5890</t>
  </si>
  <si>
    <t>3.0782</t>
  </si>
  <si>
    <t>6.0668</t>
  </si>
  <si>
    <t>1.1178</t>
  </si>
  <si>
    <t>0.9899</t>
  </si>
  <si>
    <t>0.9899</t>
  </si>
  <si>
    <t>8.1212</t>
  </si>
  <si>
    <t>1.9336</t>
  </si>
  <si>
    <t>0.0000</t>
  </si>
  <si>
    <t>0.0000</t>
  </si>
  <si>
    <t>0.0000</t>
  </si>
  <si>
    <t>2.4654</t>
  </si>
  <si>
    <t>0.9974</t>
  </si>
  <si>
    <t>3.3519</t>
  </si>
  <si>
    <t>1.2046</t>
  </si>
  <si>
    <t>5.3474</t>
  </si>
  <si>
    <t>2.9452</t>
  </si>
  <si>
    <t>5.8880</t>
  </si>
  <si>
    <t>1.0849</t>
  </si>
  <si>
    <t>0.9262</t>
  </si>
  <si>
    <t>0.9262</t>
  </si>
  <si>
    <t>7.6132</t>
  </si>
  <si>
    <t>1.8127</t>
  </si>
  <si>
    <t>0.0000</t>
  </si>
  <si>
    <t>0.0000</t>
  </si>
  <si>
    <t>0.0000</t>
  </si>
  <si>
    <t>2.4060</t>
  </si>
  <si>
    <t>0.9734</t>
  </si>
  <si>
    <t>3.2353</t>
  </si>
  <si>
    <t>1.1627</t>
  </si>
  <si>
    <t>5.1112</t>
  </si>
  <si>
    <t>2.8150</t>
  </si>
  <si>
    <t>5.7109</t>
  </si>
  <si>
    <t>1.0522</t>
  </si>
  <si>
    <t>0.8645</t>
  </si>
  <si>
    <t>0.8645</t>
  </si>
  <si>
    <t>7.1204</t>
  </si>
  <si>
    <t>1.6953</t>
  </si>
  <si>
    <t>0.0000</t>
  </si>
  <si>
    <t>0.0000</t>
  </si>
  <si>
    <t>0.0000</t>
  </si>
  <si>
    <t>2.3466</t>
  </si>
  <si>
    <t>0.9494</t>
  </si>
  <si>
    <t>3.1204</t>
  </si>
  <si>
    <t>1.1214</t>
  </si>
  <si>
    <t>4.8802</t>
  </si>
  <si>
    <t>2.6878</t>
  </si>
  <si>
    <t>5.5355</t>
  </si>
  <si>
    <t>1.0199</t>
  </si>
  <si>
    <t>0.8047</t>
  </si>
  <si>
    <t>0.8047</t>
  </si>
  <si>
    <t>6.6429</t>
  </si>
  <si>
    <t>1.5816</t>
  </si>
  <si>
    <t>0.0000</t>
  </si>
  <si>
    <t>0.0000</t>
  </si>
  <si>
    <t>0.0000</t>
  </si>
  <si>
    <t>2.2873</t>
  </si>
  <si>
    <t>0.9253</t>
  </si>
  <si>
    <t>3.0073</t>
  </si>
  <si>
    <t>1.0808</t>
  </si>
  <si>
    <t>4.6545</t>
  </si>
  <si>
    <t>2.5635</t>
  </si>
  <si>
    <t>5.3619</t>
  </si>
  <si>
    <t>0.9879</t>
  </si>
  <si>
    <t>0.7469</t>
  </si>
  <si>
    <t>0.7469</t>
  </si>
  <si>
    <t>6.1806</t>
  </si>
  <si>
    <t>1.4716</t>
  </si>
  <si>
    <t>0.0000</t>
  </si>
  <si>
    <t>0.0000</t>
  </si>
  <si>
    <t>0.0000</t>
  </si>
  <si>
    <t>2.2465</t>
  </si>
  <si>
    <t>0.9088</t>
  </si>
  <si>
    <t>2.9202</t>
  </si>
  <si>
    <t>1.0495</t>
  </si>
  <si>
    <t>4.4712</t>
  </si>
  <si>
    <t>2.4625</t>
  </si>
  <si>
    <t>5.2334</t>
  </si>
  <si>
    <t>0.9643</t>
  </si>
  <si>
    <t>0.6968</t>
  </si>
  <si>
    <t>0.6968</t>
  </si>
  <si>
    <t>5.7815</t>
  </si>
  <si>
    <t>1.3765</t>
  </si>
  <si>
    <t>0.0000</t>
  </si>
  <si>
    <t>0.0000</t>
  </si>
  <si>
    <t>0.0000</t>
  </si>
  <si>
    <t>2.2464</t>
  </si>
  <si>
    <t>0.9088</t>
  </si>
  <si>
    <t>2.8865</t>
  </si>
  <si>
    <t>1.0374</t>
  </si>
  <si>
    <t>4.3706</t>
  </si>
  <si>
    <t>2.4071</t>
  </si>
  <si>
    <t>5.2002</t>
  </si>
  <si>
    <t>0.9581</t>
  </si>
  <si>
    <t>0.6599</t>
  </si>
  <si>
    <t>0.6599</t>
  </si>
  <si>
    <t>5.4923</t>
  </si>
  <si>
    <t>1.3077</t>
  </si>
  <si>
    <t>0.0000</t>
  </si>
  <si>
    <t>0.0000</t>
  </si>
  <si>
    <t>0.0000</t>
  </si>
  <si>
    <t>2.2463</t>
  </si>
  <si>
    <t>0.9088</t>
  </si>
  <si>
    <t>2.8528</t>
  </si>
  <si>
    <t>1.0253</t>
  </si>
  <si>
    <t>4.2700</t>
  </si>
  <si>
    <t>2.3517</t>
  </si>
  <si>
    <t>5.1670</t>
  </si>
  <si>
    <t>0.9520</t>
  </si>
  <si>
    <t>0.6231</t>
  </si>
  <si>
    <t>0.6231</t>
  </si>
  <si>
    <t>5.2030</t>
  </si>
  <si>
    <t>1.2388</t>
  </si>
  <si>
    <t>0.0000</t>
  </si>
  <si>
    <t>0.0000</t>
  </si>
  <si>
    <t>0.0000</t>
  </si>
  <si>
    <t>2.2462</t>
  </si>
  <si>
    <t>0.9087</t>
  </si>
  <si>
    <t>2.8192</t>
  </si>
  <si>
    <t>1.0132</t>
  </si>
  <si>
    <t>4.1694</t>
  </si>
  <si>
    <t>2.2963</t>
  </si>
  <si>
    <t>5.1338</t>
  </si>
  <si>
    <t>0.9459</t>
  </si>
  <si>
    <t>0.5863</t>
  </si>
  <si>
    <t>0.5863</t>
  </si>
  <si>
    <t>4.9138</t>
  </si>
  <si>
    <t>1.1699</t>
  </si>
  <si>
    <t>0.0000</t>
  </si>
  <si>
    <t>0.0000</t>
  </si>
  <si>
    <t>0.0000</t>
  </si>
  <si>
    <t>2.3482</t>
  </si>
  <si>
    <t>0.9500</t>
  </si>
  <si>
    <t>2.9121</t>
  </si>
  <si>
    <t>1.0466</t>
  </si>
  <si>
    <t>4.2538</t>
  </si>
  <si>
    <t>2.3428</t>
  </si>
  <si>
    <t>5.3324</t>
  </si>
  <si>
    <t>0.9825</t>
  </si>
  <si>
    <t>0.5744</t>
  </si>
  <si>
    <t>0.5744</t>
  </si>
  <si>
    <t>4.8347</t>
  </si>
  <si>
    <t>1.1511</t>
  </si>
  <si>
    <t>0.0000</t>
  </si>
  <si>
    <t>0.0000</t>
  </si>
  <si>
    <t>0.0000</t>
  </si>
  <si>
    <t>2.3481</t>
  </si>
  <si>
    <t>0.9499</t>
  </si>
  <si>
    <t>2.8769</t>
  </si>
  <si>
    <t>1.0339</t>
  </si>
  <si>
    <t>4.1486</t>
  </si>
  <si>
    <t>2.2849</t>
  </si>
  <si>
    <t>5.2977</t>
  </si>
  <si>
    <t>0.9761</t>
  </si>
  <si>
    <t>0.5359</t>
  </si>
  <si>
    <t>0.5359</t>
  </si>
  <si>
    <t>4.5324</t>
  </si>
  <si>
    <t>1.0791</t>
  </si>
  <si>
    <t>0.0000</t>
  </si>
  <si>
    <t>0.0000</t>
  </si>
  <si>
    <t>0.0000</t>
  </si>
  <si>
    <t>2.3479</t>
  </si>
  <si>
    <t>0.9499</t>
  </si>
  <si>
    <t>2.8417</t>
  </si>
  <si>
    <t>1.0213</t>
  </si>
  <si>
    <t>4.0435</t>
  </si>
  <si>
    <t>2.2270</t>
  </si>
  <si>
    <t>5.2630</t>
  </si>
  <si>
    <t>0.9697</t>
  </si>
  <si>
    <t>0.4974</t>
  </si>
  <si>
    <t>0.4974</t>
  </si>
  <si>
    <t>4.2300</t>
  </si>
  <si>
    <t>1.0071</t>
  </si>
  <si>
    <t>0.0000</t>
  </si>
  <si>
    <t>0.0000</t>
  </si>
  <si>
    <t>0.0000</t>
  </si>
  <si>
    <t>2.7391</t>
  </si>
  <si>
    <t>0.9427</t>
  </si>
  <si>
    <t>2.9714</t>
  </si>
  <si>
    <t>1.0112</t>
  </si>
  <si>
    <t>4.0062</t>
  </si>
  <si>
    <t>2.1665</t>
  </si>
  <si>
    <t>5.1617</t>
  </si>
  <si>
    <t>1.0208</t>
  </si>
  <si>
    <t>0.4897</t>
  </si>
  <si>
    <t>0.4897</t>
  </si>
  <si>
    <t>4.1710</t>
  </si>
  <si>
    <t>0.9931</t>
  </si>
  <si>
    <t>0.0000</t>
  </si>
  <si>
    <t>0.0000</t>
  </si>
  <si>
    <t>0.0000</t>
  </si>
  <si>
    <t>3.1303</t>
  </si>
  <si>
    <t>0.9355</t>
  </si>
  <si>
    <t>3.1010</t>
  </si>
  <si>
    <t>1.0011</t>
  </si>
  <si>
    <t>3.9689</t>
  </si>
  <si>
    <t>2.1061</t>
  </si>
  <si>
    <t>5.0604</t>
  </si>
  <si>
    <t>1.0720</t>
  </si>
  <si>
    <t>0.4820</t>
  </si>
  <si>
    <t>0.4820</t>
  </si>
  <si>
    <t>4.1121</t>
  </si>
  <si>
    <t>0.9791</t>
  </si>
  <si>
    <t>0.0000</t>
  </si>
  <si>
    <t>0.0000</t>
  </si>
  <si>
    <t>0.0000</t>
  </si>
  <si>
    <t>3.5215</t>
  </si>
  <si>
    <t>0.9283</t>
  </si>
  <si>
    <t>3.2307</t>
  </si>
  <si>
    <t>0.9910</t>
  </si>
  <si>
    <t>3.9317</t>
  </si>
  <si>
    <t>2.0457</t>
  </si>
  <si>
    <t>4.9591</t>
  </si>
  <si>
    <t>1.1231</t>
  </si>
  <si>
    <t>0.4743</t>
  </si>
  <si>
    <t>0.4743</t>
  </si>
  <si>
    <t>4.0531</t>
  </si>
  <si>
    <t>0.9650</t>
  </si>
  <si>
    <t>0.0000</t>
  </si>
  <si>
    <t>0.0000</t>
  </si>
  <si>
    <t>0.0000</t>
  </si>
  <si>
    <t>3.9127</t>
  </si>
  <si>
    <t>0.9211</t>
  </si>
  <si>
    <t>3.3604</t>
  </si>
  <si>
    <t>0.9809</t>
  </si>
  <si>
    <t>3.8944</t>
  </si>
  <si>
    <t>1.9852</t>
  </si>
  <si>
    <t>4.8578</t>
  </si>
  <si>
    <t>1.1742</t>
  </si>
  <si>
    <t>0.4666</t>
  </si>
  <si>
    <t>0.4666</t>
  </si>
  <si>
    <t>3.9942</t>
  </si>
  <si>
    <t>0.9510</t>
  </si>
  <si>
    <t>0.0000</t>
  </si>
  <si>
    <t>0.0000</t>
  </si>
  <si>
    <t>0.0000</t>
  </si>
  <si>
    <t>4.3039</t>
  </si>
  <si>
    <t>0.9139</t>
  </si>
  <si>
    <t>3.4900</t>
  </si>
  <si>
    <t>0.9708</t>
  </si>
  <si>
    <t>3.8571</t>
  </si>
  <si>
    <t>1.9248</t>
  </si>
  <si>
    <t>4.7565</t>
  </si>
  <si>
    <t>1.2254</t>
  </si>
  <si>
    <t>0.4589</t>
  </si>
  <si>
    <t>0.4589</t>
  </si>
  <si>
    <t>3.9352</t>
  </si>
  <si>
    <t>0.9370</t>
  </si>
  <si>
    <t>0.0000</t>
  </si>
  <si>
    <t>0.0000</t>
  </si>
  <si>
    <t>0.0000</t>
  </si>
  <si>
    <t>4.2867</t>
  </si>
  <si>
    <t>0.8279</t>
  </si>
  <si>
    <t>3.3048</t>
  </si>
  <si>
    <t>0.8771</t>
  </si>
  <si>
    <t>3.4876</t>
  </si>
  <si>
    <t>1.7022</t>
  </si>
  <si>
    <t>4.2503</t>
  </si>
  <si>
    <t>1.1655</t>
  </si>
  <si>
    <t>0.4120</t>
  </si>
  <si>
    <t>0.4120</t>
  </si>
  <si>
    <t>3.5391</t>
  </si>
  <si>
    <t>0.8426</t>
  </si>
  <si>
    <t>0.0000</t>
  </si>
  <si>
    <t>0.0000</t>
  </si>
  <si>
    <t>0.0000</t>
  </si>
  <si>
    <t>4.2014</t>
  </si>
  <si>
    <t>0.7431</t>
  </si>
  <si>
    <t>3.0970</t>
  </si>
  <si>
    <t>0.7852</t>
  </si>
  <si>
    <t>3.1245</t>
  </si>
  <si>
    <t>1.4901</t>
  </si>
  <si>
    <t>3.7617</t>
  </si>
  <si>
    <t>1.0967</t>
  </si>
  <si>
    <t>0.3664</t>
  </si>
  <si>
    <t>0.3664</t>
  </si>
  <si>
    <t>3.1532</t>
  </si>
  <si>
    <t>0.7508</t>
  </si>
  <si>
    <t>0.0000</t>
  </si>
  <si>
    <t>0.0000</t>
  </si>
  <si>
    <t>0.0000</t>
  </si>
  <si>
    <t>4.0480</t>
  </si>
  <si>
    <t>0.6595</t>
  </si>
  <si>
    <t>2.8667</t>
  </si>
  <si>
    <t>0.6951</t>
  </si>
  <si>
    <t>2.7680</t>
  </si>
  <si>
    <t>1.2885</t>
  </si>
  <si>
    <t>3.2907</t>
  </si>
  <si>
    <t>1.0190</t>
  </si>
  <si>
    <t>0.3221</t>
  </si>
  <si>
    <t>0.3221</t>
  </si>
  <si>
    <t>2.7776</t>
  </si>
  <si>
    <t>0.6613</t>
  </si>
  <si>
    <t>0.0000</t>
  </si>
  <si>
    <t>0.0000</t>
  </si>
  <si>
    <t>0.0000</t>
  </si>
  <si>
    <t>3.8552</t>
  </si>
  <si>
    <t>0.5815</t>
  </si>
  <si>
    <t>2.6334</t>
  </si>
  <si>
    <t>0.6112</t>
  </si>
  <si>
    <t>2.4359</t>
  </si>
  <si>
    <t>1.1056</t>
  </si>
  <si>
    <t>2.8585</t>
  </si>
  <si>
    <t>0.9393</t>
  </si>
  <si>
    <t>0.2813</t>
  </si>
  <si>
    <t>0.2813</t>
  </si>
  <si>
    <t>2.4302</t>
  </si>
  <si>
    <t>0.5786</t>
  </si>
  <si>
    <t>0.0000</t>
  </si>
  <si>
    <t>0.0000</t>
  </si>
  <si>
    <t>0.0000</t>
  </si>
  <si>
    <t>4.1122</t>
  </si>
  <si>
    <t>0.5768</t>
  </si>
  <si>
    <t>2.7185</t>
  </si>
  <si>
    <t>0.6046</t>
  </si>
  <si>
    <t>2.4114</t>
  </si>
  <si>
    <t>1.0659</t>
  </si>
  <si>
    <t>2.7919</t>
  </si>
  <si>
    <t>0.9729</t>
  </si>
  <si>
    <t>0.2763</t>
  </si>
  <si>
    <t>0.2763</t>
  </si>
  <si>
    <t>2.3915</t>
  </si>
  <si>
    <t>0.5694</t>
  </si>
  <si>
    <t>0.0000</t>
  </si>
  <si>
    <t>0.0000</t>
  </si>
  <si>
    <t>0.0000</t>
  </si>
  <si>
    <t>4.3692</t>
  </si>
  <si>
    <t>0.5721</t>
  </si>
  <si>
    <t>2.8037</t>
  </si>
  <si>
    <t>0.5980</t>
  </si>
  <si>
    <t>2.3870</t>
  </si>
  <si>
    <t>1.0262</t>
  </si>
  <si>
    <t>2.7254</t>
  </si>
  <si>
    <t>1.0065</t>
  </si>
  <si>
    <t>0.2712</t>
  </si>
  <si>
    <t>0.2712</t>
  </si>
  <si>
    <t>2.3528</t>
  </si>
  <si>
    <t>0.5602</t>
  </si>
  <si>
    <t>0.0000</t>
  </si>
  <si>
    <t>0.0000</t>
  </si>
  <si>
    <t>0.0000</t>
  </si>
  <si>
    <t>4.6262</t>
  </si>
  <si>
    <t>0.5673</t>
  </si>
  <si>
    <t>2.8889</t>
  </si>
  <si>
    <t>0.5913</t>
  </si>
  <si>
    <t>2.3625</t>
  </si>
  <si>
    <t>0.9865</t>
  </si>
  <si>
    <t>2.6589</t>
  </si>
  <si>
    <t>1.0401</t>
  </si>
  <si>
    <t>0.2662</t>
  </si>
  <si>
    <t>0.2662</t>
  </si>
  <si>
    <t>2.3141</t>
  </si>
  <si>
    <t>0.5510</t>
  </si>
  <si>
    <t>0.0000</t>
  </si>
  <si>
    <t>0.0000</t>
  </si>
  <si>
    <t>0.0000</t>
  </si>
  <si>
    <t>4.6575</t>
  </si>
  <si>
    <t>0.5587</t>
  </si>
  <si>
    <t>3.1427</t>
  </si>
  <si>
    <t>0.5813</t>
  </si>
  <si>
    <t>2.3989</t>
  </si>
  <si>
    <t>0.9537</t>
  </si>
  <si>
    <t>2.6397</t>
  </si>
  <si>
    <t>1.0258</t>
  </si>
  <si>
    <t>0.2643</t>
  </si>
  <si>
    <t>0.2643</t>
  </si>
  <si>
    <t>2.3000</t>
  </si>
  <si>
    <t>0.5476</t>
  </si>
  <si>
    <t>0.0000</t>
  </si>
  <si>
    <t>0.0000</t>
  </si>
  <si>
    <t>0.0000</t>
  </si>
  <si>
    <t>4.6888</t>
  </si>
  <si>
    <t>0.5500</t>
  </si>
  <si>
    <t>3.3966</t>
  </si>
  <si>
    <t>0.5713</t>
  </si>
  <si>
    <t>2.4353</t>
  </si>
  <si>
    <t>0.9209</t>
  </si>
  <si>
    <t>2.6205</t>
  </si>
  <si>
    <t>1.0114</t>
  </si>
  <si>
    <t>0.2623</t>
  </si>
  <si>
    <t>0.2623</t>
  </si>
  <si>
    <t>2.2858</t>
  </si>
  <si>
    <t>0.5442</t>
  </si>
  <si>
    <t>0.0000</t>
  </si>
  <si>
    <t>0.0000</t>
  </si>
  <si>
    <t>0.0000</t>
  </si>
  <si>
    <t>4.7201</t>
  </si>
  <si>
    <t>0.5414</t>
  </si>
  <si>
    <t>3.6504</t>
  </si>
  <si>
    <t>0.5613</t>
  </si>
  <si>
    <t>2.4717</t>
  </si>
  <si>
    <t>0.8880</t>
  </si>
  <si>
    <t>2.6013</t>
  </si>
  <si>
    <t>0.9970</t>
  </si>
  <si>
    <t>0.2604</t>
  </si>
  <si>
    <t>0.2604</t>
  </si>
  <si>
    <t>2.2717</t>
  </si>
  <si>
    <t>0.5409</t>
  </si>
  <si>
    <t>0.0000</t>
  </si>
  <si>
    <t>0.0000</t>
  </si>
  <si>
    <t>0.0000</t>
  </si>
  <si>
    <t>4.7514</t>
  </si>
  <si>
    <t>0.5327</t>
  </si>
  <si>
    <t>3.9043</t>
  </si>
  <si>
    <t>0.5513</t>
  </si>
  <si>
    <t>2.5082</t>
  </si>
  <si>
    <t>0.8552</t>
  </si>
  <si>
    <t>2.5821</t>
  </si>
  <si>
    <t>0.9827</t>
  </si>
  <si>
    <t>0.2585</t>
  </si>
  <si>
    <t>0.2585</t>
  </si>
  <si>
    <t>2.2576</t>
  </si>
  <si>
    <t>0.5375</t>
  </si>
  <si>
    <t>0.0000</t>
  </si>
  <si>
    <t>0.0000</t>
  </si>
  <si>
    <t>0.0000</t>
  </si>
  <si>
    <t>4.7827</t>
  </si>
  <si>
    <t>0.5241</t>
  </si>
  <si>
    <t>4.1581</t>
  </si>
  <si>
    <t>0.5413</t>
  </si>
  <si>
    <t>2.5446</t>
  </si>
  <si>
    <t>0.8224</t>
  </si>
  <si>
    <t>2.5630</t>
  </si>
  <si>
    <t>0.9683</t>
  </si>
  <si>
    <t>0.2566</t>
  </si>
  <si>
    <t>0.2566</t>
  </si>
  <si>
    <t>2.2435</t>
  </si>
  <si>
    <t>0.5342</t>
  </si>
  <si>
    <t>0.0000</t>
  </si>
  <si>
    <t>0.0000</t>
  </si>
  <si>
    <t>0.0000</t>
  </si>
  <si>
    <t>4.8140</t>
  </si>
  <si>
    <t>0.5154</t>
  </si>
  <si>
    <t>4.4119</t>
  </si>
  <si>
    <t>0.5312</t>
  </si>
  <si>
    <t>2.5810</t>
  </si>
  <si>
    <t>0.7896</t>
  </si>
  <si>
    <t>2.5438</t>
  </si>
  <si>
    <t>0.9540</t>
  </si>
  <si>
    <t>0.2547</t>
  </si>
  <si>
    <t>0.2547</t>
  </si>
  <si>
    <t>2.2294</t>
  </si>
  <si>
    <t>0.5308</t>
  </si>
  <si>
    <t>0.0000</t>
  </si>
  <si>
    <t>0.0000</t>
  </si>
  <si>
    <t>0.0000</t>
  </si>
  <si>
    <t>4.8453</t>
  </si>
  <si>
    <t>0.5068</t>
  </si>
  <si>
    <t>4.6658</t>
  </si>
  <si>
    <t>0.5212</t>
  </si>
  <si>
    <t>2.6174</t>
  </si>
  <si>
    <t>0.7568</t>
  </si>
  <si>
    <t>2.5246</t>
  </si>
  <si>
    <t>0.9396</t>
  </si>
  <si>
    <t>0.2528</t>
  </si>
  <si>
    <t>0.2528</t>
  </si>
  <si>
    <t>2.2153</t>
  </si>
  <si>
    <t>0.5275</t>
  </si>
  <si>
    <t>0.0000</t>
  </si>
  <si>
    <t>0.0000</t>
  </si>
  <si>
    <t>0.0000</t>
  </si>
  <si>
    <t>4.8766</t>
  </si>
  <si>
    <t>0.4981</t>
  </si>
  <si>
    <t>4.9196</t>
  </si>
  <si>
    <t>0.5112</t>
  </si>
  <si>
    <t>2.6539</t>
  </si>
  <si>
    <t>0.7240</t>
  </si>
  <si>
    <t>2.5054</t>
  </si>
  <si>
    <t>0.9253</t>
  </si>
  <si>
    <t>0.2508</t>
  </si>
  <si>
    <t>0.2508</t>
  </si>
  <si>
    <t>2.2012</t>
  </si>
  <si>
    <t>0.5241</t>
  </si>
  <si>
    <t>0.0000</t>
  </si>
  <si>
    <t>0.0000</t>
  </si>
  <si>
    <t>0.0000</t>
  </si>
  <si>
    <t>4.9079</t>
  </si>
  <si>
    <t>0.4895</t>
  </si>
  <si>
    <t>5.1735</t>
  </si>
  <si>
    <t>0.5012</t>
  </si>
  <si>
    <t>2.6903</t>
  </si>
  <si>
    <t>0.6912</t>
  </si>
  <si>
    <t>2.4862</t>
  </si>
  <si>
    <t>0.9109</t>
  </si>
  <si>
    <t>0.2489</t>
  </si>
  <si>
    <t>0.2489</t>
  </si>
  <si>
    <t>2.1871</t>
  </si>
  <si>
    <t>0.5207</t>
  </si>
  <si>
    <t>0.0000</t>
  </si>
  <si>
    <t>0.0000</t>
  </si>
  <si>
    <t>0.0000</t>
  </si>
  <si>
    <t>4.9392</t>
  </si>
  <si>
    <t>0.4808</t>
  </si>
  <si>
    <t>5.4273</t>
  </si>
  <si>
    <t>0.4912</t>
  </si>
  <si>
    <t>2.7267</t>
  </si>
  <si>
    <t>0.6584</t>
  </si>
  <si>
    <t>2.4671</t>
  </si>
  <si>
    <t>0.8965</t>
  </si>
  <si>
    <t>0.2470</t>
  </si>
  <si>
    <t>0.2470</t>
  </si>
  <si>
    <t>2.1730</t>
  </si>
  <si>
    <t>0.5174</t>
  </si>
  <si>
    <t>0.0000</t>
  </si>
  <si>
    <t>0.0000</t>
  </si>
  <si>
    <t>0.0000</t>
  </si>
  <si>
    <t>4.9705</t>
  </si>
  <si>
    <t>0.4722</t>
  </si>
  <si>
    <t>5.6811</t>
  </si>
  <si>
    <t>0.4812</t>
  </si>
  <si>
    <t>2.7631</t>
  </si>
  <si>
    <t>0.6255</t>
  </si>
  <si>
    <t>2.4479</t>
  </si>
  <si>
    <t>0.8822</t>
  </si>
  <si>
    <t>0.2451</t>
  </si>
  <si>
    <t>0.2451</t>
  </si>
  <si>
    <t>2.1589</t>
  </si>
  <si>
    <t>0.5140</t>
  </si>
  <si>
    <t>0.0000</t>
  </si>
  <si>
    <t>0.0000</t>
  </si>
  <si>
    <t>0.0000</t>
  </si>
  <si>
    <t>5.0018</t>
  </si>
  <si>
    <t>0.4636</t>
  </si>
  <si>
    <t>5.9350</t>
  </si>
  <si>
    <t>0.4712</t>
  </si>
  <si>
    <t>2.7995</t>
  </si>
  <si>
    <t>0.5927</t>
  </si>
  <si>
    <t>2.4287</t>
  </si>
  <si>
    <t>0.8678</t>
  </si>
  <si>
    <t>0.2432</t>
  </si>
  <si>
    <t>0.2432</t>
  </si>
  <si>
    <t>2.1448</t>
  </si>
  <si>
    <t>0.5107</t>
  </si>
  <si>
    <t>0.0000</t>
  </si>
  <si>
    <t>Reserve Factors - 2004</t>
  </si>
  <si>
    <t>Rate Groups 159 - 190</t>
  </si>
  <si>
    <t>AGE IN</t>
  </si>
  <si>
    <t>CT</t>
  </si>
  <si>
    <t>CT</t>
  </si>
  <si>
    <t>CT</t>
  </si>
  <si>
    <t>CT</t>
  </si>
  <si>
    <t>CT</t>
  </si>
  <si>
    <t>CT</t>
  </si>
  <si>
    <t>CT</t>
  </si>
  <si>
    <t>CT</t>
  </si>
  <si>
    <t>CT</t>
  </si>
  <si>
    <t>CT</t>
  </si>
  <si>
    <t>CT</t>
  </si>
  <si>
    <t>CT</t>
  </si>
  <si>
    <t>CT</t>
  </si>
  <si>
    <t>CT</t>
  </si>
  <si>
    <t>CT</t>
  </si>
  <si>
    <t>MONTHS</t>
  </si>
  <si>
    <t>0.0000</t>
  </si>
  <si>
    <t>0.0000</t>
  </si>
  <si>
    <t>6.3619</t>
  </si>
  <si>
    <t>2.8360</t>
  </si>
  <si>
    <t>9.7158</t>
  </si>
  <si>
    <t>5.4291</t>
  </si>
  <si>
    <t>17.9170</t>
  </si>
  <si>
    <t>6.7715</t>
  </si>
  <si>
    <t>14.7656</t>
  </si>
  <si>
    <t>1.2166</t>
  </si>
  <si>
    <t>12.7693</t>
  </si>
  <si>
    <t>12.7693</t>
  </si>
  <si>
    <t>104.581</t>
  </si>
  <si>
    <t>24.9002</t>
  </si>
  <si>
    <t>0.0000</t>
  </si>
  <si>
    <t>0.0000</t>
  </si>
  <si>
    <t>0.0000</t>
  </si>
  <si>
    <t>5.6918</t>
  </si>
  <si>
    <t>2.5373</t>
  </si>
  <si>
    <t>8.6924</t>
  </si>
  <si>
    <t>4.8572</t>
  </si>
  <si>
    <t>16.0298</t>
  </si>
  <si>
    <t>6.0582</t>
  </si>
  <si>
    <t>13.2103</t>
  </si>
  <si>
    <t>1.0885</t>
  </si>
  <si>
    <t>11.4243</t>
  </si>
  <si>
    <t>11.4243</t>
  </si>
  <si>
    <t>93.5648</t>
  </si>
  <si>
    <t>22.2773</t>
  </si>
  <si>
    <t>0.0000</t>
  </si>
  <si>
    <t>0.0000</t>
  </si>
  <si>
    <t>0.0000</t>
  </si>
  <si>
    <t>5.3050</t>
  </si>
  <si>
    <t>2.3649</t>
  </si>
  <si>
    <t>8.1018</t>
  </si>
  <si>
    <t>4.5272</t>
  </si>
  <si>
    <t>14.9407</t>
  </si>
  <si>
    <t>5.6466</t>
  </si>
  <si>
    <t>12.3128</t>
  </si>
  <si>
    <t>1.0145</t>
  </si>
  <si>
    <t>10.6481</t>
  </si>
  <si>
    <t>10.6481</t>
  </si>
  <si>
    <t>87.2079</t>
  </si>
  <si>
    <t>20.7638</t>
  </si>
  <si>
    <t>0.0000</t>
  </si>
  <si>
    <t>0.0000</t>
  </si>
  <si>
    <t>0.0000</t>
  </si>
  <si>
    <t>4.9308</t>
  </si>
  <si>
    <t>2.1981</t>
  </si>
  <si>
    <t>7.5302</t>
  </si>
  <si>
    <t>4.2078</t>
  </si>
  <si>
    <t>13.8866</t>
  </si>
  <si>
    <t>5.2482</t>
  </si>
  <si>
    <t>11.4441</t>
  </si>
  <si>
    <t>0.9429</t>
  </si>
  <si>
    <t>9.8969</t>
  </si>
  <si>
    <t>9.8969</t>
  </si>
  <si>
    <t>81.0554</t>
  </si>
  <si>
    <t>19.2989</t>
  </si>
  <si>
    <t>0.0000</t>
  </si>
  <si>
    <t>0.0000</t>
  </si>
  <si>
    <t>0.0000</t>
  </si>
  <si>
    <t>4.5690</t>
  </si>
  <si>
    <t>2.0368</t>
  </si>
  <si>
    <t>6.9777</t>
  </si>
  <si>
    <t>3.8990</t>
  </si>
  <si>
    <t>12.8676</t>
  </si>
  <si>
    <t>4.8631</t>
  </si>
  <si>
    <t>10.6043</t>
  </si>
  <si>
    <t>0.8737</t>
  </si>
  <si>
    <t>9.1706</t>
  </si>
  <si>
    <t>9.1706</t>
  </si>
  <si>
    <t>75.1075</t>
  </si>
  <si>
    <t>17.8827</t>
  </si>
  <si>
    <t>0.0000</t>
  </si>
  <si>
    <t>0.0000</t>
  </si>
  <si>
    <t>0.0000</t>
  </si>
  <si>
    <t>4.2196</t>
  </si>
  <si>
    <t>1.8810</t>
  </si>
  <si>
    <t>6.4441</t>
  </si>
  <si>
    <t>3.6009</t>
  </si>
  <si>
    <t>11.8836</t>
  </si>
  <si>
    <t>4.4912</t>
  </si>
  <si>
    <t>9.7934</t>
  </si>
  <si>
    <t>0.8069</t>
  </si>
  <si>
    <t>8.4694</t>
  </si>
  <si>
    <t>8.4694</t>
  </si>
  <si>
    <t>69.3641</t>
  </si>
  <si>
    <t>16.5153</t>
  </si>
  <si>
    <t>0.0000</t>
  </si>
  <si>
    <t>0.0000</t>
  </si>
  <si>
    <t>0.0000</t>
  </si>
  <si>
    <t>3.9000</t>
  </si>
  <si>
    <t>1.7386</t>
  </si>
  <si>
    <t>5.9561</t>
  </si>
  <si>
    <t>3.3282</t>
  </si>
  <si>
    <t>10.9838</t>
  </si>
  <si>
    <t>4.1511</t>
  </si>
  <si>
    <t>9.0518</t>
  </si>
  <si>
    <t>0.7458</t>
  </si>
  <si>
    <t>7.8280</t>
  </si>
  <si>
    <t>7.8280</t>
  </si>
  <si>
    <t>64.1115</t>
  </si>
  <si>
    <t>15.2646</t>
  </si>
  <si>
    <t>0.0000</t>
  </si>
  <si>
    <t>0.0000</t>
  </si>
  <si>
    <t>0.0000</t>
  </si>
  <si>
    <t>3.6772</t>
  </si>
  <si>
    <t>1.6392</t>
  </si>
  <si>
    <t>5.6158</t>
  </si>
  <si>
    <t>3.1380</t>
  </si>
  <si>
    <t>10.3561</t>
  </si>
  <si>
    <t>3.9139</t>
  </si>
  <si>
    <t>8.5346</t>
  </si>
  <si>
    <t>0.7032</t>
  </si>
  <si>
    <t>7.3807</t>
  </si>
  <si>
    <t>7.3807</t>
  </si>
  <si>
    <t>60.4480</t>
  </si>
  <si>
    <t>14.3924</t>
  </si>
  <si>
    <t>0.0000</t>
  </si>
  <si>
    <t>0.0000</t>
  </si>
  <si>
    <t>0.0000</t>
  </si>
  <si>
    <t>3.4543</t>
  </si>
  <si>
    <t>1.5399</t>
  </si>
  <si>
    <t>5.2754</t>
  </si>
  <si>
    <t>2.9478</t>
  </si>
  <si>
    <t>9.7285</t>
  </si>
  <si>
    <t>3.6767</t>
  </si>
  <si>
    <t>8.0173</t>
  </si>
  <si>
    <t>0.6606</t>
  </si>
  <si>
    <t>6.9334</t>
  </si>
  <si>
    <t>6.9334</t>
  </si>
  <si>
    <t>56.7845</t>
  </si>
  <si>
    <t>13.5201</t>
  </si>
  <si>
    <t>0.0000</t>
  </si>
  <si>
    <t>0.0000</t>
  </si>
  <si>
    <t>0.0000</t>
  </si>
  <si>
    <t>2.3697</t>
  </si>
  <si>
    <t>1.0564</t>
  </si>
  <si>
    <t>3.6190</t>
  </si>
  <si>
    <t>2.0223</t>
  </si>
  <si>
    <t>6.6739</t>
  </si>
  <si>
    <t>2.5223</t>
  </si>
  <si>
    <t>5.5001</t>
  </si>
  <si>
    <t>0.4532</t>
  </si>
  <si>
    <t>4.7565</t>
  </si>
  <si>
    <t>4.7565</t>
  </si>
  <si>
    <t>38.9554</t>
  </si>
  <si>
    <t>9.2751</t>
  </si>
  <si>
    <t>0.0000</t>
  </si>
  <si>
    <t>0.0000</t>
  </si>
  <si>
    <t>0.0000</t>
  </si>
  <si>
    <t>2.2063</t>
  </si>
  <si>
    <t>0.9835</t>
  </si>
  <si>
    <t>3.3695</t>
  </si>
  <si>
    <t>1.8828</t>
  </si>
  <si>
    <t>6.2137</t>
  </si>
  <si>
    <t>2.3484</t>
  </si>
  <si>
    <t>5.1208</t>
  </si>
  <si>
    <t>0.4219</t>
  </si>
  <si>
    <t>4.4284</t>
  </si>
  <si>
    <t>4.4284</t>
  </si>
  <si>
    <t>36.2688</t>
  </si>
  <si>
    <t>8.6354</t>
  </si>
  <si>
    <t>0.0000</t>
  </si>
  <si>
    <t>0.0000</t>
  </si>
  <si>
    <t>0.0000</t>
  </si>
  <si>
    <t>2.0429</t>
  </si>
  <si>
    <t>0.9107</t>
  </si>
  <si>
    <t>3.1199</t>
  </si>
  <si>
    <t>1.7433</t>
  </si>
  <si>
    <t>5.7534</t>
  </si>
  <si>
    <t>2.1744</t>
  </si>
  <si>
    <t>4.7414</t>
  </si>
  <si>
    <t>0.3907</t>
  </si>
  <si>
    <t>4.1004</t>
  </si>
  <si>
    <t>4.1004</t>
  </si>
  <si>
    <t>33.5822</t>
  </si>
  <si>
    <t>7.9958</t>
  </si>
  <si>
    <t>0.0000</t>
  </si>
  <si>
    <t>0.0000</t>
  </si>
  <si>
    <t>0.0000</t>
  </si>
  <si>
    <t>2.0503</t>
  </si>
  <si>
    <t>0.9140</t>
  </si>
  <si>
    <t>3.1312</t>
  </si>
  <si>
    <t>1.7497</t>
  </si>
  <si>
    <t>5.7743</t>
  </si>
  <si>
    <t>2.1823</t>
  </si>
  <si>
    <t>4.7587</t>
  </si>
  <si>
    <t>0.3921</t>
  </si>
  <si>
    <t>4.1153</t>
  </si>
  <si>
    <t>4.1153</t>
  </si>
  <si>
    <t>33.7043</t>
  </si>
  <si>
    <t>8.0248</t>
  </si>
  <si>
    <t>0.0000</t>
  </si>
  <si>
    <t>0.0000</t>
  </si>
  <si>
    <t>0.0000</t>
  </si>
  <si>
    <t>1.9919</t>
  </si>
  <si>
    <t>0.8880</t>
  </si>
  <si>
    <t>2.9473</t>
  </si>
  <si>
    <t>1.6469</t>
  </si>
  <si>
    <t>5.4655</t>
  </si>
  <si>
    <t>2.0656</t>
  </si>
  <si>
    <t>4.6986</t>
  </si>
  <si>
    <t>0.3871</t>
  </si>
  <si>
    <t>3.7390</t>
  </si>
  <si>
    <t>3.7390</t>
  </si>
  <si>
    <t>30.6368</t>
  </si>
  <si>
    <t>7.2945</t>
  </si>
  <si>
    <t>0.0000</t>
  </si>
  <si>
    <t>0.0000</t>
  </si>
  <si>
    <t>0.0000</t>
  </si>
  <si>
    <t>1.9335</t>
  </si>
  <si>
    <t>0.8619</t>
  </si>
  <si>
    <t>2.7674</t>
  </si>
  <si>
    <t>1.5464</t>
  </si>
  <si>
    <t>5.1629</t>
  </si>
  <si>
    <t>1.9513</t>
  </si>
  <si>
    <t>4.6353</t>
  </si>
  <si>
    <t>0.3819</t>
  </si>
  <si>
    <t>3.3740</t>
  </si>
  <si>
    <t>3.3740</t>
  </si>
  <si>
    <t>27.6611</t>
  </si>
  <si>
    <t>6.5860</t>
  </si>
  <si>
    <t>0.0000</t>
  </si>
  <si>
    <t>0.0000</t>
  </si>
  <si>
    <t>0.0000</t>
  </si>
  <si>
    <t>1.8751</t>
  </si>
  <si>
    <t>0.8359</t>
  </si>
  <si>
    <t>2.5919</t>
  </si>
  <si>
    <t>1.4483</t>
  </si>
  <si>
    <t>4.8668</t>
  </si>
  <si>
    <t>1.8393</t>
  </si>
  <si>
    <t>4.5686</t>
  </si>
  <si>
    <t>0.3764</t>
  </si>
  <si>
    <t>3.0205</t>
  </si>
  <si>
    <t>3.0205</t>
  </si>
  <si>
    <t>24.7794</t>
  </si>
  <si>
    <t>5.8999</t>
  </si>
  <si>
    <t>0.0000</t>
  </si>
  <si>
    <t>0.0000</t>
  </si>
  <si>
    <t>0.0000</t>
  </si>
  <si>
    <t>1.8166</t>
  </si>
  <si>
    <t>0.8098</t>
  </si>
  <si>
    <t>2.4206</t>
  </si>
  <si>
    <t>1.3526</t>
  </si>
  <si>
    <t>4.5773</t>
  </si>
  <si>
    <t>1.7299</t>
  </si>
  <si>
    <t>4.4984</t>
  </si>
  <si>
    <t>0.3706</t>
  </si>
  <si>
    <t>2.6789</t>
  </si>
  <si>
    <t>2.6789</t>
  </si>
  <si>
    <t>21.9938</t>
  </si>
  <si>
    <t>5.2366</t>
  </si>
  <si>
    <t>0.0000</t>
  </si>
  <si>
    <t>0.0000</t>
  </si>
  <si>
    <t>0.0000</t>
  </si>
  <si>
    <t>1.7582</t>
  </si>
  <si>
    <t>0.7838</t>
  </si>
  <si>
    <t>2.2537</t>
  </si>
  <si>
    <t>1.2594</t>
  </si>
  <si>
    <t>4.2945</t>
  </si>
  <si>
    <t>1.6231</t>
  </si>
  <si>
    <t>4.4247</t>
  </si>
  <si>
    <t>0.3646</t>
  </si>
  <si>
    <t>2.3493</t>
  </si>
  <si>
    <t>2.3493</t>
  </si>
  <si>
    <t>19.3068</t>
  </si>
  <si>
    <t>4.5969</t>
  </si>
  <si>
    <t>0.0000</t>
  </si>
  <si>
    <t>0.0000</t>
  </si>
  <si>
    <t>0.0000</t>
  </si>
  <si>
    <t>1.7010</t>
  </si>
  <si>
    <t>0.7583</t>
  </si>
  <si>
    <t>2.0929</t>
  </si>
  <si>
    <t>1.1695</t>
  </si>
  <si>
    <t>4.0215</t>
  </si>
  <si>
    <t>1.5199</t>
  </si>
  <si>
    <t>4.3505</t>
  </si>
  <si>
    <t>0.3585</t>
  </si>
  <si>
    <t>2.0336</t>
  </si>
  <si>
    <t>2.0336</t>
  </si>
  <si>
    <t>16.7325</t>
  </si>
  <si>
    <t>3.9839</t>
  </si>
  <si>
    <t>0.0000</t>
  </si>
  <si>
    <t>0.0000</t>
  </si>
  <si>
    <t>0.0000</t>
  </si>
  <si>
    <t>1.6874</t>
  </si>
  <si>
    <t>0.7522</t>
  </si>
  <si>
    <t>1.9880</t>
  </si>
  <si>
    <t>1.1108</t>
  </si>
  <si>
    <t>3.8549</t>
  </si>
  <si>
    <t>1.4569</t>
  </si>
  <si>
    <t>4.3859</t>
  </si>
  <si>
    <t>0.3614</t>
  </si>
  <si>
    <t>1.7762</t>
  </si>
  <si>
    <t>1.7762</t>
  </si>
  <si>
    <t>14.6366</t>
  </si>
  <si>
    <t>3.4849</t>
  </si>
  <si>
    <t>0.0000</t>
  </si>
  <si>
    <t>0.0000</t>
  </si>
  <si>
    <t>0.0000</t>
  </si>
  <si>
    <t>1.6737</t>
  </si>
  <si>
    <t>0.7461</t>
  </si>
  <si>
    <t>1.8830</t>
  </si>
  <si>
    <t>1.0522</t>
  </si>
  <si>
    <t>3.6883</t>
  </si>
  <si>
    <t>1.3939</t>
  </si>
  <si>
    <t>4.4213</t>
  </si>
  <si>
    <t>0.3643</t>
  </si>
  <si>
    <t>1.5187</t>
  </si>
  <si>
    <t>1.5187</t>
  </si>
  <si>
    <t>12.5406</t>
  </si>
  <si>
    <t>2.9859</t>
  </si>
  <si>
    <t>0.0000</t>
  </si>
  <si>
    <t>0.0000</t>
  </si>
  <si>
    <t>0.0000</t>
  </si>
  <si>
    <t>1.6601</t>
  </si>
  <si>
    <t>0.7400</t>
  </si>
  <si>
    <t>1.7780</t>
  </si>
  <si>
    <t>0.9935</t>
  </si>
  <si>
    <t>3.5217</t>
  </si>
  <si>
    <t>1.3310</t>
  </si>
  <si>
    <t>4.4568</t>
  </si>
  <si>
    <t>0.3672</t>
  </si>
  <si>
    <t>1.2612</t>
  </si>
  <si>
    <t>1.2612</t>
  </si>
  <si>
    <t>10.4447</t>
  </si>
  <si>
    <t>2.4868</t>
  </si>
  <si>
    <t>0.0000</t>
  </si>
  <si>
    <t>0.0000</t>
  </si>
  <si>
    <t>0.0000</t>
  </si>
  <si>
    <t>1.7213</t>
  </si>
  <si>
    <t>0.7673</t>
  </si>
  <si>
    <t>1.7491</t>
  </si>
  <si>
    <t>0.9774</t>
  </si>
  <si>
    <t>3.5076</t>
  </si>
  <si>
    <t>1.3256</t>
  </si>
  <si>
    <t>4.6964</t>
  </si>
  <si>
    <t>0.3870</t>
  </si>
  <si>
    <t>1.0493</t>
  </si>
  <si>
    <t>1.0493</t>
  </si>
  <si>
    <t>8.7282</t>
  </si>
  <si>
    <t>2.0781</t>
  </si>
  <si>
    <t>0.0000</t>
  </si>
  <si>
    <t>0.0000</t>
  </si>
  <si>
    <t>0.0000</t>
  </si>
  <si>
    <t>1.7070</t>
  </si>
  <si>
    <t>0.7609</t>
  </si>
  <si>
    <t>1.6393</t>
  </si>
  <si>
    <t>0.9160</t>
  </si>
  <si>
    <t>3.3334</t>
  </si>
  <si>
    <t>1.2598</t>
  </si>
  <si>
    <t>4.7334</t>
  </si>
  <si>
    <t>0.3900</t>
  </si>
  <si>
    <t>0.7802</t>
  </si>
  <si>
    <t>0.7802</t>
  </si>
  <si>
    <t>6.5370</t>
  </si>
  <si>
    <t>1.5564</t>
  </si>
  <si>
    <t>0.0000</t>
  </si>
  <si>
    <t>0.0000</t>
  </si>
  <si>
    <t>0.0000</t>
  </si>
  <si>
    <t>1.6927</t>
  </si>
  <si>
    <t>0.7546</t>
  </si>
  <si>
    <t>1.5296</t>
  </si>
  <si>
    <t>0.8547</t>
  </si>
  <si>
    <t>3.1593</t>
  </si>
  <si>
    <t>1.1940</t>
  </si>
  <si>
    <t>4.7704</t>
  </si>
  <si>
    <t>0.3931</t>
  </si>
  <si>
    <t>0.5110</t>
  </si>
  <si>
    <t>0.5110</t>
  </si>
  <si>
    <t>4.3458</t>
  </si>
  <si>
    <t>1.0347</t>
  </si>
  <si>
    <t>0.0000</t>
  </si>
  <si>
    <t>0.0000</t>
  </si>
  <si>
    <t>0.0000</t>
  </si>
  <si>
    <t>2.5156</t>
  </si>
  <si>
    <t>0.7379</t>
  </si>
  <si>
    <t>1.6272</t>
  </si>
  <si>
    <t>0.8355</t>
  </si>
  <si>
    <t>3.1973</t>
  </si>
  <si>
    <t>1.1702</t>
  </si>
  <si>
    <t>4.6989</t>
  </si>
  <si>
    <t>0.4798</t>
  </si>
  <si>
    <t>0.5017</t>
  </si>
  <si>
    <t>0.5017</t>
  </si>
  <si>
    <t>4.2735</t>
  </si>
  <si>
    <t>1.0175</t>
  </si>
  <si>
    <t>0.0000</t>
  </si>
  <si>
    <t>0.0000</t>
  </si>
  <si>
    <t>0.0000</t>
  </si>
  <si>
    <t>3.3385</t>
  </si>
  <si>
    <t>0.7212</t>
  </si>
  <si>
    <t>1.7249</t>
  </si>
  <si>
    <t>0.8164</t>
  </si>
  <si>
    <t>3.2353</t>
  </si>
  <si>
    <t>1.1463</t>
  </si>
  <si>
    <t>4.6275</t>
  </si>
  <si>
    <t>0.5666</t>
  </si>
  <si>
    <t>0.4925</t>
  </si>
  <si>
    <t>0.4925</t>
  </si>
  <si>
    <t>4.2012</t>
  </si>
  <si>
    <t>1.0003</t>
  </si>
  <si>
    <t>0.0000</t>
  </si>
  <si>
    <t>0.0000</t>
  </si>
  <si>
    <t>0.0000</t>
  </si>
  <si>
    <t>4.1613</t>
  </si>
  <si>
    <t>0.7045</t>
  </si>
  <si>
    <t>1.8226</t>
  </si>
  <si>
    <t>0.7972</t>
  </si>
  <si>
    <t>3.2733</t>
  </si>
  <si>
    <t>1.1225</t>
  </si>
  <si>
    <t>4.5560</t>
  </si>
  <si>
    <t>0.6533</t>
  </si>
  <si>
    <t>0.4833</t>
  </si>
  <si>
    <t>0.4833</t>
  </si>
  <si>
    <t>4.1290</t>
  </si>
  <si>
    <t>0.9831</t>
  </si>
  <si>
    <t>0.0000</t>
  </si>
  <si>
    <t>0.0000</t>
  </si>
  <si>
    <t>0.0000</t>
  </si>
  <si>
    <t>4.9842</t>
  </si>
  <si>
    <t>0.6878</t>
  </si>
  <si>
    <t>1.9202</t>
  </si>
  <si>
    <t>0.7780</t>
  </si>
  <si>
    <t>3.3113</t>
  </si>
  <si>
    <t>1.0986</t>
  </si>
  <si>
    <t>4.4845</t>
  </si>
  <si>
    <t>0.7401</t>
  </si>
  <si>
    <t>0.4740</t>
  </si>
  <si>
    <t>0.4740</t>
  </si>
  <si>
    <t>4.0567</t>
  </si>
  <si>
    <t>0.9659</t>
  </si>
  <si>
    <t>0.0000</t>
  </si>
  <si>
    <t>0.0000</t>
  </si>
  <si>
    <t>0.0000</t>
  </si>
  <si>
    <t>5.8071</t>
  </si>
  <si>
    <t>0.6712</t>
  </si>
  <si>
    <t>2.0179</t>
  </si>
  <si>
    <t>0.7589</t>
  </si>
  <si>
    <t>3.3493</t>
  </si>
  <si>
    <t>1.0748</t>
  </si>
  <si>
    <t>4.4130</t>
  </si>
  <si>
    <t>0.8268</t>
  </si>
  <si>
    <t>0.4648</t>
  </si>
  <si>
    <t>0.4648</t>
  </si>
  <si>
    <t>3.9844</t>
  </si>
  <si>
    <t>0.9487</t>
  </si>
  <si>
    <t>0.0000</t>
  </si>
  <si>
    <t>0.0000</t>
  </si>
  <si>
    <t>0.0000</t>
  </si>
  <si>
    <t>6.0131</t>
  </si>
  <si>
    <t>0.5936</t>
  </si>
  <si>
    <t>1.9187</t>
  </si>
  <si>
    <t>0.6709</t>
  </si>
  <si>
    <t>3.0722</t>
  </si>
  <si>
    <t>0.9531</t>
  </si>
  <si>
    <t>3.9376</t>
  </si>
  <si>
    <t>0.8286</t>
  </si>
  <si>
    <t>0.4132</t>
  </si>
  <si>
    <t>0.4132</t>
  </si>
  <si>
    <t>3.5481</t>
  </si>
  <si>
    <t>0.8448</t>
  </si>
  <si>
    <t>0.0000</t>
  </si>
  <si>
    <t>0.0000</t>
  </si>
  <si>
    <t>0.0000</t>
  </si>
  <si>
    <t>6.0854</t>
  </si>
  <si>
    <t>0.5208</t>
  </si>
  <si>
    <t>1.8071</t>
  </si>
  <si>
    <t>0.5883</t>
  </si>
  <si>
    <t>2.7969</t>
  </si>
  <si>
    <t>0.8386</t>
  </si>
  <si>
    <t>3.4866</t>
  </si>
  <si>
    <t>0.8168</t>
  </si>
  <si>
    <t>0.3644</t>
  </si>
  <si>
    <t>0.3644</t>
  </si>
  <si>
    <t>3.1353</t>
  </si>
  <si>
    <t>0.7465</t>
  </si>
  <si>
    <t>0.0000</t>
  </si>
  <si>
    <t>0.0000</t>
  </si>
  <si>
    <t>0.0000</t>
  </si>
  <si>
    <t>6.7573</t>
  </si>
  <si>
    <t>0.5071</t>
  </si>
  <si>
    <t>1.8869</t>
  </si>
  <si>
    <t>0.5727</t>
  </si>
  <si>
    <t>2.8279</t>
  </si>
  <si>
    <t>0.8192</t>
  </si>
  <si>
    <t>3.4282</t>
  </si>
  <si>
    <t>0.8876</t>
  </si>
  <si>
    <t>0.3569</t>
  </si>
  <si>
    <t>0.3569</t>
  </si>
  <si>
    <t>3.0763</t>
  </si>
  <si>
    <t>0.7325</t>
  </si>
  <si>
    <t>0.0000</t>
  </si>
  <si>
    <t>0.0000</t>
  </si>
  <si>
    <t>0.0000</t>
  </si>
  <si>
    <t>7.4292</t>
  </si>
  <si>
    <t>0.4935</t>
  </si>
  <si>
    <t>1.9666</t>
  </si>
  <si>
    <t>0.5570</t>
  </si>
  <si>
    <t>2.8589</t>
  </si>
  <si>
    <t>0.7997</t>
  </si>
  <si>
    <t>3.3699</t>
  </si>
  <si>
    <t>0.9585</t>
  </si>
  <si>
    <t>0.3493</t>
  </si>
  <si>
    <t>0.3493</t>
  </si>
  <si>
    <t>3.0173</t>
  </si>
  <si>
    <t>0.7184</t>
  </si>
  <si>
    <t>0.0000</t>
  </si>
  <si>
    <t>0.0000</t>
  </si>
  <si>
    <t>0.0000</t>
  </si>
  <si>
    <t>8.1011</t>
  </si>
  <si>
    <t>0.4799</t>
  </si>
  <si>
    <t>2.0463</t>
  </si>
  <si>
    <t>0.5414</t>
  </si>
  <si>
    <t>2.8900</t>
  </si>
  <si>
    <t>0.7802</t>
  </si>
  <si>
    <t>3.3115</t>
  </si>
  <si>
    <t>1.0293</t>
  </si>
  <si>
    <t>0.3418</t>
  </si>
  <si>
    <t>0.3418</t>
  </si>
  <si>
    <t>2.9583</t>
  </si>
  <si>
    <t>0.7044</t>
  </si>
  <si>
    <t>0.0000</t>
  </si>
  <si>
    <t>0.0000</t>
  </si>
  <si>
    <t>0.0000</t>
  </si>
  <si>
    <t>8.7730</t>
  </si>
  <si>
    <t>0.4663</t>
  </si>
  <si>
    <t>2.1261</t>
  </si>
  <si>
    <t>0.5257</t>
  </si>
  <si>
    <t>2.9210</t>
  </si>
  <si>
    <t>0.7608</t>
  </si>
  <si>
    <t>3.2531</t>
  </si>
  <si>
    <t>1.1001</t>
  </si>
  <si>
    <t>0.3342</t>
  </si>
  <si>
    <t>0.3342</t>
  </si>
  <si>
    <t>2.8993</t>
  </si>
  <si>
    <t>0.6903</t>
  </si>
  <si>
    <t>0.0000</t>
  </si>
  <si>
    <t>0.0000</t>
  </si>
  <si>
    <t>0.0000</t>
  </si>
  <si>
    <t>9.4448</t>
  </si>
  <si>
    <t>0.4526</t>
  </si>
  <si>
    <t>2.2058</t>
  </si>
  <si>
    <t>0.5100</t>
  </si>
  <si>
    <t>2.9520</t>
  </si>
  <si>
    <t>0.7413</t>
  </si>
  <si>
    <t>3.1947</t>
  </si>
  <si>
    <t>1.1710</t>
  </si>
  <si>
    <t>0.3267</t>
  </si>
  <si>
    <t>0.3267</t>
  </si>
  <si>
    <t>2.8403</t>
  </si>
  <si>
    <t>0.6763</t>
  </si>
  <si>
    <t>0.0000</t>
  </si>
  <si>
    <t>0.0000</t>
  </si>
  <si>
    <t>0.0000</t>
  </si>
  <si>
    <t>9.5969</t>
  </si>
  <si>
    <t>0.4433</t>
  </si>
  <si>
    <t>2.4968</t>
  </si>
  <si>
    <t>0.4915</t>
  </si>
  <si>
    <t>3.0594</t>
  </si>
  <si>
    <t>0.7210</t>
  </si>
  <si>
    <t>3.2068</t>
  </si>
  <si>
    <t>1.1273</t>
  </si>
  <si>
    <t>0.3238</t>
  </si>
  <si>
    <t>0.3238</t>
  </si>
  <si>
    <t>2.8183</t>
  </si>
  <si>
    <t>0.6710</t>
  </si>
  <si>
    <t>0.0000</t>
  </si>
  <si>
    <t>0.0000</t>
  </si>
  <si>
    <t>0.0000</t>
  </si>
  <si>
    <t>9.7490</t>
  </si>
  <si>
    <t>0.4340</t>
  </si>
  <si>
    <t>2.7878</t>
  </si>
  <si>
    <t>0.4730</t>
  </si>
  <si>
    <t>3.1668</t>
  </si>
  <si>
    <t>0.7007</t>
  </si>
  <si>
    <t>3.2189</t>
  </si>
  <si>
    <t>1.0835</t>
  </si>
  <si>
    <t>0.3209</t>
  </si>
  <si>
    <t>0.3209</t>
  </si>
  <si>
    <t>2.7963</t>
  </si>
  <si>
    <t>0.6658</t>
  </si>
  <si>
    <t>0.0000</t>
  </si>
  <si>
    <t>0.0000</t>
  </si>
  <si>
    <t>0.0000</t>
  </si>
  <si>
    <t>9.9011</t>
  </si>
  <si>
    <t>0.4247</t>
  </si>
  <si>
    <t>3.0788</t>
  </si>
  <si>
    <t>0.4545</t>
  </si>
  <si>
    <t>3.2742</t>
  </si>
  <si>
    <t>0.6805</t>
  </si>
  <si>
    <t>3.2310</t>
  </si>
  <si>
    <t>1.0398</t>
  </si>
  <si>
    <t>0.3180</t>
  </si>
  <si>
    <t>0.3180</t>
  </si>
  <si>
    <t>2.7743</t>
  </si>
  <si>
    <t>0.6606</t>
  </si>
  <si>
    <t>0.0000</t>
  </si>
  <si>
    <t>0.0000</t>
  </si>
  <si>
    <t>0.0000</t>
  </si>
  <si>
    <t>10.0532</t>
  </si>
  <si>
    <t>0.4154</t>
  </si>
  <si>
    <t>3.3698</t>
  </si>
  <si>
    <t>0.4360</t>
  </si>
  <si>
    <t>3.3815</t>
  </si>
  <si>
    <t>0.6602</t>
  </si>
  <si>
    <t>3.2431</t>
  </si>
  <si>
    <t>0.9961</t>
  </si>
  <si>
    <t>0.3152</t>
  </si>
  <si>
    <t>0.3152</t>
  </si>
  <si>
    <t>2.7523</t>
  </si>
  <si>
    <t>0.6553</t>
  </si>
  <si>
    <t>0.0000</t>
  </si>
  <si>
    <t>0.0000</t>
  </si>
  <si>
    <t>0.0000</t>
  </si>
  <si>
    <t>10.2053</t>
  </si>
  <si>
    <t>0.4061</t>
  </si>
  <si>
    <t>3.6608</t>
  </si>
  <si>
    <t>0.4175</t>
  </si>
  <si>
    <t>3.4889</t>
  </si>
  <si>
    <t>0.6399</t>
  </si>
  <si>
    <t>3.2552</t>
  </si>
  <si>
    <t>0.9524</t>
  </si>
  <si>
    <t>0.3123</t>
  </si>
  <si>
    <t>0.3123</t>
  </si>
  <si>
    <t>2.7304</t>
  </si>
  <si>
    <t>0.6501</t>
  </si>
  <si>
    <t>0.0000</t>
  </si>
  <si>
    <t>0.0000</t>
  </si>
  <si>
    <t>0.0000</t>
  </si>
  <si>
    <t>10.3574</t>
  </si>
  <si>
    <t>0.3968</t>
  </si>
  <si>
    <t>3.9517</t>
  </si>
  <si>
    <t>0.3990</t>
  </si>
  <si>
    <t>3.5963</t>
  </si>
  <si>
    <t>0.6197</t>
  </si>
  <si>
    <t>3.2673</t>
  </si>
  <si>
    <t>0.9087</t>
  </si>
  <si>
    <t>0.3094</t>
  </si>
  <si>
    <t>0.3094</t>
  </si>
  <si>
    <t>2.7084</t>
  </si>
  <si>
    <t>0.6449</t>
  </si>
  <si>
    <t>0.0000</t>
  </si>
  <si>
    <t>0.0000</t>
  </si>
  <si>
    <t>0.0000</t>
  </si>
  <si>
    <t>10.5095</t>
  </si>
  <si>
    <t>0.3874</t>
  </si>
  <si>
    <t>4.2427</t>
  </si>
  <si>
    <t>0.3805</t>
  </si>
  <si>
    <t>3.7037</t>
  </si>
  <si>
    <t>0.5994</t>
  </si>
  <si>
    <t>3.2794</t>
  </si>
  <si>
    <t>0.8650</t>
  </si>
  <si>
    <t>0.3065</t>
  </si>
  <si>
    <t>0.3065</t>
  </si>
  <si>
    <t>2.6864</t>
  </si>
  <si>
    <t>0.6396</t>
  </si>
  <si>
    <t>0.0000</t>
  </si>
  <si>
    <t>0.0000</t>
  </si>
  <si>
    <t>0.0000</t>
  </si>
  <si>
    <t>10.6616</t>
  </si>
  <si>
    <t>0.3781</t>
  </si>
  <si>
    <t>4.5337</t>
  </si>
  <si>
    <t>0.3619</t>
  </si>
  <si>
    <t>3.8111</t>
  </si>
  <si>
    <t>0.5791</t>
  </si>
  <si>
    <t>3.2915</t>
  </si>
  <si>
    <t>0.8213</t>
  </si>
  <si>
    <t>0.3036</t>
  </si>
  <si>
    <t>0.3036</t>
  </si>
  <si>
    <t>2.6644</t>
  </si>
  <si>
    <t>0.6344</t>
  </si>
  <si>
    <t>0.0000</t>
  </si>
  <si>
    <t>0.0000</t>
  </si>
  <si>
    <t>0.0000</t>
  </si>
  <si>
    <t>10.8137</t>
  </si>
  <si>
    <t>0.3688</t>
  </si>
  <si>
    <t>4.8247</t>
  </si>
  <si>
    <t>0.3434</t>
  </si>
  <si>
    <t>3.9184</t>
  </si>
  <si>
    <t>0.5589</t>
  </si>
  <si>
    <t>3.3036</t>
  </si>
  <si>
    <t>0.7776</t>
  </si>
  <si>
    <t>0.3008</t>
  </si>
  <si>
    <t>0.3008</t>
  </si>
  <si>
    <t>2.6425</t>
  </si>
  <si>
    <t>0.6292</t>
  </si>
  <si>
    <t>0.0000</t>
  </si>
  <si>
    <t>0.0000</t>
  </si>
  <si>
    <t>0.0000</t>
  </si>
  <si>
    <t>10.9658</t>
  </si>
  <si>
    <t>0.3595</t>
  </si>
  <si>
    <t>5.1157</t>
  </si>
  <si>
    <t>0.3249</t>
  </si>
  <si>
    <t>4.0258</t>
  </si>
  <si>
    <t>0.5386</t>
  </si>
  <si>
    <t>3.3156</t>
  </si>
  <si>
    <t>0.7338</t>
  </si>
  <si>
    <t>0.2979</t>
  </si>
  <si>
    <t>0.2979</t>
  </si>
  <si>
    <t>2.6205</t>
  </si>
  <si>
    <t>0.6239</t>
  </si>
  <si>
    <t>0.0000</t>
  </si>
  <si>
    <t>0.0000</t>
  </si>
  <si>
    <t>0.0000</t>
  </si>
  <si>
    <t>11.1178</t>
  </si>
  <si>
    <t>0.3502</t>
  </si>
  <si>
    <t>5.4067</t>
  </si>
  <si>
    <t>0.3064</t>
  </si>
  <si>
    <t>4.1332</t>
  </si>
  <si>
    <t>0.5183</t>
  </si>
  <si>
    <t>3.3277</t>
  </si>
  <si>
    <t>0.6901</t>
  </si>
  <si>
    <t>0.2950</t>
  </si>
  <si>
    <t>0.2950</t>
  </si>
  <si>
    <t>2.5985</t>
  </si>
  <si>
    <t>0.6187</t>
  </si>
  <si>
    <t>0.0000</t>
  </si>
  <si>
    <t>0.0000</t>
  </si>
  <si>
    <t>0.0000</t>
  </si>
  <si>
    <t>11.2699</t>
  </si>
  <si>
    <t>0.3409</t>
  </si>
  <si>
    <t>5.6977</t>
  </si>
  <si>
    <t>0.2879</t>
  </si>
  <si>
    <t>4.2406</t>
  </si>
  <si>
    <t>0.4981</t>
  </si>
  <si>
    <t>3.3398</t>
  </si>
  <si>
    <t>0.6464</t>
  </si>
  <si>
    <t>0.2921</t>
  </si>
  <si>
    <t>0.2921</t>
  </si>
  <si>
    <t>2.5765</t>
  </si>
  <si>
    <t>0.6135</t>
  </si>
  <si>
    <t>0.0000</t>
  </si>
  <si>
    <t>Reserve Factors - 2004</t>
  </si>
  <si>
    <t>Rate Groups 207 - 542</t>
  </si>
  <si>
    <t>AGE IN</t>
  </si>
  <si>
    <t>CT</t>
  </si>
  <si>
    <t>CT</t>
  </si>
  <si>
    <t>CT</t>
  </si>
  <si>
    <t>CT</t>
  </si>
  <si>
    <t>CT</t>
  </si>
  <si>
    <t>CT</t>
  </si>
  <si>
    <t>CT</t>
  </si>
  <si>
    <t>CT</t>
  </si>
  <si>
    <t>CT</t>
  </si>
  <si>
    <t>CT</t>
  </si>
  <si>
    <t>CT</t>
  </si>
  <si>
    <t>CT</t>
  </si>
  <si>
    <t>CT</t>
  </si>
  <si>
    <t>CT</t>
  </si>
  <si>
    <t>CT</t>
  </si>
  <si>
    <t>MONTHS</t>
  </si>
  <si>
    <t>0.0000</t>
  </si>
  <si>
    <t>0.0000</t>
  </si>
  <si>
    <t>7.0629</t>
  </si>
  <si>
    <t>2.5579</t>
  </si>
  <si>
    <t>12.0832</t>
  </si>
  <si>
    <t>5.2113</t>
  </si>
  <si>
    <t>18.0338</t>
  </si>
  <si>
    <t>7.4139</t>
  </si>
  <si>
    <t>19.9336</t>
  </si>
  <si>
    <t>6.5470</t>
  </si>
  <si>
    <t>5.5115</t>
  </si>
  <si>
    <t>5.5115</t>
  </si>
  <si>
    <t>45.1393</t>
  </si>
  <si>
    <t>10.7475</t>
  </si>
  <si>
    <t>0.0000</t>
  </si>
  <si>
    <t>0.0000</t>
  </si>
  <si>
    <t>0.0000</t>
  </si>
  <si>
    <t>6.1044</t>
  </si>
  <si>
    <t>2.2107</t>
  </si>
  <si>
    <t>10.4433</t>
  </si>
  <si>
    <t>4.5041</t>
  </si>
  <si>
    <t>15.5863</t>
  </si>
  <si>
    <t>6.4077</t>
  </si>
  <si>
    <t>17.2283</t>
  </si>
  <si>
    <t>5.6585</t>
  </si>
  <si>
    <t>4.7635</t>
  </si>
  <si>
    <t>4.7635</t>
  </si>
  <si>
    <t>39.0133</t>
  </si>
  <si>
    <t>9.2889</t>
  </si>
  <si>
    <t>0.0000</t>
  </si>
  <si>
    <t>0.0000</t>
  </si>
  <si>
    <t>0.0000</t>
  </si>
  <si>
    <t>5.4795</t>
  </si>
  <si>
    <t>1.9844</t>
  </si>
  <si>
    <t>9.3744</t>
  </si>
  <si>
    <t>4.0431</t>
  </si>
  <si>
    <t>13.9909</t>
  </si>
  <si>
    <t>5.7518</t>
  </si>
  <si>
    <t>15.4649</t>
  </si>
  <si>
    <t>5.0793</t>
  </si>
  <si>
    <t>4.2759</t>
  </si>
  <si>
    <t>4.2759</t>
  </si>
  <si>
    <t>35.0200</t>
  </si>
  <si>
    <t>8.3381</t>
  </si>
  <si>
    <t>0.0000</t>
  </si>
  <si>
    <t>0.0000</t>
  </si>
  <si>
    <t>0.0000</t>
  </si>
  <si>
    <t>4.8876</t>
  </si>
  <si>
    <t>1.7701</t>
  </si>
  <si>
    <t>8.3617</t>
  </si>
  <si>
    <t>3.6063</t>
  </si>
  <si>
    <t>12.4795</t>
  </si>
  <si>
    <t>5.1305</t>
  </si>
  <si>
    <t>13.7943</t>
  </si>
  <si>
    <t>4.5306</t>
  </si>
  <si>
    <t>3.8140</t>
  </si>
  <si>
    <t>3.8140</t>
  </si>
  <si>
    <t>31.2369</t>
  </si>
  <si>
    <t>7.4374</t>
  </si>
  <si>
    <t>0.0000</t>
  </si>
  <si>
    <t>0.0000</t>
  </si>
  <si>
    <t>0.0000</t>
  </si>
  <si>
    <t>4.3285</t>
  </si>
  <si>
    <t>1.5676</t>
  </si>
  <si>
    <t>7.4053</t>
  </si>
  <si>
    <t>3.1938</t>
  </si>
  <si>
    <t>11.0521</t>
  </si>
  <si>
    <t>4.5436</t>
  </si>
  <si>
    <t>12.2164</t>
  </si>
  <si>
    <t>4.0124</t>
  </si>
  <si>
    <t>3.3778</t>
  </si>
  <si>
    <t>3.3778</t>
  </si>
  <si>
    <t>27.6640</t>
  </si>
  <si>
    <t>6.5867</t>
  </si>
  <si>
    <t>0.0000</t>
  </si>
  <si>
    <t>0.0000</t>
  </si>
  <si>
    <t>0.0000</t>
  </si>
  <si>
    <t>3.8024</t>
  </si>
  <si>
    <t>1.3771</t>
  </si>
  <si>
    <t>6.5051</t>
  </si>
  <si>
    <t>2.8056</t>
  </si>
  <si>
    <t>9.7086</t>
  </si>
  <si>
    <t>3.9913</t>
  </si>
  <si>
    <t>10.7314</t>
  </si>
  <si>
    <t>3.5246</t>
  </si>
  <si>
    <t>2.9672</t>
  </si>
  <si>
    <t>2.9672</t>
  </si>
  <si>
    <t>24.3012</t>
  </si>
  <si>
    <t>5.7860</t>
  </si>
  <si>
    <t>0.0000</t>
  </si>
  <si>
    <t>0.0000</t>
  </si>
  <si>
    <t>0.0000</t>
  </si>
  <si>
    <t>3.4409</t>
  </si>
  <si>
    <t>1.2461</t>
  </si>
  <si>
    <t>5.8867</t>
  </si>
  <si>
    <t>2.5388</t>
  </si>
  <si>
    <t>8.7856</t>
  </si>
  <si>
    <t>3.6119</t>
  </si>
  <si>
    <t>9.7112</t>
  </si>
  <si>
    <t>3.1895</t>
  </si>
  <si>
    <t>2.6851</t>
  </si>
  <si>
    <t>2.6851</t>
  </si>
  <si>
    <t>21.9909</t>
  </si>
  <si>
    <t>5.2359</t>
  </si>
  <si>
    <t>0.0000</t>
  </si>
  <si>
    <t>0.0000</t>
  </si>
  <si>
    <t>0.0000</t>
  </si>
  <si>
    <t>3.2443</t>
  </si>
  <si>
    <t>1.1749</t>
  </si>
  <si>
    <t>5.5503</t>
  </si>
  <si>
    <t>2.3938</t>
  </si>
  <si>
    <t>8.2836</t>
  </si>
  <si>
    <t>3.4055</t>
  </si>
  <si>
    <t>9.1563</t>
  </si>
  <si>
    <t>3.0073</t>
  </si>
  <si>
    <t>2.5317</t>
  </si>
  <si>
    <t>2.5317</t>
  </si>
  <si>
    <t>20.7342</t>
  </si>
  <si>
    <t>4.9367</t>
  </si>
  <si>
    <t>0.0000</t>
  </si>
  <si>
    <t>0.0000</t>
  </si>
  <si>
    <t>0.0000</t>
  </si>
  <si>
    <t>3.0476</t>
  </si>
  <si>
    <t>1.1037</t>
  </si>
  <si>
    <t>5.2139</t>
  </si>
  <si>
    <t>2.2487</t>
  </si>
  <si>
    <t>7.7816</t>
  </si>
  <si>
    <t>3.1991</t>
  </si>
  <si>
    <t>8.6014</t>
  </si>
  <si>
    <t>2.8250</t>
  </si>
  <si>
    <t>2.3782</t>
  </si>
  <si>
    <t>2.3782</t>
  </si>
  <si>
    <t>19.4776</t>
  </si>
  <si>
    <t>4.6375</t>
  </si>
  <si>
    <t>0.0000</t>
  </si>
  <si>
    <t>0.0000</t>
  </si>
  <si>
    <t>0.0000</t>
  </si>
  <si>
    <t>2.5089</t>
  </si>
  <si>
    <t>0.9086</t>
  </si>
  <si>
    <t>4.2922</t>
  </si>
  <si>
    <t>1.8512</t>
  </si>
  <si>
    <t>6.4060</t>
  </si>
  <si>
    <t>2.6336</t>
  </si>
  <si>
    <t>7.0809</t>
  </si>
  <si>
    <t>2.3256</t>
  </si>
  <si>
    <t>1.9578</t>
  </si>
  <si>
    <t>1.9578</t>
  </si>
  <si>
    <t>16.0345</t>
  </si>
  <si>
    <t>3.8177</t>
  </si>
  <si>
    <t>0.0000</t>
  </si>
  <si>
    <t>0.0000</t>
  </si>
  <si>
    <t>0.0000</t>
  </si>
  <si>
    <t>2.3359</t>
  </si>
  <si>
    <t>0.8460</t>
  </si>
  <si>
    <t>3.9962</t>
  </si>
  <si>
    <t>1.7235</t>
  </si>
  <si>
    <t>5.9642</t>
  </si>
  <si>
    <t>2.4519</t>
  </si>
  <si>
    <t>6.5925</t>
  </si>
  <si>
    <t>2.1652</t>
  </si>
  <si>
    <t>1.8228</t>
  </si>
  <si>
    <t>1.8228</t>
  </si>
  <si>
    <t>14.9287</t>
  </si>
  <si>
    <t>3.5544</t>
  </si>
  <si>
    <t>0.0000</t>
  </si>
  <si>
    <t>0.0000</t>
  </si>
  <si>
    <t>0.0000</t>
  </si>
  <si>
    <t>2.1628</t>
  </si>
  <si>
    <t>0.7833</t>
  </si>
  <si>
    <t>3.7002</t>
  </si>
  <si>
    <t>1.5958</t>
  </si>
  <si>
    <t>5.5224</t>
  </si>
  <si>
    <t>2.2703</t>
  </si>
  <si>
    <t>6.1042</t>
  </si>
  <si>
    <t>2.0049</t>
  </si>
  <si>
    <t>1.6878</t>
  </si>
  <si>
    <t>1.6878</t>
  </si>
  <si>
    <t>13.8228</t>
  </si>
  <si>
    <t>3.2912</t>
  </si>
  <si>
    <t>0.0000</t>
  </si>
  <si>
    <t>0.0000</t>
  </si>
  <si>
    <t>0.0000</t>
  </si>
  <si>
    <t>2.1707</t>
  </si>
  <si>
    <t>0.7861</t>
  </si>
  <si>
    <t>3.7136</t>
  </si>
  <si>
    <t>1.6017</t>
  </si>
  <si>
    <t>5.5425</t>
  </si>
  <si>
    <t>2.2786</t>
  </si>
  <si>
    <t>6.1264</t>
  </si>
  <si>
    <t>2.0121</t>
  </si>
  <si>
    <t>1.6939</t>
  </si>
  <si>
    <t>1.6939</t>
  </si>
  <si>
    <t>13.8731</t>
  </si>
  <si>
    <t>3.3031</t>
  </si>
  <si>
    <t>0.0000</t>
  </si>
  <si>
    <t>0.0000</t>
  </si>
  <si>
    <t>0.0000</t>
  </si>
  <si>
    <t>2.1245</t>
  </si>
  <si>
    <t>0.7694</t>
  </si>
  <si>
    <t>3.5377</t>
  </si>
  <si>
    <t>1.5258</t>
  </si>
  <si>
    <t>5.3433</t>
  </si>
  <si>
    <t>2.1967</t>
  </si>
  <si>
    <t>5.9616</t>
  </si>
  <si>
    <t>1.9580</t>
  </si>
  <si>
    <t>1.5745</t>
  </si>
  <si>
    <t>1.5745</t>
  </si>
  <si>
    <t>12.9134</t>
  </si>
  <si>
    <t>3.0746</t>
  </si>
  <si>
    <t>0.0000</t>
  </si>
  <si>
    <t>0.0000</t>
  </si>
  <si>
    <t>0.0000</t>
  </si>
  <si>
    <t>2.0783</t>
  </si>
  <si>
    <t>0.7527</t>
  </si>
  <si>
    <t>3.3664</t>
  </si>
  <si>
    <t>1.4519</t>
  </si>
  <si>
    <t>5.1480</t>
  </si>
  <si>
    <t>2.1164</t>
  </si>
  <si>
    <t>5.7984</t>
  </si>
  <si>
    <t>1.9044</t>
  </si>
  <si>
    <t>1.4591</t>
  </si>
  <si>
    <t>1.4591</t>
  </si>
  <si>
    <t>11.9857</t>
  </si>
  <si>
    <t>2.8537</t>
  </si>
  <si>
    <t>0.0000</t>
  </si>
  <si>
    <t>0.0000</t>
  </si>
  <si>
    <t>0.0000</t>
  </si>
  <si>
    <t>2.0321</t>
  </si>
  <si>
    <t>0.7359</t>
  </si>
  <si>
    <t>3.1998</t>
  </si>
  <si>
    <t>1.3800</t>
  </si>
  <si>
    <t>4.9566</t>
  </si>
  <si>
    <t>2.0377</t>
  </si>
  <si>
    <t>5.6369</t>
  </si>
  <si>
    <t>1.8514</t>
  </si>
  <si>
    <t>1.3476</t>
  </si>
  <si>
    <t>1.3476</t>
  </si>
  <si>
    <t>11.0895</t>
  </si>
  <si>
    <t>2.6404</t>
  </si>
  <si>
    <t>0.0000</t>
  </si>
  <si>
    <t>0.0000</t>
  </si>
  <si>
    <t>0.0000</t>
  </si>
  <si>
    <t>1.9859</t>
  </si>
  <si>
    <t>0.7192</t>
  </si>
  <si>
    <t>3.0377</t>
  </si>
  <si>
    <t>1.3101</t>
  </si>
  <si>
    <t>4.7690</t>
  </si>
  <si>
    <t>1.9606</t>
  </si>
  <si>
    <t>5.4770</t>
  </si>
  <si>
    <t>1.7989</t>
  </si>
  <si>
    <t>1.2401</t>
  </si>
  <si>
    <t>1.2401</t>
  </si>
  <si>
    <t>10.2248</t>
  </si>
  <si>
    <t>2.4345</t>
  </si>
  <si>
    <t>0.0000</t>
  </si>
  <si>
    <t>0.0000</t>
  </si>
  <si>
    <t>0.0000</t>
  </si>
  <si>
    <t>1.9397</t>
  </si>
  <si>
    <t>0.7025</t>
  </si>
  <si>
    <t>2.8802</t>
  </si>
  <si>
    <t>1.2422</t>
  </si>
  <si>
    <t>4.5852</t>
  </si>
  <si>
    <t>1.8850</t>
  </si>
  <si>
    <t>5.3188</t>
  </si>
  <si>
    <t>1.7469</t>
  </si>
  <si>
    <t>1.1365</t>
  </si>
  <si>
    <t>1.1365</t>
  </si>
  <si>
    <t>9.3913</t>
  </si>
  <si>
    <t>2.2360</t>
  </si>
  <si>
    <t>0.0000</t>
  </si>
  <si>
    <t>0.0000</t>
  </si>
  <si>
    <t>0.0000</t>
  </si>
  <si>
    <t>1.9135</t>
  </si>
  <si>
    <t>0.6930</t>
  </si>
  <si>
    <t>2.7560</t>
  </si>
  <si>
    <t>1.1887</t>
  </si>
  <si>
    <t>4.4519</t>
  </si>
  <si>
    <t>1.8302</t>
  </si>
  <si>
    <t>5.2168</t>
  </si>
  <si>
    <t>1.7134</t>
  </si>
  <si>
    <t>1.0478</t>
  </si>
  <si>
    <t>1.0478</t>
  </si>
  <si>
    <t>8.6798</t>
  </si>
  <si>
    <t>2.0666</t>
  </si>
  <si>
    <t>0.0000</t>
  </si>
  <si>
    <t>0.0000</t>
  </si>
  <si>
    <t>0.0000</t>
  </si>
  <si>
    <t>1.9179</t>
  </si>
  <si>
    <t>0.6946</t>
  </si>
  <si>
    <t>2.6772</t>
  </si>
  <si>
    <t>1.1546</t>
  </si>
  <si>
    <t>4.3906</t>
  </si>
  <si>
    <t>1.8050</t>
  </si>
  <si>
    <t>5.1984</t>
  </si>
  <si>
    <t>1.7074</t>
  </si>
  <si>
    <t>0.9770</t>
  </si>
  <si>
    <t>0.9770</t>
  </si>
  <si>
    <t>8.1159</t>
  </si>
  <si>
    <t>1.9323</t>
  </si>
  <si>
    <t>0.0000</t>
  </si>
  <si>
    <t>0.0000</t>
  </si>
  <si>
    <t>0.0000</t>
  </si>
  <si>
    <t>1.9222</t>
  </si>
  <si>
    <t>0.6961</t>
  </si>
  <si>
    <t>2.5983</t>
  </si>
  <si>
    <t>1.1206</t>
  </si>
  <si>
    <t>4.3294</t>
  </si>
  <si>
    <t>1.7798</t>
  </si>
  <si>
    <t>5.1800</t>
  </si>
  <si>
    <t>1.7013</t>
  </si>
  <si>
    <t>0.9061</t>
  </si>
  <si>
    <t>0.9061</t>
  </si>
  <si>
    <t>7.5519</t>
  </si>
  <si>
    <t>1.7981</t>
  </si>
  <si>
    <t>0.0000</t>
  </si>
  <si>
    <t>0.0000</t>
  </si>
  <si>
    <t>0.0000</t>
  </si>
  <si>
    <t>1.9265</t>
  </si>
  <si>
    <t>0.6977</t>
  </si>
  <si>
    <t>2.5194</t>
  </si>
  <si>
    <t>1.0866</t>
  </si>
  <si>
    <t>4.2681</t>
  </si>
  <si>
    <t>1.7547</t>
  </si>
  <si>
    <t>5.1616</t>
  </si>
  <si>
    <t>1.6953</t>
  </si>
  <si>
    <t>0.8353</t>
  </si>
  <si>
    <t>0.8353</t>
  </si>
  <si>
    <t>6.9879</t>
  </si>
  <si>
    <t>1.6638</t>
  </si>
  <si>
    <t>0.0000</t>
  </si>
  <si>
    <t>0.0000</t>
  </si>
  <si>
    <t>0.0000</t>
  </si>
  <si>
    <t>2.0186</t>
  </si>
  <si>
    <t>0.7311</t>
  </si>
  <si>
    <t>2.5515</t>
  </si>
  <si>
    <t>1.1004</t>
  </si>
  <si>
    <t>4.3980</t>
  </si>
  <si>
    <t>1.8081</t>
  </si>
  <si>
    <t>5.3769</t>
  </si>
  <si>
    <t>1.7660</t>
  </si>
  <si>
    <t>0.7992</t>
  </si>
  <si>
    <t>0.7992</t>
  </si>
  <si>
    <t>6.7160</t>
  </si>
  <si>
    <t>1.5990</t>
  </si>
  <si>
    <t>0.0000</t>
  </si>
  <si>
    <t>0.0000</t>
  </si>
  <si>
    <t>0.0000</t>
  </si>
  <si>
    <t>2.0232</t>
  </si>
  <si>
    <t>0.7327</t>
  </si>
  <si>
    <t>2.4691</t>
  </si>
  <si>
    <t>1.0649</t>
  </si>
  <si>
    <t>4.3340</t>
  </si>
  <si>
    <t>1.7817</t>
  </si>
  <si>
    <t>5.3577</t>
  </si>
  <si>
    <t>1.7597</t>
  </si>
  <si>
    <t>0.7251</t>
  </si>
  <si>
    <t>0.7251</t>
  </si>
  <si>
    <t>6.1264</t>
  </si>
  <si>
    <t>1.4587</t>
  </si>
  <si>
    <t>0.0000</t>
  </si>
  <si>
    <t>0.0000</t>
  </si>
  <si>
    <t>0.0000</t>
  </si>
  <si>
    <t>2.0277</t>
  </si>
  <si>
    <t>0.7343</t>
  </si>
  <si>
    <t>2.3866</t>
  </si>
  <si>
    <t>1.0293</t>
  </si>
  <si>
    <t>4.2699</t>
  </si>
  <si>
    <t>1.7554</t>
  </si>
  <si>
    <t>5.3384</t>
  </si>
  <si>
    <t>1.7533</t>
  </si>
  <si>
    <t>0.6510</t>
  </si>
  <si>
    <t>0.6510</t>
  </si>
  <si>
    <t>5.5368</t>
  </si>
  <si>
    <t>1.3183</t>
  </si>
  <si>
    <t>0.0000</t>
  </si>
  <si>
    <t>0.0000</t>
  </si>
  <si>
    <t>0.0000</t>
  </si>
  <si>
    <t>2.7907</t>
  </si>
  <si>
    <t>0.7217</t>
  </si>
  <si>
    <t>2.6134</t>
  </si>
  <si>
    <t>1.0110</t>
  </si>
  <si>
    <t>4.2454</t>
  </si>
  <si>
    <t>1.7304</t>
  </si>
  <si>
    <t>5.2461</t>
  </si>
  <si>
    <t>1.7678</t>
  </si>
  <si>
    <t>0.6416</t>
  </si>
  <si>
    <t>0.6416</t>
  </si>
  <si>
    <t>5.4653</t>
  </si>
  <si>
    <t>1.3013</t>
  </si>
  <si>
    <t>0.0000</t>
  </si>
  <si>
    <t>0.0000</t>
  </si>
  <si>
    <t>0.0000</t>
  </si>
  <si>
    <t>3.5538</t>
  </si>
  <si>
    <t>0.7092</t>
  </si>
  <si>
    <t>2.8402</t>
  </si>
  <si>
    <t>0.9926</t>
  </si>
  <si>
    <t>4.2208</t>
  </si>
  <si>
    <t>1.7053</t>
  </si>
  <si>
    <t>5.1537</t>
  </si>
  <si>
    <t>1.7822</t>
  </si>
  <si>
    <t>0.6322</t>
  </si>
  <si>
    <t>0.6322</t>
  </si>
  <si>
    <t>5.3937</t>
  </si>
  <si>
    <t>1.2842</t>
  </si>
  <si>
    <t>0.0000</t>
  </si>
  <si>
    <t>0.0000</t>
  </si>
  <si>
    <t>0.0000</t>
  </si>
  <si>
    <t>4.3169</t>
  </si>
  <si>
    <t>0.6966</t>
  </si>
  <si>
    <t>3.0671</t>
  </si>
  <si>
    <t>0.9742</t>
  </si>
  <si>
    <t>4.1963</t>
  </si>
  <si>
    <t>1.6802</t>
  </si>
  <si>
    <t>5.0614</t>
  </si>
  <si>
    <t>1.7966</t>
  </si>
  <si>
    <t>0.6228</t>
  </si>
  <si>
    <t>0.6228</t>
  </si>
  <si>
    <t>5.3222</t>
  </si>
  <si>
    <t>1.2672</t>
  </si>
  <si>
    <t>0.0000</t>
  </si>
  <si>
    <t>0.0000</t>
  </si>
  <si>
    <t>0.0000</t>
  </si>
  <si>
    <t>5.0799</t>
  </si>
  <si>
    <t>0.6840</t>
  </si>
  <si>
    <t>3.2939</t>
  </si>
  <si>
    <t>0.9559</t>
  </si>
  <si>
    <t>4.1718</t>
  </si>
  <si>
    <t>1.6552</t>
  </si>
  <si>
    <t>4.9690</t>
  </si>
  <si>
    <t>1.8110</t>
  </si>
  <si>
    <t>0.6134</t>
  </si>
  <si>
    <t>0.6134</t>
  </si>
  <si>
    <t>5.2506</t>
  </si>
  <si>
    <t>1.2501</t>
  </si>
  <si>
    <t>0.0000</t>
  </si>
  <si>
    <t>0.0000</t>
  </si>
  <si>
    <t>0.0000</t>
  </si>
  <si>
    <t>5.8430</t>
  </si>
  <si>
    <t>0.6714</t>
  </si>
  <si>
    <t>3.5207</t>
  </si>
  <si>
    <t>0.9375</t>
  </si>
  <si>
    <t>4.1472</t>
  </si>
  <si>
    <t>1.6301</t>
  </si>
  <si>
    <t>4.8767</t>
  </si>
  <si>
    <t>1.8254</t>
  </si>
  <si>
    <t>0.6040</t>
  </si>
  <si>
    <t>0.6040</t>
  </si>
  <si>
    <t>5.1791</t>
  </si>
  <si>
    <t>1.2331</t>
  </si>
  <si>
    <t>0.0000</t>
  </si>
  <si>
    <t>0.0000</t>
  </si>
  <si>
    <t>0.0000</t>
  </si>
  <si>
    <t>6.0536</t>
  </si>
  <si>
    <t>0.6037</t>
  </si>
  <si>
    <t>3.4341</t>
  </si>
  <si>
    <t>0.8423</t>
  </si>
  <si>
    <t>3.7779</t>
  </si>
  <si>
    <t>1.4709</t>
  </si>
  <si>
    <t>4.3842</t>
  </si>
  <si>
    <t>1.6859</t>
  </si>
  <si>
    <t>0.5448</t>
  </si>
  <si>
    <t>0.5448</t>
  </si>
  <si>
    <t>4.6804</t>
  </si>
  <si>
    <t>1.1144</t>
  </si>
  <si>
    <t>0.0000</t>
  </si>
  <si>
    <t>0.0000</t>
  </si>
  <si>
    <t>0.0000</t>
  </si>
  <si>
    <t>6.1366</t>
  </si>
  <si>
    <t>0.5381</t>
  </si>
  <si>
    <t>3.3096</t>
  </si>
  <si>
    <t>0.7501</t>
  </si>
  <si>
    <t>3.4127</t>
  </si>
  <si>
    <t>1.3158</t>
  </si>
  <si>
    <t>3.9072</t>
  </si>
  <si>
    <t>1.5441</t>
  </si>
  <si>
    <t>0.4873</t>
  </si>
  <si>
    <t>0.4873</t>
  </si>
  <si>
    <t>4.1937</t>
  </si>
  <si>
    <t>0.9985</t>
  </si>
  <si>
    <t>0.0000</t>
  </si>
  <si>
    <t>0.0000</t>
  </si>
  <si>
    <t>0.0000</t>
  </si>
  <si>
    <t>6.0920</t>
  </si>
  <si>
    <t>0.4747</t>
  </si>
  <si>
    <t>3.1472</t>
  </si>
  <si>
    <t>0.6610</t>
  </si>
  <si>
    <t>3.0516</t>
  </si>
  <si>
    <t>1.1649</t>
  </si>
  <si>
    <t>3.4457</t>
  </si>
  <si>
    <t>1.3998</t>
  </si>
  <si>
    <t>0.4313</t>
  </si>
  <si>
    <t>0.4313</t>
  </si>
  <si>
    <t>3.7190</t>
  </si>
  <si>
    <t>0.8855</t>
  </si>
  <si>
    <t>0.0000</t>
  </si>
  <si>
    <t>0.0000</t>
  </si>
  <si>
    <t>0.0000</t>
  </si>
  <si>
    <t>5.9197</t>
  </si>
  <si>
    <t>0.4133</t>
  </si>
  <si>
    <t>2.9468</t>
  </si>
  <si>
    <t>0.5750</t>
  </si>
  <si>
    <t>2.6946</t>
  </si>
  <si>
    <t>1.0182</t>
  </si>
  <si>
    <t>2.9996</t>
  </si>
  <si>
    <t>1.2532</t>
  </si>
  <si>
    <t>0.3769</t>
  </si>
  <si>
    <t>0.3769</t>
  </si>
  <si>
    <t>3.2562</t>
  </si>
  <si>
    <t>0.7753</t>
  </si>
  <si>
    <t>0.0000</t>
  </si>
  <si>
    <t>0.0000</t>
  </si>
  <si>
    <t>0.0000</t>
  </si>
  <si>
    <t>5.6199</t>
  </si>
  <si>
    <t>0.3540</t>
  </si>
  <si>
    <t>2.7085</t>
  </si>
  <si>
    <t>0.4921</t>
  </si>
  <si>
    <t>2.3417</t>
  </si>
  <si>
    <t>0.8756</t>
  </si>
  <si>
    <t>2.5689</t>
  </si>
  <si>
    <t>1.1041</t>
  </si>
  <si>
    <t>0.3241</t>
  </si>
  <si>
    <t>0.3241</t>
  </si>
  <si>
    <t>2.8054</t>
  </si>
  <si>
    <t>0.6680</t>
  </si>
  <si>
    <t>0.0000</t>
  </si>
  <si>
    <t>0.0000</t>
  </si>
  <si>
    <t>0.0000</t>
  </si>
  <si>
    <t>5.9227</t>
  </si>
  <si>
    <t>0.3386</t>
  </si>
  <si>
    <t>2.7743</t>
  </si>
  <si>
    <t>0.4702</t>
  </si>
  <si>
    <t>2.2733</t>
  </si>
  <si>
    <t>0.8410</t>
  </si>
  <si>
    <t>2.4566</t>
  </si>
  <si>
    <t>1.0866</t>
  </si>
  <si>
    <t>0.3112</t>
  </si>
  <si>
    <t>0.3112</t>
  </si>
  <si>
    <t>2.6994</t>
  </si>
  <si>
    <t>0.6427</t>
  </si>
  <si>
    <t>0.0000</t>
  </si>
  <si>
    <t>0.0000</t>
  </si>
  <si>
    <t>0.0000</t>
  </si>
  <si>
    <t>6.3564</t>
  </si>
  <si>
    <t>0.3315</t>
  </si>
  <si>
    <t>2.9032</t>
  </si>
  <si>
    <t>0.4597</t>
  </si>
  <si>
    <t>2.2593</t>
  </si>
  <si>
    <t>0.8268</t>
  </si>
  <si>
    <t>2.4041</t>
  </si>
  <si>
    <t>1.0947</t>
  </si>
  <si>
    <t>0.3058</t>
  </si>
  <si>
    <t>0.3058</t>
  </si>
  <si>
    <t>2.6588</t>
  </si>
  <si>
    <t>0.6330</t>
  </si>
  <si>
    <t>0.0000</t>
  </si>
  <si>
    <t>0.0000</t>
  </si>
  <si>
    <t>0.0000</t>
  </si>
  <si>
    <t>6.8007</t>
  </si>
  <si>
    <t>0.3268</t>
  </si>
  <si>
    <t>3.0147</t>
  </si>
  <si>
    <t>0.4516</t>
  </si>
  <si>
    <t>2.3023</t>
  </si>
  <si>
    <t>0.8047</t>
  </si>
  <si>
    <t>2.3899</t>
  </si>
  <si>
    <t>1.0678</t>
  </si>
  <si>
    <t>0.3027</t>
  </si>
  <si>
    <t>0.3027</t>
  </si>
  <si>
    <t>2.6344</t>
  </si>
  <si>
    <t>0.6272</t>
  </si>
  <si>
    <t>0.0000</t>
  </si>
  <si>
    <t>0.0000</t>
  </si>
  <si>
    <t>0.0000</t>
  </si>
  <si>
    <t>7.2450</t>
  </si>
  <si>
    <t>0.3220</t>
  </si>
  <si>
    <t>3.1262</t>
  </si>
  <si>
    <t>0.4435</t>
  </si>
  <si>
    <t>2.3453</t>
  </si>
  <si>
    <t>0.7827</t>
  </si>
  <si>
    <t>2.3757</t>
  </si>
  <si>
    <t>1.0408</t>
  </si>
  <si>
    <t>0.2996</t>
  </si>
  <si>
    <t>0.2996</t>
  </si>
  <si>
    <t>2.6101</t>
  </si>
  <si>
    <t>0.6215</t>
  </si>
  <si>
    <t>0.0000</t>
  </si>
  <si>
    <t>0.0000</t>
  </si>
  <si>
    <t>0.0000</t>
  </si>
  <si>
    <t>7.6894</t>
  </si>
  <si>
    <t>0.3173</t>
  </si>
  <si>
    <t>3.2377</t>
  </si>
  <si>
    <t>0.4354</t>
  </si>
  <si>
    <t>2.3883</t>
  </si>
  <si>
    <t>0.7606</t>
  </si>
  <si>
    <t>2.3614</t>
  </si>
  <si>
    <t>1.0139</t>
  </si>
  <si>
    <t>0.2964</t>
  </si>
  <si>
    <t>0.2964</t>
  </si>
  <si>
    <t>2.5858</t>
  </si>
  <si>
    <t>0.6157</t>
  </si>
  <si>
    <t>0.0000</t>
  </si>
  <si>
    <t>0.0000</t>
  </si>
  <si>
    <t>0.0000</t>
  </si>
  <si>
    <t>8.1337</t>
  </si>
  <si>
    <t>0.3126</t>
  </si>
  <si>
    <t>3.3492</t>
  </si>
  <si>
    <t>0.4273</t>
  </si>
  <si>
    <t>2.4312</t>
  </si>
  <si>
    <t>0.7386</t>
  </si>
  <si>
    <t>2.3472</t>
  </si>
  <si>
    <t>0.9870</t>
  </si>
  <si>
    <t>0.2933</t>
  </si>
  <si>
    <t>0.2933</t>
  </si>
  <si>
    <t>2.5614</t>
  </si>
  <si>
    <t>0.6099</t>
  </si>
  <si>
    <t>0.0000</t>
  </si>
  <si>
    <t>0.0000</t>
  </si>
  <si>
    <t>0.0000</t>
  </si>
  <si>
    <t>8.5780</t>
  </si>
  <si>
    <t>0.3079</t>
  </si>
  <si>
    <t>3.4607</t>
  </si>
  <si>
    <t>0.4192</t>
  </si>
  <si>
    <t>2.4742</t>
  </si>
  <si>
    <t>0.7165</t>
  </si>
  <si>
    <t>2.3330</t>
  </si>
  <si>
    <t>0.9600</t>
  </si>
  <si>
    <t>0.2902</t>
  </si>
  <si>
    <t>0.2902</t>
  </si>
  <si>
    <t>2.5371</t>
  </si>
  <si>
    <t>0.6041</t>
  </si>
  <si>
    <t>0.0000</t>
  </si>
  <si>
    <t>0.0000</t>
  </si>
  <si>
    <t>0.0000</t>
  </si>
  <si>
    <t>9.0223</t>
  </si>
  <si>
    <t>0.3032</t>
  </si>
  <si>
    <t>3.5722</t>
  </si>
  <si>
    <t>0.4111</t>
  </si>
  <si>
    <t>2.5172</t>
  </si>
  <si>
    <t>0.6944</t>
  </si>
  <si>
    <t>2.3188</t>
  </si>
  <si>
    <t>0.9331</t>
  </si>
  <si>
    <t>0.2871</t>
  </si>
  <si>
    <t>0.2871</t>
  </si>
  <si>
    <t>2.5128</t>
  </si>
  <si>
    <t>0.5983</t>
  </si>
  <si>
    <t>0.0000</t>
  </si>
  <si>
    <t>0.0000</t>
  </si>
  <si>
    <t>0.0000</t>
  </si>
  <si>
    <t>9.4667</t>
  </si>
  <si>
    <t>0.2985</t>
  </si>
  <si>
    <t>3.6837</t>
  </si>
  <si>
    <t>0.4030</t>
  </si>
  <si>
    <t>2.5602</t>
  </si>
  <si>
    <t>0.6724</t>
  </si>
  <si>
    <t>2.3046</t>
  </si>
  <si>
    <t>0.9061</t>
  </si>
  <si>
    <t>0.2840</t>
  </si>
  <si>
    <t>0.2840</t>
  </si>
  <si>
    <t>2.4884</t>
  </si>
  <si>
    <t>0.5925</t>
  </si>
  <si>
    <t>0.0000</t>
  </si>
  <si>
    <t>0.0000</t>
  </si>
  <si>
    <t>0.0000</t>
  </si>
  <si>
    <t>9.9110</t>
  </si>
  <si>
    <t>0.2938</t>
  </si>
  <si>
    <t>3.7952</t>
  </si>
  <si>
    <t>0.3949</t>
  </si>
  <si>
    <t>2.6031</t>
  </si>
  <si>
    <t>0.6503</t>
  </si>
  <si>
    <t>2.2903</t>
  </si>
  <si>
    <t>0.8792</t>
  </si>
  <si>
    <t>0.2808</t>
  </si>
  <si>
    <t>0.2808</t>
  </si>
  <si>
    <t>2.4641</t>
  </si>
  <si>
    <t>0.5867</t>
  </si>
  <si>
    <t>0.0000</t>
  </si>
  <si>
    <t>0.0000</t>
  </si>
  <si>
    <t>0.0000</t>
  </si>
  <si>
    <t>10.3553</t>
  </si>
  <si>
    <t>0.2890</t>
  </si>
  <si>
    <t>3.9067</t>
  </si>
  <si>
    <t>0.3868</t>
  </si>
  <si>
    <t>2.6461</t>
  </si>
  <si>
    <t>0.6283</t>
  </si>
  <si>
    <t>2.2761</t>
  </si>
  <si>
    <t>0.8522</t>
  </si>
  <si>
    <t>0.2777</t>
  </si>
  <si>
    <t>0.2777</t>
  </si>
  <si>
    <t>2.4398</t>
  </si>
  <si>
    <t>0.5809</t>
  </si>
  <si>
    <t>0.0000</t>
  </si>
  <si>
    <t>0.0000</t>
  </si>
  <si>
    <t>0.0000</t>
  </si>
  <si>
    <t>10.7997</t>
  </si>
  <si>
    <t>0.2843</t>
  </si>
  <si>
    <t>4.0182</t>
  </si>
  <si>
    <t>0.3787</t>
  </si>
  <si>
    <t>2.6891</t>
  </si>
  <si>
    <t>0.6062</t>
  </si>
  <si>
    <t>2.2619</t>
  </si>
  <si>
    <t>0.8253</t>
  </si>
  <si>
    <t>0.2746</t>
  </si>
  <si>
    <t>0.2746</t>
  </si>
  <si>
    <t>2.4154</t>
  </si>
  <si>
    <t>0.5751</t>
  </si>
  <si>
    <t>0.0000</t>
  </si>
  <si>
    <t>0.0000</t>
  </si>
  <si>
    <t>0.0000</t>
  </si>
  <si>
    <t>11.2440</t>
  </si>
  <si>
    <t>0.2796</t>
  </si>
  <si>
    <t>4.1297</t>
  </si>
  <si>
    <t>0.3705</t>
  </si>
  <si>
    <t>2.7321</t>
  </si>
  <si>
    <t>0.5842</t>
  </si>
  <si>
    <t>2.2477</t>
  </si>
  <si>
    <t>0.7983</t>
  </si>
  <si>
    <t>0.2715</t>
  </si>
  <si>
    <t>0.2715</t>
  </si>
  <si>
    <t>2.3911</t>
  </si>
  <si>
    <t>0.5693</t>
  </si>
  <si>
    <t>0.0000</t>
  </si>
  <si>
    <t>0.0000</t>
  </si>
  <si>
    <t>0.0000</t>
  </si>
  <si>
    <t>11.6883</t>
  </si>
  <si>
    <t>0.2749</t>
  </si>
  <si>
    <t>4.2412</t>
  </si>
  <si>
    <t>0.3624</t>
  </si>
  <si>
    <t>2.7751</t>
  </si>
  <si>
    <t>0.5621</t>
  </si>
  <si>
    <t>2.2334</t>
  </si>
  <si>
    <t>0.7714</t>
  </si>
  <si>
    <t>0.2683</t>
  </si>
  <si>
    <t>0.2683</t>
  </si>
  <si>
    <t>2.3668</t>
  </si>
  <si>
    <t>0.5635</t>
  </si>
  <si>
    <t>0.0000</t>
  </si>
  <si>
    <t>Reserve Factors - 2004</t>
  </si>
  <si>
    <t>Rate Groups 551 - 590</t>
  </si>
  <si>
    <t>AGE IN</t>
  </si>
  <si>
    <t>CT</t>
  </si>
  <si>
    <t>CT</t>
  </si>
  <si>
    <t>CT</t>
  </si>
  <si>
    <t>CT</t>
  </si>
  <si>
    <t>CT</t>
  </si>
  <si>
    <t>CT</t>
  </si>
  <si>
    <t>CT</t>
  </si>
  <si>
    <t>CT</t>
  </si>
  <si>
    <t>CT</t>
  </si>
  <si>
    <t>CT</t>
  </si>
  <si>
    <t>CT</t>
  </si>
  <si>
    <t>CT</t>
  </si>
  <si>
    <t>CT</t>
  </si>
  <si>
    <t>CT</t>
  </si>
  <si>
    <t>CT</t>
  </si>
  <si>
    <t>MONTHS</t>
  </si>
  <si>
    <t>0.0000</t>
  </si>
  <si>
    <t>0.0000</t>
  </si>
  <si>
    <t>5.8793</t>
  </si>
  <si>
    <t>1.9141</t>
  </si>
  <si>
    <t>9.4112</t>
  </si>
  <si>
    <t>3.6005</t>
  </si>
  <si>
    <t>14.0071</t>
  </si>
  <si>
    <t>5.8551</t>
  </si>
  <si>
    <t>16.0729</t>
  </si>
  <si>
    <t>7.8756</t>
  </si>
  <si>
    <t>4.5184</t>
  </si>
  <si>
    <t>4.5184</t>
  </si>
  <si>
    <t>37.0056</t>
  </si>
  <si>
    <t>8.8109</t>
  </si>
  <si>
    <t>0.0000</t>
  </si>
  <si>
    <t>0.0000</t>
  </si>
  <si>
    <t>0.0000</t>
  </si>
  <si>
    <t>5.2600</t>
  </si>
  <si>
    <t>1.7124</t>
  </si>
  <si>
    <t>8.4199</t>
  </si>
  <si>
    <t>3.2213</t>
  </si>
  <si>
    <t>12.5317</t>
  </si>
  <si>
    <t>5.2383</t>
  </si>
  <si>
    <t>14.3799</t>
  </si>
  <si>
    <t>7.0460</t>
  </si>
  <si>
    <t>4.0425</t>
  </si>
  <si>
    <t>4.0425</t>
  </si>
  <si>
    <t>33.1077</t>
  </si>
  <si>
    <t>7.8828</t>
  </si>
  <si>
    <t>0.0000</t>
  </si>
  <si>
    <t>0.0000</t>
  </si>
  <si>
    <t>0.0000</t>
  </si>
  <si>
    <t>4.9026</t>
  </si>
  <si>
    <t>1.5961</t>
  </si>
  <si>
    <t>7.8478</t>
  </si>
  <si>
    <t>3.0024</t>
  </si>
  <si>
    <t>11.6803</t>
  </si>
  <si>
    <t>4.8824</t>
  </si>
  <si>
    <t>13.4029</t>
  </si>
  <si>
    <t>6.5673</t>
  </si>
  <si>
    <t>3.7678</t>
  </si>
  <si>
    <t>3.7678</t>
  </si>
  <si>
    <t>30.8583</t>
  </si>
  <si>
    <t>7.3472</t>
  </si>
  <si>
    <t>0.0000</t>
  </si>
  <si>
    <t>0.0000</t>
  </si>
  <si>
    <t>0.0000</t>
  </si>
  <si>
    <t>4.5567</t>
  </si>
  <si>
    <t>1.4835</t>
  </si>
  <si>
    <t>7.2942</t>
  </si>
  <si>
    <t>2.7906</t>
  </si>
  <si>
    <t>10.8562</t>
  </si>
  <si>
    <t>4.5380</t>
  </si>
  <si>
    <t>12.4573</t>
  </si>
  <si>
    <t>6.1040</t>
  </si>
  <si>
    <t>3.5020</t>
  </si>
  <si>
    <t>3.5020</t>
  </si>
  <si>
    <t>28.6813</t>
  </si>
  <si>
    <t>6.8289</t>
  </si>
  <si>
    <t>0.0000</t>
  </si>
  <si>
    <t>0.0000</t>
  </si>
  <si>
    <t>0.0000</t>
  </si>
  <si>
    <t>4.2223</t>
  </si>
  <si>
    <t>1.3746</t>
  </si>
  <si>
    <t>6.7589</t>
  </si>
  <si>
    <t>2.5858</t>
  </si>
  <si>
    <t>10.0596</t>
  </si>
  <si>
    <t>4.2050</t>
  </si>
  <si>
    <t>11.5432</t>
  </si>
  <si>
    <t>5.6561</t>
  </si>
  <si>
    <t>3.2450</t>
  </si>
  <si>
    <t>3.2450</t>
  </si>
  <si>
    <t>26.5766</t>
  </si>
  <si>
    <t>6.3278</t>
  </si>
  <si>
    <t>0.0000</t>
  </si>
  <si>
    <t>0.0000</t>
  </si>
  <si>
    <t>0.0000</t>
  </si>
  <si>
    <t>3.8995</t>
  </si>
  <si>
    <t>1.2695</t>
  </si>
  <si>
    <t>6.2421</t>
  </si>
  <si>
    <t>2.3881</t>
  </si>
  <si>
    <t>9.2903</t>
  </si>
  <si>
    <t>3.8834</t>
  </si>
  <si>
    <t>10.6605</t>
  </si>
  <si>
    <t>5.2236</t>
  </si>
  <si>
    <t>2.9969</t>
  </si>
  <si>
    <t>2.9969</t>
  </si>
  <si>
    <t>24.5443</t>
  </si>
  <si>
    <t>5.8439</t>
  </si>
  <si>
    <t>0.0000</t>
  </si>
  <si>
    <t>0.0000</t>
  </si>
  <si>
    <t>0.0000</t>
  </si>
  <si>
    <t>3.5968</t>
  </si>
  <si>
    <t>1.1710</t>
  </si>
  <si>
    <t>5.7576</t>
  </si>
  <si>
    <t>2.2027</t>
  </si>
  <si>
    <t>8.5692</t>
  </si>
  <si>
    <t>3.5820</t>
  </si>
  <si>
    <t>9.8331</t>
  </si>
  <si>
    <t>4.8181</t>
  </si>
  <si>
    <t>2.7643</t>
  </si>
  <si>
    <t>2.7643</t>
  </si>
  <si>
    <t>22.6393</t>
  </si>
  <si>
    <t>5.3903</t>
  </si>
  <si>
    <t>0.0000</t>
  </si>
  <si>
    <t>0.0000</t>
  </si>
  <si>
    <t>0.0000</t>
  </si>
  <si>
    <t>3.3913</t>
  </si>
  <si>
    <t>1.1041</t>
  </si>
  <si>
    <t>5.4286</t>
  </si>
  <si>
    <t>2.0769</t>
  </si>
  <si>
    <t>8.0796</t>
  </si>
  <si>
    <t>3.3773</t>
  </si>
  <si>
    <t>9.2712</t>
  </si>
  <si>
    <t>4.5428</t>
  </si>
  <si>
    <t>2.6063</t>
  </si>
  <si>
    <t>2.6063</t>
  </si>
  <si>
    <t>21.3456</t>
  </si>
  <si>
    <t>5.0823</t>
  </si>
  <si>
    <t>0.0000</t>
  </si>
  <si>
    <t>0.0000</t>
  </si>
  <si>
    <t>0.0000</t>
  </si>
  <si>
    <t>3.1857</t>
  </si>
  <si>
    <t>1.0372</t>
  </si>
  <si>
    <t>5.0996</t>
  </si>
  <si>
    <t>1.9510</t>
  </si>
  <si>
    <t>7.5899</t>
  </si>
  <si>
    <t>3.1726</t>
  </si>
  <si>
    <t>8.7093</t>
  </si>
  <si>
    <t>4.2675</t>
  </si>
  <si>
    <t>2.4483</t>
  </si>
  <si>
    <t>2.4483</t>
  </si>
  <si>
    <t>20.0519</t>
  </si>
  <si>
    <t>4.7743</t>
  </si>
  <si>
    <t>0.0000</t>
  </si>
  <si>
    <t>0.0000</t>
  </si>
  <si>
    <t>0.0000</t>
  </si>
  <si>
    <t>2.5217</t>
  </si>
  <si>
    <t>0.8210</t>
  </si>
  <si>
    <t>4.0366</t>
  </si>
  <si>
    <t>1.5443</t>
  </si>
  <si>
    <t>6.0079</t>
  </si>
  <si>
    <t>2.5113</t>
  </si>
  <si>
    <t>6.8939</t>
  </si>
  <si>
    <t>3.3780</t>
  </si>
  <si>
    <t>1.9380</t>
  </si>
  <si>
    <t>1.9380</t>
  </si>
  <si>
    <t>15.8724</t>
  </si>
  <si>
    <t>3.7791</t>
  </si>
  <si>
    <t>0.0000</t>
  </si>
  <si>
    <t>0.0000</t>
  </si>
  <si>
    <t>0.0000</t>
  </si>
  <si>
    <t>2.3478</t>
  </si>
  <si>
    <t>0.7644</t>
  </si>
  <si>
    <t>3.7582</t>
  </si>
  <si>
    <t>1.4378</t>
  </si>
  <si>
    <t>5.5936</t>
  </si>
  <si>
    <t>2.3381</t>
  </si>
  <si>
    <t>6.4185</t>
  </si>
  <si>
    <t>3.1450</t>
  </si>
  <si>
    <t>1.8044</t>
  </si>
  <si>
    <t>1.8044</t>
  </si>
  <si>
    <t>14.7777</t>
  </si>
  <si>
    <t>3.5185</t>
  </si>
  <si>
    <t>0.0000</t>
  </si>
  <si>
    <t>0.0000</t>
  </si>
  <si>
    <t>0.0000</t>
  </si>
  <si>
    <t>2.1739</t>
  </si>
  <si>
    <t>0.7077</t>
  </si>
  <si>
    <t>3.4798</t>
  </si>
  <si>
    <t>1.3313</t>
  </si>
  <si>
    <t>5.1792</t>
  </si>
  <si>
    <t>2.1649</t>
  </si>
  <si>
    <t>5.9431</t>
  </si>
  <si>
    <t>2.9121</t>
  </si>
  <si>
    <t>1.6707</t>
  </si>
  <si>
    <t>1.6707</t>
  </si>
  <si>
    <t>13.6831</t>
  </si>
  <si>
    <t>3.2579</t>
  </si>
  <si>
    <t>0.0000</t>
  </si>
  <si>
    <t>0.0000</t>
  </si>
  <si>
    <t>0.0000</t>
  </si>
  <si>
    <t>2.1818</t>
  </si>
  <si>
    <t>0.7103</t>
  </si>
  <si>
    <t>3.4925</t>
  </si>
  <si>
    <t>1.3362</t>
  </si>
  <si>
    <t>5.1981</t>
  </si>
  <si>
    <t>2.1728</t>
  </si>
  <si>
    <t>5.9647</t>
  </si>
  <si>
    <t>2.9226</t>
  </si>
  <si>
    <t>1.6768</t>
  </si>
  <si>
    <t>1.6768</t>
  </si>
  <si>
    <t>13.7328</t>
  </si>
  <si>
    <t>3.2697</t>
  </si>
  <si>
    <t>0.0000</t>
  </si>
  <si>
    <t>0.0000</t>
  </si>
  <si>
    <t>0.0000</t>
  </si>
  <si>
    <t>2.1476</t>
  </si>
  <si>
    <t>0.6992</t>
  </si>
  <si>
    <t>3.3325</t>
  </si>
  <si>
    <t>1.2750</t>
  </si>
  <si>
    <t>5.0034</t>
  </si>
  <si>
    <t>2.0915</t>
  </si>
  <si>
    <t>5.7909</t>
  </si>
  <si>
    <t>2.8375</t>
  </si>
  <si>
    <t>1.5416</t>
  </si>
  <si>
    <t>1.5416</t>
  </si>
  <si>
    <t>12.6394</t>
  </si>
  <si>
    <t>3.0094</t>
  </si>
  <si>
    <t>0.0000</t>
  </si>
  <si>
    <t>0.0000</t>
  </si>
  <si>
    <t>0.0000</t>
  </si>
  <si>
    <t>2.1134</t>
  </si>
  <si>
    <t>0.6880</t>
  </si>
  <si>
    <t>3.1780</t>
  </si>
  <si>
    <t>1.2158</t>
  </si>
  <si>
    <t>4.8146</t>
  </si>
  <si>
    <t>2.0125</t>
  </si>
  <si>
    <t>5.6213</t>
  </si>
  <si>
    <t>2.7544</t>
  </si>
  <si>
    <t>1.4120</t>
  </si>
  <si>
    <t>1.4120</t>
  </si>
  <si>
    <t>11.5910</t>
  </si>
  <si>
    <t>2.7598</t>
  </si>
  <si>
    <t>0.0000</t>
  </si>
  <si>
    <t>0.0000</t>
  </si>
  <si>
    <t>0.0000</t>
  </si>
  <si>
    <t>2.0792</t>
  </si>
  <si>
    <t>0.6769</t>
  </si>
  <si>
    <t>3.0286</t>
  </si>
  <si>
    <t>1.1587</t>
  </si>
  <si>
    <t>4.6314</t>
  </si>
  <si>
    <t>1.9360</t>
  </si>
  <si>
    <t>5.4556</t>
  </si>
  <si>
    <t>2.6732</t>
  </si>
  <si>
    <t>1.2878</t>
  </si>
  <si>
    <t>1.2878</t>
  </si>
  <si>
    <t>10.5862</t>
  </si>
  <si>
    <t>2.5205</t>
  </si>
  <si>
    <t>0.0000</t>
  </si>
  <si>
    <t>0.0000</t>
  </si>
  <si>
    <t>0.0000</t>
  </si>
  <si>
    <t>2.0450</t>
  </si>
  <si>
    <t>0.6658</t>
  </si>
  <si>
    <t>2.8843</t>
  </si>
  <si>
    <t>1.1035</t>
  </si>
  <si>
    <t>4.4537</t>
  </si>
  <si>
    <t>1.8617</t>
  </si>
  <si>
    <t>5.2939</t>
  </si>
  <si>
    <t>2.5939</t>
  </si>
  <si>
    <t>1.1689</t>
  </si>
  <si>
    <t>1.1689</t>
  </si>
  <si>
    <t>9.6238</t>
  </si>
  <si>
    <t>2.2914</t>
  </si>
  <si>
    <t>0.0000</t>
  </si>
  <si>
    <t>0.0000</t>
  </si>
  <si>
    <t>0.0000</t>
  </si>
  <si>
    <t>2.0107</t>
  </si>
  <si>
    <t>0.6546</t>
  </si>
  <si>
    <t>2.7450</t>
  </si>
  <si>
    <t>1.0502</t>
  </si>
  <si>
    <t>4.2812</t>
  </si>
  <si>
    <t>1.7896</t>
  </si>
  <si>
    <t>5.1358</t>
  </si>
  <si>
    <t>2.5165</t>
  </si>
  <si>
    <t>1.0550</t>
  </si>
  <si>
    <t>1.0550</t>
  </si>
  <si>
    <t>8.7026</t>
  </si>
  <si>
    <t>2.0720</t>
  </si>
  <si>
    <t>0.0000</t>
  </si>
  <si>
    <t>0.0000</t>
  </si>
  <si>
    <t>0.0000</t>
  </si>
  <si>
    <t>2.0114</t>
  </si>
  <si>
    <t>0.6548</t>
  </si>
  <si>
    <t>2.6565</t>
  </si>
  <si>
    <t>1.0163</t>
  </si>
  <si>
    <t>4.1864</t>
  </si>
  <si>
    <t>1.7500</t>
  </si>
  <si>
    <t>5.0693</t>
  </si>
  <si>
    <t>2.4839</t>
  </si>
  <si>
    <t>0.9628</t>
  </si>
  <si>
    <t>0.9628</t>
  </si>
  <si>
    <t>7.9592</t>
  </si>
  <si>
    <t>1.8950</t>
  </si>
  <si>
    <t>0.0000</t>
  </si>
  <si>
    <t>0.0000</t>
  </si>
  <si>
    <t>0.0000</t>
  </si>
  <si>
    <t>2.0304</t>
  </si>
  <si>
    <t>0.6610</t>
  </si>
  <si>
    <t>2.5930</t>
  </si>
  <si>
    <t>0.9920</t>
  </si>
  <si>
    <t>4.1308</t>
  </si>
  <si>
    <t>1.7267</t>
  </si>
  <si>
    <t>5.0497</t>
  </si>
  <si>
    <t>2.4743</t>
  </si>
  <si>
    <t>0.8803</t>
  </si>
  <si>
    <t>0.8803</t>
  </si>
  <si>
    <t>7.2954</t>
  </si>
  <si>
    <t>1.7370</t>
  </si>
  <si>
    <t>0.0000</t>
  </si>
  <si>
    <t>0.0000</t>
  </si>
  <si>
    <t>0.0000</t>
  </si>
  <si>
    <t>2.0494</t>
  </si>
  <si>
    <t>0.6672</t>
  </si>
  <si>
    <t>2.5296</t>
  </si>
  <si>
    <t>0.9678</t>
  </si>
  <si>
    <t>4.0752</t>
  </si>
  <si>
    <t>1.7035</t>
  </si>
  <si>
    <t>5.0301</t>
  </si>
  <si>
    <t>2.4647</t>
  </si>
  <si>
    <t>0.7977</t>
  </si>
  <si>
    <t>0.7977</t>
  </si>
  <si>
    <t>6.6317</t>
  </si>
  <si>
    <t>1.5790</t>
  </si>
  <si>
    <t>0.0000</t>
  </si>
  <si>
    <t>0.0000</t>
  </si>
  <si>
    <t>0.0000</t>
  </si>
  <si>
    <t>2.0684</t>
  </si>
  <si>
    <t>0.6734</t>
  </si>
  <si>
    <t>2.4662</t>
  </si>
  <si>
    <t>0.9435</t>
  </si>
  <si>
    <t>4.0196</t>
  </si>
  <si>
    <t>1.6802</t>
  </si>
  <si>
    <t>5.0106</t>
  </si>
  <si>
    <t>2.4551</t>
  </si>
  <si>
    <t>0.7152</t>
  </si>
  <si>
    <t>0.7152</t>
  </si>
  <si>
    <t>5.9680</t>
  </si>
  <si>
    <t>1.4209</t>
  </si>
  <si>
    <t>0.0000</t>
  </si>
  <si>
    <t>0.0000</t>
  </si>
  <si>
    <t>0.0000</t>
  </si>
  <si>
    <t>2.1824</t>
  </si>
  <si>
    <t>0.7105</t>
  </si>
  <si>
    <t>2.5120</t>
  </si>
  <si>
    <t>0.9610</t>
  </si>
  <si>
    <t>4.1442</t>
  </si>
  <si>
    <t>1.7323</t>
  </si>
  <si>
    <t>5.2179</t>
  </si>
  <si>
    <t>2.5567</t>
  </si>
  <si>
    <t>0.6614</t>
  </si>
  <si>
    <t>0.6614</t>
  </si>
  <si>
    <t>5.5453</t>
  </si>
  <si>
    <t>1.3203</t>
  </si>
  <si>
    <t>0.0000</t>
  </si>
  <si>
    <t>0.0000</t>
  </si>
  <si>
    <t>0.0000</t>
  </si>
  <si>
    <t>2.2022</t>
  </si>
  <si>
    <t>0.7170</t>
  </si>
  <si>
    <t>2.4457</t>
  </si>
  <si>
    <t>0.9357</t>
  </si>
  <si>
    <t>4.0861</t>
  </si>
  <si>
    <t>1.7080</t>
  </si>
  <si>
    <t>5.1974</t>
  </si>
  <si>
    <t>2.5467</t>
  </si>
  <si>
    <t>0.5751</t>
  </si>
  <si>
    <t>0.5751</t>
  </si>
  <si>
    <t>4.8514</t>
  </si>
  <si>
    <t>1.1551</t>
  </si>
  <si>
    <t>0.0000</t>
  </si>
  <si>
    <t>0.0000</t>
  </si>
  <si>
    <t>0.0000</t>
  </si>
  <si>
    <t>2.2221</t>
  </si>
  <si>
    <t>0.7234</t>
  </si>
  <si>
    <t>2.3794</t>
  </si>
  <si>
    <t>0.9103</t>
  </si>
  <si>
    <t>4.0280</t>
  </si>
  <si>
    <t>1.6837</t>
  </si>
  <si>
    <t>5.1770</t>
  </si>
  <si>
    <t>2.5367</t>
  </si>
  <si>
    <t>0.4888</t>
  </si>
  <si>
    <t>0.4888</t>
  </si>
  <si>
    <t>4.1575</t>
  </si>
  <si>
    <t>0.9899</t>
  </si>
  <si>
    <t>0.0000</t>
  </si>
  <si>
    <t>0.0000</t>
  </si>
  <si>
    <t>0.0000</t>
  </si>
  <si>
    <t>2.5678</t>
  </si>
  <si>
    <t>0.7158</t>
  </si>
  <si>
    <t>2.5150</t>
  </si>
  <si>
    <t>0.8954</t>
  </si>
  <si>
    <t>4.0090</t>
  </si>
  <si>
    <t>1.6558</t>
  </si>
  <si>
    <t>5.1030</t>
  </si>
  <si>
    <t>2.4795</t>
  </si>
  <si>
    <t>0.4814</t>
  </si>
  <si>
    <t>0.4814</t>
  </si>
  <si>
    <t>4.1003</t>
  </si>
  <si>
    <t>0.9763</t>
  </si>
  <si>
    <t>0.0000</t>
  </si>
  <si>
    <t>0.0000</t>
  </si>
  <si>
    <t>0.0000</t>
  </si>
  <si>
    <t>2.9135</t>
  </si>
  <si>
    <t>0.7081</t>
  </si>
  <si>
    <t>2.6506</t>
  </si>
  <si>
    <t>0.8805</t>
  </si>
  <si>
    <t>3.9900</t>
  </si>
  <si>
    <t>1.6279</t>
  </si>
  <si>
    <t>5.0290</t>
  </si>
  <si>
    <t>2.4222</t>
  </si>
  <si>
    <t>0.4739</t>
  </si>
  <si>
    <t>0.4739</t>
  </si>
  <si>
    <t>4.0432</t>
  </si>
  <si>
    <t>0.9627</t>
  </si>
  <si>
    <t>0.0000</t>
  </si>
  <si>
    <t>0.0000</t>
  </si>
  <si>
    <t>0.0000</t>
  </si>
  <si>
    <t>3.2591</t>
  </si>
  <si>
    <t>0.7004</t>
  </si>
  <si>
    <t>2.7863</t>
  </si>
  <si>
    <t>0.8656</t>
  </si>
  <si>
    <t>3.9711</t>
  </si>
  <si>
    <t>1.6000</t>
  </si>
  <si>
    <t>4.9551</t>
  </si>
  <si>
    <t>2.3650</t>
  </si>
  <si>
    <t>0.4664</t>
  </si>
  <si>
    <t>0.4664</t>
  </si>
  <si>
    <t>3.9860</t>
  </si>
  <si>
    <t>0.9490</t>
  </si>
  <si>
    <t>0.0000</t>
  </si>
  <si>
    <t>0.0000</t>
  </si>
  <si>
    <t>0.0000</t>
  </si>
  <si>
    <t>3.6048</t>
  </si>
  <si>
    <t>0.6928</t>
  </si>
  <si>
    <t>2.9219</t>
  </si>
  <si>
    <t>0.8507</t>
  </si>
  <si>
    <t>3.9521</t>
  </si>
  <si>
    <t>1.5721</t>
  </si>
  <si>
    <t>4.8811</t>
  </si>
  <si>
    <t>2.3078</t>
  </si>
  <si>
    <t>0.4590</t>
  </si>
  <si>
    <t>0.4590</t>
  </si>
  <si>
    <t>3.9288</t>
  </si>
  <si>
    <t>0.9354</t>
  </si>
  <si>
    <t>0.0000</t>
  </si>
  <si>
    <t>0.0000</t>
  </si>
  <si>
    <t>0.0000</t>
  </si>
  <si>
    <t>3.9504</t>
  </si>
  <si>
    <t>0.6851</t>
  </si>
  <si>
    <t>3.0575</t>
  </si>
  <si>
    <t>0.8359</t>
  </si>
  <si>
    <t>3.9331</t>
  </si>
  <si>
    <t>1.5442</t>
  </si>
  <si>
    <t>4.8072</t>
  </si>
  <si>
    <t>2.2506</t>
  </si>
  <si>
    <t>0.4515</t>
  </si>
  <si>
    <t>0.4515</t>
  </si>
  <si>
    <t>3.8716</t>
  </si>
  <si>
    <t>0.9218</t>
  </si>
  <si>
    <t>0.0000</t>
  </si>
  <si>
    <t>0.0000</t>
  </si>
  <si>
    <t>0.0000</t>
  </si>
  <si>
    <t>3.8956</t>
  </si>
  <si>
    <t>0.6143</t>
  </si>
  <si>
    <t>2.8954</t>
  </si>
  <si>
    <t>0.7444</t>
  </si>
  <si>
    <t>3.5492</t>
  </si>
  <si>
    <t>1.3750</t>
  </si>
  <si>
    <t>4.2919</t>
  </si>
  <si>
    <t>1.9889</t>
  </si>
  <si>
    <t>0.4027</t>
  </si>
  <si>
    <t>0.4027</t>
  </si>
  <si>
    <t>3.4588</t>
  </si>
  <si>
    <t>0.8235</t>
  </si>
  <si>
    <t>0.0000</t>
  </si>
  <si>
    <t>0.0000</t>
  </si>
  <si>
    <t>0.0000</t>
  </si>
  <si>
    <t>3.8135</t>
  </si>
  <si>
    <t>0.5502</t>
  </si>
  <si>
    <t>2.7347</t>
  </si>
  <si>
    <t>0.6622</t>
  </si>
  <si>
    <t>3.2001</t>
  </si>
  <si>
    <t>1.2228</t>
  </si>
  <si>
    <t>3.8278</t>
  </si>
  <si>
    <t>1.7550</t>
  </si>
  <si>
    <t>0.3587</t>
  </si>
  <si>
    <t>0.3587</t>
  </si>
  <si>
    <t>3.0868</t>
  </si>
  <si>
    <t>0.7349</t>
  </si>
  <si>
    <t>0.0000</t>
  </si>
  <si>
    <t>0.0000</t>
  </si>
  <si>
    <t>0.0000</t>
  </si>
  <si>
    <t>4.0974</t>
  </si>
  <si>
    <t>0.5439</t>
  </si>
  <si>
    <t>2.8462</t>
  </si>
  <si>
    <t>0.6500</t>
  </si>
  <si>
    <t>3.1845</t>
  </si>
  <si>
    <t>1.1999</t>
  </si>
  <si>
    <t>3.7671</t>
  </si>
  <si>
    <t>1.7080</t>
  </si>
  <si>
    <t>0.3526</t>
  </si>
  <si>
    <t>0.3526</t>
  </si>
  <si>
    <t>3.0398</t>
  </si>
  <si>
    <t>0.7238</t>
  </si>
  <si>
    <t>0.0000</t>
  </si>
  <si>
    <t>0.0000</t>
  </si>
  <si>
    <t>0.0000</t>
  </si>
  <si>
    <t>4.3814</t>
  </si>
  <si>
    <t>0.5376</t>
  </si>
  <si>
    <t>2.9576</t>
  </si>
  <si>
    <t>0.6378</t>
  </si>
  <si>
    <t>3.1690</t>
  </si>
  <si>
    <t>1.1770</t>
  </si>
  <si>
    <t>3.7063</t>
  </si>
  <si>
    <t>1.6610</t>
  </si>
  <si>
    <t>0.3464</t>
  </si>
  <si>
    <t>0.3464</t>
  </si>
  <si>
    <t>2.9928</t>
  </si>
  <si>
    <t>0.7126</t>
  </si>
  <si>
    <t>0.0000</t>
  </si>
  <si>
    <t>0.0000</t>
  </si>
  <si>
    <t>0.0000</t>
  </si>
  <si>
    <t>4.6654</t>
  </si>
  <si>
    <t>0.5313</t>
  </si>
  <si>
    <t>3.0690</t>
  </si>
  <si>
    <t>0.6255</t>
  </si>
  <si>
    <t>3.1534</t>
  </si>
  <si>
    <t>1.1541</t>
  </si>
  <si>
    <t>3.6456</t>
  </si>
  <si>
    <t>1.6140</t>
  </si>
  <si>
    <t>0.3403</t>
  </si>
  <si>
    <t>0.3403</t>
  </si>
  <si>
    <t>2.9459</t>
  </si>
  <si>
    <t>0.7014</t>
  </si>
  <si>
    <t>0.0000</t>
  </si>
  <si>
    <t>0.0000</t>
  </si>
  <si>
    <t>0.0000</t>
  </si>
  <si>
    <t>4.9494</t>
  </si>
  <si>
    <t>0.5250</t>
  </si>
  <si>
    <t>3.1804</t>
  </si>
  <si>
    <t>0.6133</t>
  </si>
  <si>
    <t>3.1378</t>
  </si>
  <si>
    <t>1.1312</t>
  </si>
  <si>
    <t>3.5848</t>
  </si>
  <si>
    <t>1.5669</t>
  </si>
  <si>
    <t>0.3342</t>
  </si>
  <si>
    <t>0.3342</t>
  </si>
  <si>
    <t>2.8989</t>
  </si>
  <si>
    <t>0.6902</t>
  </si>
  <si>
    <t>0.0000</t>
  </si>
  <si>
    <t>0.0000</t>
  </si>
  <si>
    <t>0.0000</t>
  </si>
  <si>
    <t>5.2333</t>
  </si>
  <si>
    <t>0.5187</t>
  </si>
  <si>
    <t>3.2918</t>
  </si>
  <si>
    <t>0.6011</t>
  </si>
  <si>
    <t>3.1222</t>
  </si>
  <si>
    <t>1.1083</t>
  </si>
  <si>
    <t>3.5240</t>
  </si>
  <si>
    <t>1.5199</t>
  </si>
  <si>
    <t>0.3280</t>
  </si>
  <si>
    <t>0.3280</t>
  </si>
  <si>
    <t>2.8519</t>
  </si>
  <si>
    <t>0.6790</t>
  </si>
  <si>
    <t>0.0000</t>
  </si>
  <si>
    <t>0.0000</t>
  </si>
  <si>
    <t>0.0000</t>
  </si>
  <si>
    <t>6.6737</t>
  </si>
  <si>
    <t>0.5127</t>
  </si>
  <si>
    <t>3.5024</t>
  </si>
  <si>
    <t>0.5884</t>
  </si>
  <si>
    <t>3.1982</t>
  </si>
  <si>
    <t>1.0747</t>
  </si>
  <si>
    <t>3.4931</t>
  </si>
  <si>
    <t>1.4752</t>
  </si>
  <si>
    <t>0.3260</t>
  </si>
  <si>
    <t>0.3260</t>
  </si>
  <si>
    <t>2.8371</t>
  </si>
  <si>
    <t>0.6755</t>
  </si>
  <si>
    <t>0.0000</t>
  </si>
  <si>
    <t>0.0000</t>
  </si>
  <si>
    <t>0.0000</t>
  </si>
  <si>
    <t>8.1140</t>
  </si>
  <si>
    <t>0.5068</t>
  </si>
  <si>
    <t>3.7130</t>
  </si>
  <si>
    <t>0.5757</t>
  </si>
  <si>
    <t>3.2743</t>
  </si>
  <si>
    <t>1.0412</t>
  </si>
  <si>
    <t>3.4622</t>
  </si>
  <si>
    <t>1.4304</t>
  </si>
  <si>
    <t>0.3239</t>
  </si>
  <si>
    <t>0.3239</t>
  </si>
  <si>
    <t>2.8224</t>
  </si>
  <si>
    <t>0.6720</t>
  </si>
  <si>
    <t>0.0000</t>
  </si>
  <si>
    <t>0.0000</t>
  </si>
  <si>
    <t>0.0000</t>
  </si>
  <si>
    <t>9.5543</t>
  </si>
  <si>
    <t>0.5008</t>
  </si>
  <si>
    <t>3.9235</t>
  </si>
  <si>
    <t>0.5630</t>
  </si>
  <si>
    <t>3.3503</t>
  </si>
  <si>
    <t>1.0076</t>
  </si>
  <si>
    <t>3.4313</t>
  </si>
  <si>
    <t>1.3856</t>
  </si>
  <si>
    <t>0.3218</t>
  </si>
  <si>
    <t>0.3218</t>
  </si>
  <si>
    <t>2.8076</t>
  </si>
  <si>
    <t>0.6685</t>
  </si>
  <si>
    <t>0.0000</t>
  </si>
  <si>
    <t>0.0000</t>
  </si>
  <si>
    <t>0.0000</t>
  </si>
  <si>
    <t>10.9946</t>
  </si>
  <si>
    <t>0.4948</t>
  </si>
  <si>
    <t>4.1341</t>
  </si>
  <si>
    <t>0.5503</t>
  </si>
  <si>
    <t>3.4263</t>
  </si>
  <si>
    <t>0.9741</t>
  </si>
  <si>
    <t>3.4004</t>
  </si>
  <si>
    <t>1.3408</t>
  </si>
  <si>
    <t>0.3198</t>
  </si>
  <si>
    <t>0.3198</t>
  </si>
  <si>
    <t>2.7928</t>
  </si>
  <si>
    <t>0.6650</t>
  </si>
  <si>
    <t>0.0000</t>
  </si>
  <si>
    <t>0.0000</t>
  </si>
  <si>
    <t>0.0000</t>
  </si>
  <si>
    <t>12.4349</t>
  </si>
  <si>
    <t>0.4888</t>
  </si>
  <si>
    <t>4.3446</t>
  </si>
  <si>
    <t>0.5376</t>
  </si>
  <si>
    <t>3.5023</t>
  </si>
  <si>
    <t>0.9406</t>
  </si>
  <si>
    <t>3.3695</t>
  </si>
  <si>
    <t>1.2960</t>
  </si>
  <si>
    <t>0.3177</t>
  </si>
  <si>
    <t>0.3177</t>
  </si>
  <si>
    <t>2.7781</t>
  </si>
  <si>
    <t>0.6614</t>
  </si>
  <si>
    <t>0.0000</t>
  </si>
  <si>
    <t>0.0000</t>
  </si>
  <si>
    <t>0.0000</t>
  </si>
  <si>
    <t>13.8752</t>
  </si>
  <si>
    <t>0.4828</t>
  </si>
  <si>
    <t>4.5552</t>
  </si>
  <si>
    <t>0.5249</t>
  </si>
  <si>
    <t>3.5784</t>
  </si>
  <si>
    <t>0.9070</t>
  </si>
  <si>
    <t>3.3386</t>
  </si>
  <si>
    <t>1.2512</t>
  </si>
  <si>
    <t>0.3156</t>
  </si>
  <si>
    <t>0.3156</t>
  </si>
  <si>
    <t>2.7633</t>
  </si>
  <si>
    <t>0.6579</t>
  </si>
  <si>
    <t>0.0000</t>
  </si>
  <si>
    <t>0.0000</t>
  </si>
  <si>
    <t>0.0000</t>
  </si>
  <si>
    <t>15.3155</t>
  </si>
  <si>
    <t>0.4768</t>
  </si>
  <si>
    <t>4.7658</t>
  </si>
  <si>
    <t>0.5122</t>
  </si>
  <si>
    <t>3.6544</t>
  </si>
  <si>
    <t>0.8735</t>
  </si>
  <si>
    <t>3.3077</t>
  </si>
  <si>
    <t>1.2064</t>
  </si>
  <si>
    <t>0.3136</t>
  </si>
  <si>
    <t>0.3136</t>
  </si>
  <si>
    <t>2.7485</t>
  </si>
  <si>
    <t>0.6544</t>
  </si>
  <si>
    <t>0.0000</t>
  </si>
  <si>
    <t>0.0000</t>
  </si>
  <si>
    <t>0.0000</t>
  </si>
  <si>
    <t>16.7558</t>
  </si>
  <si>
    <t>0.4708</t>
  </si>
  <si>
    <t>4.9763</t>
  </si>
  <si>
    <t>0.4995</t>
  </si>
  <si>
    <t>3.7304</t>
  </si>
  <si>
    <t>0.8400</t>
  </si>
  <si>
    <t>3.2768</t>
  </si>
  <si>
    <t>1.1616</t>
  </si>
  <si>
    <t>0.3115</t>
  </si>
  <si>
    <t>0.3115</t>
  </si>
  <si>
    <t>2.7338</t>
  </si>
  <si>
    <t>0.6509</t>
  </si>
  <si>
    <t>0.0000</t>
  </si>
  <si>
    <t>0.0000</t>
  </si>
  <si>
    <t>0.0000</t>
  </si>
  <si>
    <t>18.1961</t>
  </si>
  <si>
    <t>0.4649</t>
  </si>
  <si>
    <t>5.1869</t>
  </si>
  <si>
    <t>0.4868</t>
  </si>
  <si>
    <t>3.8064</t>
  </si>
  <si>
    <t>0.8064</t>
  </si>
  <si>
    <t>3.2459</t>
  </si>
  <si>
    <t>1.1168</t>
  </si>
  <si>
    <t>0.3094</t>
  </si>
  <si>
    <t>0.3094</t>
  </si>
  <si>
    <t>2.7190</t>
  </si>
  <si>
    <t>0.6474</t>
  </si>
  <si>
    <t>0.0000</t>
  </si>
  <si>
    <t>0.0000</t>
  </si>
  <si>
    <t>0.0000</t>
  </si>
  <si>
    <t>19.6364</t>
  </si>
  <si>
    <t>0.4589</t>
  </si>
  <si>
    <t>5.3975</t>
  </si>
  <si>
    <t>0.4741</t>
  </si>
  <si>
    <t>3.8825</t>
  </si>
  <si>
    <t>0.7729</t>
  </si>
  <si>
    <t>3.2149</t>
  </si>
  <si>
    <t>1.0721</t>
  </si>
  <si>
    <t>0.3074</t>
  </si>
  <si>
    <t>0.3074</t>
  </si>
  <si>
    <t>2.7042</t>
  </si>
  <si>
    <t>0.6439</t>
  </si>
  <si>
    <t>0.0000</t>
  </si>
  <si>
    <t>0.0000</t>
  </si>
  <si>
    <t>0.0000</t>
  </si>
  <si>
    <t>21.0767</t>
  </si>
  <si>
    <t>0.4529</t>
  </si>
  <si>
    <t>5.6080</t>
  </si>
  <si>
    <t>0.4614</t>
  </si>
  <si>
    <t>3.9585</t>
  </si>
  <si>
    <t>0.7394</t>
  </si>
  <si>
    <t>3.1840</t>
  </si>
  <si>
    <t>1.0273</t>
  </si>
  <si>
    <t>0.3053</t>
  </si>
  <si>
    <t>0.3053</t>
  </si>
  <si>
    <t>2.6895</t>
  </si>
  <si>
    <t>0.6403</t>
  </si>
  <si>
    <t>0.0000</t>
  </si>
  <si>
    <t>0.0000</t>
  </si>
  <si>
    <t>0.0000</t>
  </si>
  <si>
    <t>22.5171</t>
  </si>
  <si>
    <t>0.4469</t>
  </si>
  <si>
    <t>5.8186</t>
  </si>
  <si>
    <t>0.4487</t>
  </si>
  <si>
    <t>4.0345</t>
  </si>
  <si>
    <t>0.7058</t>
  </si>
  <si>
    <t>3.1531</t>
  </si>
  <si>
    <t>0.9825</t>
  </si>
  <si>
    <t>0.3033</t>
  </si>
  <si>
    <t>0.3033</t>
  </si>
  <si>
    <t>2.6747</t>
  </si>
  <si>
    <t>0.6368</t>
  </si>
  <si>
    <t>0.0000</t>
  </si>
  <si>
    <t>Reserve Factors - 2004</t>
  </si>
  <si>
    <t>Rate Groups 604 - 689</t>
  </si>
  <si>
    <t>AGE IN</t>
  </si>
  <si>
    <t>CT</t>
  </si>
  <si>
    <t>CT</t>
  </si>
  <si>
    <t>CT</t>
  </si>
  <si>
    <t>CT</t>
  </si>
  <si>
    <t>CT</t>
  </si>
  <si>
    <t>CT</t>
  </si>
  <si>
    <t>CT</t>
  </si>
  <si>
    <t>CT</t>
  </si>
  <si>
    <t>CT</t>
  </si>
  <si>
    <t>CT</t>
  </si>
  <si>
    <t>CT</t>
  </si>
  <si>
    <t>CT</t>
  </si>
  <si>
    <t>CT</t>
  </si>
  <si>
    <t>CT</t>
  </si>
  <si>
    <t>CT</t>
  </si>
  <si>
    <t>MONTHS</t>
  </si>
  <si>
    <t>0.0000</t>
  </si>
  <si>
    <t>0.0000</t>
  </si>
  <si>
    <t>4.6554</t>
  </si>
  <si>
    <t>1.3136</t>
  </si>
  <si>
    <t>8.0797</t>
  </si>
  <si>
    <t>3.4391</t>
  </si>
  <si>
    <t>12.6746</t>
  </si>
  <si>
    <t>4.8794</t>
  </si>
  <si>
    <t>13.7779</t>
  </si>
  <si>
    <t>4.8790</t>
  </si>
  <si>
    <t>3.1787</t>
  </si>
  <si>
    <t>3.1787</t>
  </si>
  <si>
    <t>26.0339</t>
  </si>
  <si>
    <t>6.1986</t>
  </si>
  <si>
    <t>0.0000</t>
  </si>
  <si>
    <t>0.0000</t>
  </si>
  <si>
    <t>0.0000</t>
  </si>
  <si>
    <t>4.1933</t>
  </si>
  <si>
    <t>1.1832</t>
  </si>
  <si>
    <t>7.2776</t>
  </si>
  <si>
    <t>3.0977</t>
  </si>
  <si>
    <t>11.4163</t>
  </si>
  <si>
    <t>4.3950</t>
  </si>
  <si>
    <t>12.4101</t>
  </si>
  <si>
    <t>4.3947</t>
  </si>
  <si>
    <t>2.8632</t>
  </si>
  <si>
    <t>2.8632</t>
  </si>
  <si>
    <t>23.4494</t>
  </si>
  <si>
    <t>5.5832</t>
  </si>
  <si>
    <t>0.0000</t>
  </si>
  <si>
    <t>0.0000</t>
  </si>
  <si>
    <t>0.0000</t>
  </si>
  <si>
    <t>3.9005</t>
  </si>
  <si>
    <t>1.1006</t>
  </si>
  <si>
    <t>6.7695</t>
  </si>
  <si>
    <t>2.8814</t>
  </si>
  <si>
    <t>10.6193</t>
  </si>
  <si>
    <t>4.0882</t>
  </si>
  <si>
    <t>11.5437</t>
  </si>
  <si>
    <t>4.0879</t>
  </si>
  <si>
    <t>2.6633</t>
  </si>
  <si>
    <t>2.6633</t>
  </si>
  <si>
    <t>21.8123</t>
  </si>
  <si>
    <t>5.1934</t>
  </si>
  <si>
    <t>0.0000</t>
  </si>
  <si>
    <t>0.0000</t>
  </si>
  <si>
    <t>0.0000</t>
  </si>
  <si>
    <t>3.6177</t>
  </si>
  <si>
    <t>1.0208</t>
  </si>
  <si>
    <t>6.2786</t>
  </si>
  <si>
    <t>2.6725</t>
  </si>
  <si>
    <t>9.8493</t>
  </si>
  <si>
    <t>3.7917</t>
  </si>
  <si>
    <t>10.7066</t>
  </si>
  <si>
    <t>3.7914</t>
  </si>
  <si>
    <t>2.4702</t>
  </si>
  <si>
    <t>2.4702</t>
  </si>
  <si>
    <t>20.2306</t>
  </si>
  <si>
    <t>4.8168</t>
  </si>
  <si>
    <t>0.0000</t>
  </si>
  <si>
    <t>0.0000</t>
  </si>
  <si>
    <t>0.0000</t>
  </si>
  <si>
    <t>3.3447</t>
  </si>
  <si>
    <t>0.9438</t>
  </si>
  <si>
    <t>5.8049</t>
  </si>
  <si>
    <t>2.4708</t>
  </si>
  <si>
    <t>9.1061</t>
  </si>
  <si>
    <t>3.5056</t>
  </si>
  <si>
    <t>9.8988</t>
  </si>
  <si>
    <t>3.5054</t>
  </si>
  <si>
    <t>2.2838</t>
  </si>
  <si>
    <t>2.2838</t>
  </si>
  <si>
    <t>18.7042</t>
  </si>
  <si>
    <t>4.4534</t>
  </si>
  <si>
    <t>0.0000</t>
  </si>
  <si>
    <t>0.0000</t>
  </si>
  <si>
    <t>0.0000</t>
  </si>
  <si>
    <t>3.0817</t>
  </si>
  <si>
    <t>0.8696</t>
  </si>
  <si>
    <t>5.3484</t>
  </si>
  <si>
    <t>2.2765</t>
  </si>
  <si>
    <t>8.3899</t>
  </si>
  <si>
    <t>3.2299</t>
  </si>
  <si>
    <t>9.1203</t>
  </si>
  <si>
    <t>3.2297</t>
  </si>
  <si>
    <t>2.1042</t>
  </si>
  <si>
    <t>2.1042</t>
  </si>
  <si>
    <t>17.2331</t>
  </si>
  <si>
    <t>4.1031</t>
  </si>
  <si>
    <t>0.0000</t>
  </si>
  <si>
    <t>0.0000</t>
  </si>
  <si>
    <t>0.0000</t>
  </si>
  <si>
    <t>2.9402</t>
  </si>
  <si>
    <t>0.8296</t>
  </si>
  <si>
    <t>5.1028</t>
  </si>
  <si>
    <t>2.1720</t>
  </si>
  <si>
    <t>8.0048</t>
  </si>
  <si>
    <t>3.0816</t>
  </si>
  <si>
    <t>8.7016</t>
  </si>
  <si>
    <t>3.0814</t>
  </si>
  <si>
    <t>2.0076</t>
  </si>
  <si>
    <t>2.0076</t>
  </si>
  <si>
    <t>16.4420</t>
  </si>
  <si>
    <t>3.9148</t>
  </si>
  <si>
    <t>0.0000</t>
  </si>
  <si>
    <t>0.0000</t>
  </si>
  <si>
    <t>0.0000</t>
  </si>
  <si>
    <t>2.7722</t>
  </si>
  <si>
    <t>0.7822</t>
  </si>
  <si>
    <t>4.8113</t>
  </si>
  <si>
    <t>2.0479</t>
  </si>
  <si>
    <t>7.5474</t>
  </si>
  <si>
    <t>2.9055</t>
  </si>
  <si>
    <t>8.2044</t>
  </si>
  <si>
    <t>2.9053</t>
  </si>
  <si>
    <t>1.8929</t>
  </si>
  <si>
    <t>1.8929</t>
  </si>
  <si>
    <t>15.5025</t>
  </si>
  <si>
    <t>3.6911</t>
  </si>
  <si>
    <t>0.0000</t>
  </si>
  <si>
    <t>0.0000</t>
  </si>
  <si>
    <t>0.0000</t>
  </si>
  <si>
    <t>2.6042</t>
  </si>
  <si>
    <t>0.7348</t>
  </si>
  <si>
    <t>4.5197</t>
  </si>
  <si>
    <t>1.9238</t>
  </si>
  <si>
    <t>7.0900</t>
  </si>
  <si>
    <t>2.7295</t>
  </si>
  <si>
    <t>7.7071</t>
  </si>
  <si>
    <t>2.7293</t>
  </si>
  <si>
    <t>1.7781</t>
  </si>
  <si>
    <t>1.7781</t>
  </si>
  <si>
    <t>14.5629</t>
  </si>
  <si>
    <t>3.4674</t>
  </si>
  <si>
    <t>0.0000</t>
  </si>
  <si>
    <t>0.0000</t>
  </si>
  <si>
    <t>0.0000</t>
  </si>
  <si>
    <t>2.0614</t>
  </si>
  <si>
    <t>0.5817</t>
  </si>
  <si>
    <t>3.5776</t>
  </si>
  <si>
    <t>1.5228</t>
  </si>
  <si>
    <t>5.6122</t>
  </si>
  <si>
    <t>2.1605</t>
  </si>
  <si>
    <t>6.1007</t>
  </si>
  <si>
    <t>2.1604</t>
  </si>
  <si>
    <t>1.4075</t>
  </si>
  <si>
    <t>1.4075</t>
  </si>
  <si>
    <t>11.5275</t>
  </si>
  <si>
    <t>2.7446</t>
  </si>
  <si>
    <t>0.0000</t>
  </si>
  <si>
    <t>0.0000</t>
  </si>
  <si>
    <t>0.0000</t>
  </si>
  <si>
    <t>1.9192</t>
  </si>
  <si>
    <t>0.5415</t>
  </si>
  <si>
    <t>3.3309</t>
  </si>
  <si>
    <t>1.4178</t>
  </si>
  <si>
    <t>5.2251</t>
  </si>
  <si>
    <t>2.0115</t>
  </si>
  <si>
    <t>5.6799</t>
  </si>
  <si>
    <t>2.0114</t>
  </si>
  <si>
    <t>1.3104</t>
  </si>
  <si>
    <t>1.3104</t>
  </si>
  <si>
    <t>10.7325</t>
  </si>
  <si>
    <t>2.5554</t>
  </si>
  <si>
    <t>0.0000</t>
  </si>
  <si>
    <t>0.0000</t>
  </si>
  <si>
    <t>0.0000</t>
  </si>
  <si>
    <t>1.7770</t>
  </si>
  <si>
    <t>0.5014</t>
  </si>
  <si>
    <t>3.0841</t>
  </si>
  <si>
    <t>1.3127</t>
  </si>
  <si>
    <t>4.8381</t>
  </si>
  <si>
    <t>1.8625</t>
  </si>
  <si>
    <t>5.2592</t>
  </si>
  <si>
    <t>1.8624</t>
  </si>
  <si>
    <t>1.2134</t>
  </si>
  <si>
    <t>1.2134</t>
  </si>
  <si>
    <t>9.9375</t>
  </si>
  <si>
    <t>2.3661</t>
  </si>
  <si>
    <t>0.0000</t>
  </si>
  <si>
    <t>0.0000</t>
  </si>
  <si>
    <t>0.0000</t>
  </si>
  <si>
    <t>1.7835</t>
  </si>
  <si>
    <t>0.5033</t>
  </si>
  <si>
    <t>3.0954</t>
  </si>
  <si>
    <t>1.3175</t>
  </si>
  <si>
    <t>4.8557</t>
  </si>
  <si>
    <t>1.8693</t>
  </si>
  <si>
    <t>5.2783</t>
  </si>
  <si>
    <t>1.8692</t>
  </si>
  <si>
    <t>1.2178</t>
  </si>
  <si>
    <t>1.2178</t>
  </si>
  <si>
    <t>9.9736</t>
  </si>
  <si>
    <t>2.3747</t>
  </si>
  <si>
    <t>0.0000</t>
  </si>
  <si>
    <t>0.0000</t>
  </si>
  <si>
    <t>0.0000</t>
  </si>
  <si>
    <t>1.7573</t>
  </si>
  <si>
    <t>0.4959</t>
  </si>
  <si>
    <t>2.9404</t>
  </si>
  <si>
    <t>1.2516</t>
  </si>
  <si>
    <t>4.6725</t>
  </si>
  <si>
    <t>1.7988</t>
  </si>
  <si>
    <t>5.1364</t>
  </si>
  <si>
    <t>1.8189</t>
  </si>
  <si>
    <t>1.1283</t>
  </si>
  <si>
    <t>1.1283</t>
  </si>
  <si>
    <t>9.2534</t>
  </si>
  <si>
    <t>2.2032</t>
  </si>
  <si>
    <t>0.0000</t>
  </si>
  <si>
    <t>0.0000</t>
  </si>
  <si>
    <t>0.0000</t>
  </si>
  <si>
    <t>1.7311</t>
  </si>
  <si>
    <t>0.4885</t>
  </si>
  <si>
    <t>2.7912</t>
  </si>
  <si>
    <t>1.1881</t>
  </si>
  <si>
    <t>4.4951</t>
  </si>
  <si>
    <t>1.7305</t>
  </si>
  <si>
    <t>4.9979</t>
  </si>
  <si>
    <t>1.7698</t>
  </si>
  <si>
    <t>1.0425</t>
  </si>
  <si>
    <t>1.0425</t>
  </si>
  <si>
    <t>8.5629</t>
  </si>
  <si>
    <t>2.0388</t>
  </si>
  <si>
    <t>0.0000</t>
  </si>
  <si>
    <t>0.0000</t>
  </si>
  <si>
    <t>0.0000</t>
  </si>
  <si>
    <t>1.7050</t>
  </si>
  <si>
    <t>0.4811</t>
  </si>
  <si>
    <t>2.6474</t>
  </si>
  <si>
    <t>1.1269</t>
  </si>
  <si>
    <t>4.3234</t>
  </si>
  <si>
    <t>1.6644</t>
  </si>
  <si>
    <t>4.8625</t>
  </si>
  <si>
    <t>1.7219</t>
  </si>
  <si>
    <t>0.9603</t>
  </si>
  <si>
    <t>0.9603</t>
  </si>
  <si>
    <t>7.9011</t>
  </si>
  <si>
    <t>1.8812</t>
  </si>
  <si>
    <t>0.0000</t>
  </si>
  <si>
    <t>0.0000</t>
  </si>
  <si>
    <t>0.0000</t>
  </si>
  <si>
    <t>1.6788</t>
  </si>
  <si>
    <t>0.4737</t>
  </si>
  <si>
    <t>2.5090</t>
  </si>
  <si>
    <t>1.0679</t>
  </si>
  <si>
    <t>4.1570</t>
  </si>
  <si>
    <t>1.6003</t>
  </si>
  <si>
    <t>4.7303</t>
  </si>
  <si>
    <t>1.6751</t>
  </si>
  <si>
    <t>0.8815</t>
  </si>
  <si>
    <t>0.8815</t>
  </si>
  <si>
    <t>7.2671</t>
  </si>
  <si>
    <t>1.7303</t>
  </si>
  <si>
    <t>0.0000</t>
  </si>
  <si>
    <t>0.0000</t>
  </si>
  <si>
    <t>0.0000</t>
  </si>
  <si>
    <t>1.6526</t>
  </si>
  <si>
    <t>0.4663</t>
  </si>
  <si>
    <t>2.3757</t>
  </si>
  <si>
    <t>1.0112</t>
  </si>
  <si>
    <t>3.9959</t>
  </si>
  <si>
    <t>1.5383</t>
  </si>
  <si>
    <t>4.6011</t>
  </si>
  <si>
    <t>1.6293</t>
  </si>
  <si>
    <t>0.8061</t>
  </si>
  <si>
    <t>0.8061</t>
  </si>
  <si>
    <t>6.6600</t>
  </si>
  <si>
    <t>1.5857</t>
  </si>
  <si>
    <t>0.0000</t>
  </si>
  <si>
    <t>0.0000</t>
  </si>
  <si>
    <t>0.0000</t>
  </si>
  <si>
    <t>1.6570</t>
  </si>
  <si>
    <t>0.4676</t>
  </si>
  <si>
    <t>2.2896</t>
  </si>
  <si>
    <t>0.9746</t>
  </si>
  <si>
    <t>3.9122</t>
  </si>
  <si>
    <t>1.5061</t>
  </si>
  <si>
    <t>4.5590</t>
  </si>
  <si>
    <t>1.6144</t>
  </si>
  <si>
    <t>0.7478</t>
  </si>
  <si>
    <t>0.7478</t>
  </si>
  <si>
    <t>6.1934</t>
  </si>
  <si>
    <t>1.4746</t>
  </si>
  <si>
    <t>0.0000</t>
  </si>
  <si>
    <t>0.0000</t>
  </si>
  <si>
    <t>0.0000</t>
  </si>
  <si>
    <t>1.6747</t>
  </si>
  <si>
    <t>0.4726</t>
  </si>
  <si>
    <t>2.2226</t>
  </si>
  <si>
    <t>0.9460</t>
  </si>
  <si>
    <t>3.8605</t>
  </si>
  <si>
    <t>1.4862</t>
  </si>
  <si>
    <t>4.5539</t>
  </si>
  <si>
    <t>1.6126</t>
  </si>
  <si>
    <t>0.6960</t>
  </si>
  <si>
    <t>0.6960</t>
  </si>
  <si>
    <t>5.7801</t>
  </si>
  <si>
    <t>1.3762</t>
  </si>
  <si>
    <t>0.0000</t>
  </si>
  <si>
    <t>0.0000</t>
  </si>
  <si>
    <t>0.0000</t>
  </si>
  <si>
    <t>1.6924</t>
  </si>
  <si>
    <t>0.4776</t>
  </si>
  <si>
    <t>2.1556</t>
  </si>
  <si>
    <t>0.9175</t>
  </si>
  <si>
    <t>3.8088</t>
  </si>
  <si>
    <t>1.4663</t>
  </si>
  <si>
    <t>4.5488</t>
  </si>
  <si>
    <t>1.6108</t>
  </si>
  <si>
    <t>0.6441</t>
  </si>
  <si>
    <t>0.6441</t>
  </si>
  <si>
    <t>5.3669</t>
  </si>
  <si>
    <t>1.2778</t>
  </si>
  <si>
    <t>0.0000</t>
  </si>
  <si>
    <t>0.0000</t>
  </si>
  <si>
    <t>0.0000</t>
  </si>
  <si>
    <t>1.7101</t>
  </si>
  <si>
    <t>0.4826</t>
  </si>
  <si>
    <t>2.0886</t>
  </si>
  <si>
    <t>0.8890</t>
  </si>
  <si>
    <t>3.7571</t>
  </si>
  <si>
    <t>1.4464</t>
  </si>
  <si>
    <t>4.5436</t>
  </si>
  <si>
    <t>1.6090</t>
  </si>
  <si>
    <t>0.5922</t>
  </si>
  <si>
    <t>0.5922</t>
  </si>
  <si>
    <t>4.9537</t>
  </si>
  <si>
    <t>1.1794</t>
  </si>
  <si>
    <t>0.0000</t>
  </si>
  <si>
    <t>0.0000</t>
  </si>
  <si>
    <t>0.0000</t>
  </si>
  <si>
    <t>1.8064</t>
  </si>
  <si>
    <t>0.5097</t>
  </si>
  <si>
    <t>2.1135</t>
  </si>
  <si>
    <t>0.8996</t>
  </si>
  <si>
    <t>3.8739</t>
  </si>
  <si>
    <t>1.4913</t>
  </si>
  <si>
    <t>4.7448</t>
  </si>
  <si>
    <t>1.6802</t>
  </si>
  <si>
    <t>0.5650</t>
  </si>
  <si>
    <t>0.5650</t>
  </si>
  <si>
    <t>4.7468</t>
  </si>
  <si>
    <t>1.1302</t>
  </si>
  <si>
    <t>0.0000</t>
  </si>
  <si>
    <t>0.0000</t>
  </si>
  <si>
    <t>0.0000</t>
  </si>
  <si>
    <t>1.8249</t>
  </si>
  <si>
    <t>0.5149</t>
  </si>
  <si>
    <t>2.0434</t>
  </si>
  <si>
    <t>0.8698</t>
  </si>
  <si>
    <t>3.8198</t>
  </si>
  <si>
    <t>1.4705</t>
  </si>
  <si>
    <t>4.7394</t>
  </si>
  <si>
    <t>1.6783</t>
  </si>
  <si>
    <t>0.5107</t>
  </si>
  <si>
    <t>0.5107</t>
  </si>
  <si>
    <t>4.3148</t>
  </si>
  <si>
    <t>1.0273</t>
  </si>
  <si>
    <t>0.0000</t>
  </si>
  <si>
    <t>0.0000</t>
  </si>
  <si>
    <t>0.0000</t>
  </si>
  <si>
    <t>1.8434</t>
  </si>
  <si>
    <t>0.5201</t>
  </si>
  <si>
    <t>1.9734</t>
  </si>
  <si>
    <t>0.8400</t>
  </si>
  <si>
    <t>3.7658</t>
  </si>
  <si>
    <t>1.4497</t>
  </si>
  <si>
    <t>4.7341</t>
  </si>
  <si>
    <t>1.6764</t>
  </si>
  <si>
    <t>0.4565</t>
  </si>
  <si>
    <t>0.4565</t>
  </si>
  <si>
    <t>3.8828</t>
  </si>
  <si>
    <t>0.9245</t>
  </si>
  <si>
    <t>0.0000</t>
  </si>
  <si>
    <t>0.0000</t>
  </si>
  <si>
    <t>0.0000</t>
  </si>
  <si>
    <t>2.1674</t>
  </si>
  <si>
    <t>0.5120</t>
  </si>
  <si>
    <t>2.1856</t>
  </si>
  <si>
    <t>0.8279</t>
  </si>
  <si>
    <t>3.7339</t>
  </si>
  <si>
    <t>1.4363</t>
  </si>
  <si>
    <t>4.6673</t>
  </si>
  <si>
    <t>1.6673</t>
  </si>
  <si>
    <t>0.4515</t>
  </si>
  <si>
    <t>0.4515</t>
  </si>
  <si>
    <t>3.8459</t>
  </si>
  <si>
    <t>0.9157</t>
  </si>
  <si>
    <t>0.0000</t>
  </si>
  <si>
    <t>0.0000</t>
  </si>
  <si>
    <t>0.0000</t>
  </si>
  <si>
    <t>2.4915</t>
  </si>
  <si>
    <t>0.5039</t>
  </si>
  <si>
    <t>2.3977</t>
  </si>
  <si>
    <t>0.8158</t>
  </si>
  <si>
    <t>3.7020</t>
  </si>
  <si>
    <t>1.4229</t>
  </si>
  <si>
    <t>4.6005</t>
  </si>
  <si>
    <t>1.6581</t>
  </si>
  <si>
    <t>0.4464</t>
  </si>
  <si>
    <t>0.4464</t>
  </si>
  <si>
    <t>3.8089</t>
  </si>
  <si>
    <t>0.9069</t>
  </si>
  <si>
    <t>0.0000</t>
  </si>
  <si>
    <t>0.0000</t>
  </si>
  <si>
    <t>0.0000</t>
  </si>
  <si>
    <t>2.8155</t>
  </si>
  <si>
    <t>0.4958</t>
  </si>
  <si>
    <t>2.6099</t>
  </si>
  <si>
    <t>0.8037</t>
  </si>
  <si>
    <t>3.6701</t>
  </si>
  <si>
    <t>1.4095</t>
  </si>
  <si>
    <t>4.5338</t>
  </si>
  <si>
    <t>1.6490</t>
  </si>
  <si>
    <t>0.4413</t>
  </si>
  <si>
    <t>0.4413</t>
  </si>
  <si>
    <t>3.7719</t>
  </si>
  <si>
    <t>0.8981</t>
  </si>
  <si>
    <t>0.0000</t>
  </si>
  <si>
    <t>0.0000</t>
  </si>
  <si>
    <t>0.0000</t>
  </si>
  <si>
    <t>3.1396</t>
  </si>
  <si>
    <t>0.4876</t>
  </si>
  <si>
    <t>2.8221</t>
  </si>
  <si>
    <t>0.7916</t>
  </si>
  <si>
    <t>3.6382</t>
  </si>
  <si>
    <t>1.3961</t>
  </si>
  <si>
    <t>4.4670</t>
  </si>
  <si>
    <t>1.6399</t>
  </si>
  <si>
    <t>0.4362</t>
  </si>
  <si>
    <t>0.4362</t>
  </si>
  <si>
    <t>3.7350</t>
  </si>
  <si>
    <t>0.8893</t>
  </si>
  <si>
    <t>0.0000</t>
  </si>
  <si>
    <t>0.0000</t>
  </si>
  <si>
    <t>0.0000</t>
  </si>
  <si>
    <t>3.4636</t>
  </si>
  <si>
    <t>0.4795</t>
  </si>
  <si>
    <t>3.0342</t>
  </si>
  <si>
    <t>0.7795</t>
  </si>
  <si>
    <t>3.6062</t>
  </si>
  <si>
    <t>1.3827</t>
  </si>
  <si>
    <t>4.4003</t>
  </si>
  <si>
    <t>1.6307</t>
  </si>
  <si>
    <t>0.4311</t>
  </si>
  <si>
    <t>0.4311</t>
  </si>
  <si>
    <t>3.6980</t>
  </si>
  <si>
    <t>0.8805</t>
  </si>
  <si>
    <t>0.0000</t>
  </si>
  <si>
    <t>0.0000</t>
  </si>
  <si>
    <t>0.0000</t>
  </si>
  <si>
    <t>3.1604</t>
  </si>
  <si>
    <t>0.3933</t>
  </si>
  <si>
    <t>2.7088</t>
  </si>
  <si>
    <t>0.6403</t>
  </si>
  <si>
    <t>2.9824</t>
  </si>
  <si>
    <t>1.1425</t>
  </si>
  <si>
    <t>3.6159</t>
  </si>
  <si>
    <t>1.3530</t>
  </si>
  <si>
    <t>0.3555</t>
  </si>
  <si>
    <t>0.3555</t>
  </si>
  <si>
    <t>3.0548</t>
  </si>
  <si>
    <t>0.7273</t>
  </si>
  <si>
    <t>0.0000</t>
  </si>
  <si>
    <t>0.0000</t>
  </si>
  <si>
    <t>0.0000</t>
  </si>
  <si>
    <t>3.4308</t>
  </si>
  <si>
    <t>0.3865</t>
  </si>
  <si>
    <t>2.8858</t>
  </si>
  <si>
    <t>0.6302</t>
  </si>
  <si>
    <t>2.9558</t>
  </si>
  <si>
    <t>1.1313</t>
  </si>
  <si>
    <t>3.5602</t>
  </si>
  <si>
    <t>1.3454</t>
  </si>
  <si>
    <t>0.3513</t>
  </si>
  <si>
    <t>0.3513</t>
  </si>
  <si>
    <t>3.0239</t>
  </si>
  <si>
    <t>0.7200</t>
  </si>
  <si>
    <t>0.0000</t>
  </si>
  <si>
    <t>0.0000</t>
  </si>
  <si>
    <t>0.0000</t>
  </si>
  <si>
    <t>3.7012</t>
  </si>
  <si>
    <t>0.3798</t>
  </si>
  <si>
    <t>3.0628</t>
  </si>
  <si>
    <t>0.6201</t>
  </si>
  <si>
    <t>2.9292</t>
  </si>
  <si>
    <t>1.1201</t>
  </si>
  <si>
    <t>3.5045</t>
  </si>
  <si>
    <t>1.3378</t>
  </si>
  <si>
    <t>0.3470</t>
  </si>
  <si>
    <t>0.3470</t>
  </si>
  <si>
    <t>2.9931</t>
  </si>
  <si>
    <t>0.7126</t>
  </si>
  <si>
    <t>0.0000</t>
  </si>
  <si>
    <t>0.0000</t>
  </si>
  <si>
    <t>0.0000</t>
  </si>
  <si>
    <t>3.9716</t>
  </si>
  <si>
    <t>0.3730</t>
  </si>
  <si>
    <t>3.2399</t>
  </si>
  <si>
    <t>0.6101</t>
  </si>
  <si>
    <t>2.9025</t>
  </si>
  <si>
    <t>1.1089</t>
  </si>
  <si>
    <t>3.4488</t>
  </si>
  <si>
    <t>1.3302</t>
  </si>
  <si>
    <t>0.3428</t>
  </si>
  <si>
    <t>0.3428</t>
  </si>
  <si>
    <t>2.9622</t>
  </si>
  <si>
    <t>0.7053</t>
  </si>
  <si>
    <t>0.0000</t>
  </si>
  <si>
    <t>0.0000</t>
  </si>
  <si>
    <t>0.0000</t>
  </si>
  <si>
    <t>4.2420</t>
  </si>
  <si>
    <t>0.3662</t>
  </si>
  <si>
    <t>3.4169</t>
  </si>
  <si>
    <t>0.6000</t>
  </si>
  <si>
    <t>2.8759</t>
  </si>
  <si>
    <t>1.0978</t>
  </si>
  <si>
    <t>3.3931</t>
  </si>
  <si>
    <t>1.3225</t>
  </si>
  <si>
    <t>0.3386</t>
  </si>
  <si>
    <t>0.3386</t>
  </si>
  <si>
    <t>2.9314</t>
  </si>
  <si>
    <t>0.6979</t>
  </si>
  <si>
    <t>0.0000</t>
  </si>
  <si>
    <t>0.0000</t>
  </si>
  <si>
    <t>0.0000</t>
  </si>
  <si>
    <t>4.5124</t>
  </si>
  <si>
    <t>0.3594</t>
  </si>
  <si>
    <t>3.5939</t>
  </si>
  <si>
    <t>0.5899</t>
  </si>
  <si>
    <t>2.8493</t>
  </si>
  <si>
    <t>1.0866</t>
  </si>
  <si>
    <t>3.3374</t>
  </si>
  <si>
    <t>1.3149</t>
  </si>
  <si>
    <t>0.3343</t>
  </si>
  <si>
    <t>0.3343</t>
  </si>
  <si>
    <t>2.9005</t>
  </si>
  <si>
    <t>0.6906</t>
  </si>
  <si>
    <t>0.0000</t>
  </si>
  <si>
    <t>0.0000</t>
  </si>
  <si>
    <t>0.0000</t>
  </si>
  <si>
    <t>4.7828</t>
  </si>
  <si>
    <t>0.3526</t>
  </si>
  <si>
    <t>3.7710</t>
  </si>
  <si>
    <t>0.5798</t>
  </si>
  <si>
    <t>2.8227</t>
  </si>
  <si>
    <t>1.0754</t>
  </si>
  <si>
    <t>3.2817</t>
  </si>
  <si>
    <t>1.3073</t>
  </si>
  <si>
    <t>0.3301</t>
  </si>
  <si>
    <t>0.3301</t>
  </si>
  <si>
    <t>2.8697</t>
  </si>
  <si>
    <t>0.6833</t>
  </si>
  <si>
    <t>0.0000</t>
  </si>
  <si>
    <t>0.0000</t>
  </si>
  <si>
    <t>0.0000</t>
  </si>
  <si>
    <t>6.2059</t>
  </si>
  <si>
    <t>0.3472</t>
  </si>
  <si>
    <t>3.8744</t>
  </si>
  <si>
    <t>0.5694</t>
  </si>
  <si>
    <t>2.8919</t>
  </si>
  <si>
    <t>1.0488</t>
  </si>
  <si>
    <t>3.2635</t>
  </si>
  <si>
    <t>1.2759</t>
  </si>
  <si>
    <t>0.3265</t>
  </si>
  <si>
    <t>0.3265</t>
  </si>
  <si>
    <t>2.8418</t>
  </si>
  <si>
    <t>0.6766</t>
  </si>
  <si>
    <t>0.0000</t>
  </si>
  <si>
    <t>0.0000</t>
  </si>
  <si>
    <t>0.0000</t>
  </si>
  <si>
    <t>7.6290</t>
  </si>
  <si>
    <t>0.3418</t>
  </si>
  <si>
    <t>3.9778</t>
  </si>
  <si>
    <t>0.5590</t>
  </si>
  <si>
    <t>2.9612</t>
  </si>
  <si>
    <t>1.0222</t>
  </si>
  <si>
    <t>3.2454</t>
  </si>
  <si>
    <t>1.2445</t>
  </si>
  <si>
    <t>0.3230</t>
  </si>
  <si>
    <t>0.3230</t>
  </si>
  <si>
    <t>2.8139</t>
  </si>
  <si>
    <t>0.6700</t>
  </si>
  <si>
    <t>0.0000</t>
  </si>
  <si>
    <t>0.0000</t>
  </si>
  <si>
    <t>0.0000</t>
  </si>
  <si>
    <t>9.0521</t>
  </si>
  <si>
    <t>0.3363</t>
  </si>
  <si>
    <t>4.0812</t>
  </si>
  <si>
    <t>0.5486</t>
  </si>
  <si>
    <t>3.0305</t>
  </si>
  <si>
    <t>0.9956</t>
  </si>
  <si>
    <t>3.2272</t>
  </si>
  <si>
    <t>1.2131</t>
  </si>
  <si>
    <t>0.3194</t>
  </si>
  <si>
    <t>0.3194</t>
  </si>
  <si>
    <t>2.7860</t>
  </si>
  <si>
    <t>0.6633</t>
  </si>
  <si>
    <t>0.0000</t>
  </si>
  <si>
    <t>0.0000</t>
  </si>
  <si>
    <t>0.0000</t>
  </si>
  <si>
    <t>10.4752</t>
  </si>
  <si>
    <t>0.3309</t>
  </si>
  <si>
    <t>4.1847</t>
  </si>
  <si>
    <t>0.5382</t>
  </si>
  <si>
    <t>3.0997</t>
  </si>
  <si>
    <t>0.9689</t>
  </si>
  <si>
    <t>3.2091</t>
  </si>
  <si>
    <t>1.1817</t>
  </si>
  <si>
    <t>0.3158</t>
  </si>
  <si>
    <t>0.3158</t>
  </si>
  <si>
    <t>2.7580</t>
  </si>
  <si>
    <t>0.6567</t>
  </si>
  <si>
    <t>0.0000</t>
  </si>
  <si>
    <t>0.0000</t>
  </si>
  <si>
    <t>0.0000</t>
  </si>
  <si>
    <t>11.8983</t>
  </si>
  <si>
    <t>0.3254</t>
  </si>
  <si>
    <t>4.2881</t>
  </si>
  <si>
    <t>0.5278</t>
  </si>
  <si>
    <t>3.1690</t>
  </si>
  <si>
    <t>0.9423</t>
  </si>
  <si>
    <t>3.1909</t>
  </si>
  <si>
    <t>1.1503</t>
  </si>
  <si>
    <t>0.3123</t>
  </si>
  <si>
    <t>0.3123</t>
  </si>
  <si>
    <t>2.7301</t>
  </si>
  <si>
    <t>0.6500</t>
  </si>
  <si>
    <t>0.0000</t>
  </si>
  <si>
    <t>0.0000</t>
  </si>
  <si>
    <t>0.0000</t>
  </si>
  <si>
    <t>13.3214</t>
  </si>
  <si>
    <t>0.3200</t>
  </si>
  <si>
    <t>4.3915</t>
  </si>
  <si>
    <t>0.5174</t>
  </si>
  <si>
    <t>3.2383</t>
  </si>
  <si>
    <t>0.9157</t>
  </si>
  <si>
    <t>3.1727</t>
  </si>
  <si>
    <t>1.1189</t>
  </si>
  <si>
    <t>0.3087</t>
  </si>
  <si>
    <t>0.3087</t>
  </si>
  <si>
    <t>2.7022</t>
  </si>
  <si>
    <t>0.6434</t>
  </si>
  <si>
    <t>0.0000</t>
  </si>
  <si>
    <t>0.0000</t>
  </si>
  <si>
    <t>0.0000</t>
  </si>
  <si>
    <t>14.7445</t>
  </si>
  <si>
    <t>0.3146</t>
  </si>
  <si>
    <t>4.4950</t>
  </si>
  <si>
    <t>0.5070</t>
  </si>
  <si>
    <t>3.3075</t>
  </si>
  <si>
    <t>0.8891</t>
  </si>
  <si>
    <t>3.1546</t>
  </si>
  <si>
    <t>1.0875</t>
  </si>
  <si>
    <t>0.3052</t>
  </si>
  <si>
    <t>0.3052</t>
  </si>
  <si>
    <t>2.6743</t>
  </si>
  <si>
    <t>0.6367</t>
  </si>
  <si>
    <t>0.0000</t>
  </si>
  <si>
    <t>0.0000</t>
  </si>
  <si>
    <t>0.0000</t>
  </si>
  <si>
    <t>16.1676</t>
  </si>
  <si>
    <t>0.3091</t>
  </si>
  <si>
    <t>4.5984</t>
  </si>
  <si>
    <t>0.4966</t>
  </si>
  <si>
    <t>3.3768</t>
  </si>
  <si>
    <t>0.8625</t>
  </si>
  <si>
    <t>3.1364</t>
  </si>
  <si>
    <t>1.0561</t>
  </si>
  <si>
    <t>0.3016</t>
  </si>
  <si>
    <t>0.3016</t>
  </si>
  <si>
    <t>2.6464</t>
  </si>
  <si>
    <t>0.6301</t>
  </si>
  <si>
    <t>0.0000</t>
  </si>
  <si>
    <t>0.0000</t>
  </si>
  <si>
    <t>0.0000</t>
  </si>
  <si>
    <t>17.5908</t>
  </si>
  <si>
    <t>0.3037</t>
  </si>
  <si>
    <t>4.7018</t>
  </si>
  <si>
    <t>0.4862</t>
  </si>
  <si>
    <t>3.4461</t>
  </si>
  <si>
    <t>0.8359</t>
  </si>
  <si>
    <t>3.1182</t>
  </si>
  <si>
    <t>1.0248</t>
  </si>
  <si>
    <t>0.2981</t>
  </si>
  <si>
    <t>0.2981</t>
  </si>
  <si>
    <t>2.6185</t>
  </si>
  <si>
    <t>0.6234</t>
  </si>
  <si>
    <t>0.0000</t>
  </si>
  <si>
    <t>0.0000</t>
  </si>
  <si>
    <t>0.0000</t>
  </si>
  <si>
    <t>19.0139</t>
  </si>
  <si>
    <t>0.2983</t>
  </si>
  <si>
    <t>4.8053</t>
  </si>
  <si>
    <t>0.4758</t>
  </si>
  <si>
    <t>3.5154</t>
  </si>
  <si>
    <t>0.8093</t>
  </si>
  <si>
    <t>3.1001</t>
  </si>
  <si>
    <t>0.9934</t>
  </si>
  <si>
    <t>0.2945</t>
  </si>
  <si>
    <t>0.2945</t>
  </si>
  <si>
    <t>2.5906</t>
  </si>
  <si>
    <t>0.6168</t>
  </si>
  <si>
    <t>0.0000</t>
  </si>
  <si>
    <t>0.0000</t>
  </si>
  <si>
    <t>0.0000</t>
  </si>
  <si>
    <t>20.4370</t>
  </si>
  <si>
    <t>0.2928</t>
  </si>
  <si>
    <t>4.9087</t>
  </si>
  <si>
    <t>0.4654</t>
  </si>
  <si>
    <t>3.5846</t>
  </si>
  <si>
    <t>0.7827</t>
  </si>
  <si>
    <t>3.0819</t>
  </si>
  <si>
    <t>0.9620</t>
  </si>
  <si>
    <t>0.2909</t>
  </si>
  <si>
    <t>0.2909</t>
  </si>
  <si>
    <t>2.5626</t>
  </si>
  <si>
    <t>0.6102</t>
  </si>
  <si>
    <t>0.0000</t>
  </si>
  <si>
    <t>0.0000</t>
  </si>
  <si>
    <t>0.0000</t>
  </si>
  <si>
    <t>21.8601</t>
  </si>
  <si>
    <t>0.2874</t>
  </si>
  <si>
    <t>5.0121</t>
  </si>
  <si>
    <t>0.4550</t>
  </si>
  <si>
    <t>3.6539</t>
  </si>
  <si>
    <t>0.7561</t>
  </si>
  <si>
    <t>3.0637</t>
  </si>
  <si>
    <t>0.9306</t>
  </si>
  <si>
    <t>0.2874</t>
  </si>
  <si>
    <t>0.2874</t>
  </si>
  <si>
    <t>2.5347</t>
  </si>
  <si>
    <t>0.6035</t>
  </si>
  <si>
    <t>0.0000</t>
  </si>
  <si>
    <t>Reserve Factors - 2004</t>
  </si>
  <si>
    <t>Rate Groups 810 - 875</t>
  </si>
  <si>
    <t>AGE IN</t>
  </si>
  <si>
    <t>CT</t>
  </si>
  <si>
    <t>CT</t>
  </si>
  <si>
    <t>CT</t>
  </si>
  <si>
    <t>CT</t>
  </si>
  <si>
    <t>CT</t>
  </si>
  <si>
    <t>CT</t>
  </si>
  <si>
    <t>CT</t>
  </si>
  <si>
    <t>CT</t>
  </si>
  <si>
    <t>CT</t>
  </si>
  <si>
    <t>CT</t>
  </si>
  <si>
    <t>CT</t>
  </si>
  <si>
    <t>CT</t>
  </si>
  <si>
    <t>CT</t>
  </si>
  <si>
    <t>CT</t>
  </si>
  <si>
    <t>CT</t>
  </si>
  <si>
    <t>MONTHS</t>
  </si>
  <si>
    <t>0.0000</t>
  </si>
  <si>
    <t>0.0000</t>
  </si>
  <si>
    <t>4.5209</t>
  </si>
  <si>
    <t>1.6959</t>
  </si>
  <si>
    <t>7.2160</t>
  </si>
  <si>
    <t>3.3575</t>
  </si>
  <si>
    <t>11.1718</t>
  </si>
  <si>
    <t>4.6744</t>
  </si>
  <si>
    <t>11.6500</t>
  </si>
  <si>
    <t>4.8046</t>
  </si>
  <si>
    <t>1.3625</t>
  </si>
  <si>
    <t>1.3625</t>
  </si>
  <si>
    <t>11.1587</t>
  </si>
  <si>
    <t>2.6568</t>
  </si>
  <si>
    <t>0.0000</t>
  </si>
  <si>
    <t>0.0000</t>
  </si>
  <si>
    <t>0.0000</t>
  </si>
  <si>
    <t>4.0721</t>
  </si>
  <si>
    <t>1.5275</t>
  </si>
  <si>
    <t>6.4996</t>
  </si>
  <si>
    <t>3.0242</t>
  </si>
  <si>
    <t>10.0627</t>
  </si>
  <si>
    <t>4.2104</t>
  </si>
  <si>
    <t>10.4934</t>
  </si>
  <si>
    <t>4.3276</t>
  </si>
  <si>
    <t>1.2272</t>
  </si>
  <si>
    <t>1.2272</t>
  </si>
  <si>
    <t>10.0509</t>
  </si>
  <si>
    <t>2.3931</t>
  </si>
  <si>
    <t>0.0000</t>
  </si>
  <si>
    <t>0.0000</t>
  </si>
  <si>
    <t>0.0000</t>
  </si>
  <si>
    <t>3.8222</t>
  </si>
  <si>
    <t>1.4338</t>
  </si>
  <si>
    <t>6.1008</t>
  </si>
  <si>
    <t>2.8386</t>
  </si>
  <si>
    <t>9.4453</t>
  </si>
  <si>
    <t>3.9520</t>
  </si>
  <si>
    <t>9.8496</t>
  </si>
  <si>
    <t>4.0621</t>
  </si>
  <si>
    <t>1.1519</t>
  </si>
  <si>
    <t>1.1519</t>
  </si>
  <si>
    <t>9.4342</t>
  </si>
  <si>
    <t>2.2462</t>
  </si>
  <si>
    <t>0.0000</t>
  </si>
  <si>
    <t>0.0000</t>
  </si>
  <si>
    <t>0.0000</t>
  </si>
  <si>
    <t>3.5788</t>
  </si>
  <si>
    <t>1.3425</t>
  </si>
  <si>
    <t>5.7123</t>
  </si>
  <si>
    <t>2.6578</t>
  </si>
  <si>
    <t>8.8437</t>
  </si>
  <si>
    <t>3.7003</t>
  </si>
  <si>
    <t>9.2222</t>
  </si>
  <si>
    <t>3.8034</t>
  </si>
  <si>
    <t>1.0785</t>
  </si>
  <si>
    <t>1.0785</t>
  </si>
  <si>
    <t>8.8333</t>
  </si>
  <si>
    <t>2.1032</t>
  </si>
  <si>
    <t>0.0000</t>
  </si>
  <si>
    <t>0.0000</t>
  </si>
  <si>
    <t>0.0000</t>
  </si>
  <si>
    <t>3.3417</t>
  </si>
  <si>
    <t>1.2536</t>
  </si>
  <si>
    <t>5.3339</t>
  </si>
  <si>
    <t>2.4818</t>
  </si>
  <si>
    <t>8.2579</t>
  </si>
  <si>
    <t>3.4552</t>
  </si>
  <si>
    <t>8.6114</t>
  </si>
  <si>
    <t>3.5515</t>
  </si>
  <si>
    <t>1.0071</t>
  </si>
  <si>
    <t>1.0071</t>
  </si>
  <si>
    <t>8.2482</t>
  </si>
  <si>
    <t>1.9639</t>
  </si>
  <si>
    <t>0.0000</t>
  </si>
  <si>
    <t>0.0000</t>
  </si>
  <si>
    <t>0.0000</t>
  </si>
  <si>
    <t>3.1111</t>
  </si>
  <si>
    <t>1.1670</t>
  </si>
  <si>
    <t>4.9658</t>
  </si>
  <si>
    <t>2.3105</t>
  </si>
  <si>
    <t>7.6880</t>
  </si>
  <si>
    <t>3.2168</t>
  </si>
  <si>
    <t>8.0171</t>
  </si>
  <si>
    <t>3.3064</t>
  </si>
  <si>
    <t>0.9376</t>
  </si>
  <si>
    <t>0.9376</t>
  </si>
  <si>
    <t>7.6790</t>
  </si>
  <si>
    <t>1.8283</t>
  </si>
  <si>
    <t>0.0000</t>
  </si>
  <si>
    <t>0.0000</t>
  </si>
  <si>
    <t>0.0000</t>
  </si>
  <si>
    <t>2.8059</t>
  </si>
  <si>
    <t>1.0525</t>
  </si>
  <si>
    <t>4.4786</t>
  </si>
  <si>
    <t>2.0838</t>
  </si>
  <si>
    <t>6.9338</t>
  </si>
  <si>
    <t>2.9012</t>
  </si>
  <si>
    <t>7.2305</t>
  </si>
  <si>
    <t>2.9820</t>
  </si>
  <si>
    <t>0.8456</t>
  </si>
  <si>
    <t>0.8456</t>
  </si>
  <si>
    <t>6.9256</t>
  </si>
  <si>
    <t>1.6490</t>
  </si>
  <si>
    <t>0.0000</t>
  </si>
  <si>
    <t>0.0000</t>
  </si>
  <si>
    <t>0.0000</t>
  </si>
  <si>
    <t>2.6455</t>
  </si>
  <si>
    <t>0.9924</t>
  </si>
  <si>
    <t>4.2227</t>
  </si>
  <si>
    <t>1.9648</t>
  </si>
  <si>
    <t>6.5376</t>
  </si>
  <si>
    <t>2.7354</t>
  </si>
  <si>
    <t>6.8174</t>
  </si>
  <si>
    <t>2.8116</t>
  </si>
  <si>
    <t>0.7973</t>
  </si>
  <si>
    <t>0.7973</t>
  </si>
  <si>
    <t>6.5299</t>
  </si>
  <si>
    <t>1.5547</t>
  </si>
  <si>
    <t>0.0000</t>
  </si>
  <si>
    <t>0.0000</t>
  </si>
  <si>
    <t>0.0000</t>
  </si>
  <si>
    <t>2.4852</t>
  </si>
  <si>
    <t>0.9323</t>
  </si>
  <si>
    <t>3.9668</t>
  </si>
  <si>
    <t>1.8457</t>
  </si>
  <si>
    <t>6.1413</t>
  </si>
  <si>
    <t>2.5696</t>
  </si>
  <si>
    <t>6.4042</t>
  </si>
  <si>
    <t>2.6412</t>
  </si>
  <si>
    <t>0.7490</t>
  </si>
  <si>
    <t>0.7490</t>
  </si>
  <si>
    <t>6.1341</t>
  </si>
  <si>
    <t>1.4605</t>
  </si>
  <si>
    <t>0.0000</t>
  </si>
  <si>
    <t>0.0000</t>
  </si>
  <si>
    <t>0.0000</t>
  </si>
  <si>
    <t>2.1311</t>
  </si>
  <si>
    <t>0.7994</t>
  </si>
  <si>
    <t>3.4016</t>
  </si>
  <si>
    <t>1.5827</t>
  </si>
  <si>
    <t>5.2664</t>
  </si>
  <si>
    <t>2.2035</t>
  </si>
  <si>
    <t>5.4918</t>
  </si>
  <si>
    <t>2.2649</t>
  </si>
  <si>
    <t>0.6423</t>
  </si>
  <si>
    <t>0.6423</t>
  </si>
  <si>
    <t>5.2602</t>
  </si>
  <si>
    <t>1.2524</t>
  </si>
  <si>
    <t>0.0000</t>
  </si>
  <si>
    <t>0.0000</t>
  </si>
  <si>
    <t>0.0000</t>
  </si>
  <si>
    <t>1.9842</t>
  </si>
  <si>
    <t>0.7443</t>
  </si>
  <si>
    <t>3.1670</t>
  </si>
  <si>
    <t>1.4736</t>
  </si>
  <si>
    <t>4.9032</t>
  </si>
  <si>
    <t>2.0516</t>
  </si>
  <si>
    <t>5.1130</t>
  </si>
  <si>
    <t>2.1087</t>
  </si>
  <si>
    <t>0.5980</t>
  </si>
  <si>
    <t>0.5980</t>
  </si>
  <si>
    <t>4.8974</t>
  </si>
  <si>
    <t>1.1660</t>
  </si>
  <si>
    <t>0.0000</t>
  </si>
  <si>
    <t>0.0000</t>
  </si>
  <si>
    <t>0.0000</t>
  </si>
  <si>
    <t>1.8372</t>
  </si>
  <si>
    <t>0.6892</t>
  </si>
  <si>
    <t>2.9324</t>
  </si>
  <si>
    <t>1.3644</t>
  </si>
  <si>
    <t>4.5400</t>
  </si>
  <si>
    <t>1.8996</t>
  </si>
  <si>
    <t>4.7343</t>
  </si>
  <si>
    <t>1.9525</t>
  </si>
  <si>
    <t>0.5537</t>
  </si>
  <si>
    <t>0.5537</t>
  </si>
  <si>
    <t>4.5346</t>
  </si>
  <si>
    <t>1.0797</t>
  </si>
  <si>
    <t>0.0000</t>
  </si>
  <si>
    <t>0.0000</t>
  </si>
  <si>
    <t>0.0000</t>
  </si>
  <si>
    <t>1.8439</t>
  </si>
  <si>
    <t>0.6917</t>
  </si>
  <si>
    <t>2.9431</t>
  </si>
  <si>
    <t>1.3694</t>
  </si>
  <si>
    <t>4.5565</t>
  </si>
  <si>
    <t>1.9065</t>
  </si>
  <si>
    <t>4.7515</t>
  </si>
  <si>
    <t>1.9596</t>
  </si>
  <si>
    <t>0.5557</t>
  </si>
  <si>
    <t>0.5557</t>
  </si>
  <si>
    <t>4.5511</t>
  </si>
  <si>
    <t>1.0836</t>
  </si>
  <si>
    <t>0.0000</t>
  </si>
  <si>
    <t>0.0000</t>
  </si>
  <si>
    <t>0.0000</t>
  </si>
  <si>
    <t>1.8082</t>
  </si>
  <si>
    <t>0.6783</t>
  </si>
  <si>
    <t>2.8038</t>
  </si>
  <si>
    <t>1.3046</t>
  </si>
  <si>
    <t>4.3777</t>
  </si>
  <si>
    <t>1.8317</t>
  </si>
  <si>
    <t>4.6408</t>
  </si>
  <si>
    <t>1.9139</t>
  </si>
  <si>
    <t>0.5383</t>
  </si>
  <si>
    <t>0.5383</t>
  </si>
  <si>
    <t>4.4214</t>
  </si>
  <si>
    <t>1.0527</t>
  </si>
  <si>
    <t>0.0000</t>
  </si>
  <si>
    <t>0.0000</t>
  </si>
  <si>
    <t>0.0000</t>
  </si>
  <si>
    <t>1.7726</t>
  </si>
  <si>
    <t>0.6650</t>
  </si>
  <si>
    <t>2.6686</t>
  </si>
  <si>
    <t>1.2417</t>
  </si>
  <si>
    <t>4.2033</t>
  </si>
  <si>
    <t>1.7587</t>
  </si>
  <si>
    <t>4.5310</t>
  </si>
  <si>
    <t>1.8686</t>
  </si>
  <si>
    <t>0.5212</t>
  </si>
  <si>
    <t>0.5212</t>
  </si>
  <si>
    <t>4.2937</t>
  </si>
  <si>
    <t>1.0223</t>
  </si>
  <si>
    <t>0.0000</t>
  </si>
  <si>
    <t>0.0000</t>
  </si>
  <si>
    <t>0.0000</t>
  </si>
  <si>
    <t>1.7370</t>
  </si>
  <si>
    <t>0.6516</t>
  </si>
  <si>
    <t>2.5374</t>
  </si>
  <si>
    <t>1.1806</t>
  </si>
  <si>
    <t>4.0333</t>
  </si>
  <si>
    <t>1.6876</t>
  </si>
  <si>
    <t>4.4221</t>
  </si>
  <si>
    <t>1.8237</t>
  </si>
  <si>
    <t>0.5044</t>
  </si>
  <si>
    <t>0.5044</t>
  </si>
  <si>
    <t>4.1681</t>
  </si>
  <si>
    <t>0.9924</t>
  </si>
  <si>
    <t>0.0000</t>
  </si>
  <si>
    <t>0.0000</t>
  </si>
  <si>
    <t>0.0000</t>
  </si>
  <si>
    <t>1.7014</t>
  </si>
  <si>
    <t>0.6382</t>
  </si>
  <si>
    <t>2.4101</t>
  </si>
  <si>
    <t>1.1214</t>
  </si>
  <si>
    <t>3.8677</t>
  </si>
  <si>
    <t>1.6183</t>
  </si>
  <si>
    <t>4.3141</t>
  </si>
  <si>
    <t>1.7792</t>
  </si>
  <si>
    <t>0.4879</t>
  </si>
  <si>
    <t>0.4879</t>
  </si>
  <si>
    <t>4.0444</t>
  </si>
  <si>
    <t>0.9630</t>
  </si>
  <si>
    <t>0.0000</t>
  </si>
  <si>
    <t>0.0000</t>
  </si>
  <si>
    <t>0.0000</t>
  </si>
  <si>
    <t>1.6658</t>
  </si>
  <si>
    <t>0.6249</t>
  </si>
  <si>
    <t>2.2867</t>
  </si>
  <si>
    <t>1.0640</t>
  </si>
  <si>
    <t>3.7063</t>
  </si>
  <si>
    <t>1.5508</t>
  </si>
  <si>
    <t>4.2070</t>
  </si>
  <si>
    <t>1.7350</t>
  </si>
  <si>
    <t>0.4718</t>
  </si>
  <si>
    <t>0.4718</t>
  </si>
  <si>
    <t>3.9227</t>
  </si>
  <si>
    <t>0.9340</t>
  </si>
  <si>
    <t>0.0000</t>
  </si>
  <si>
    <t>0.0000</t>
  </si>
  <si>
    <t>0.0000</t>
  </si>
  <si>
    <t>1.6515</t>
  </si>
  <si>
    <t>0.6195</t>
  </si>
  <si>
    <t>2.1955</t>
  </si>
  <si>
    <t>1.0215</t>
  </si>
  <si>
    <t>3.5957</t>
  </si>
  <si>
    <t>1.5045</t>
  </si>
  <si>
    <t>4.1546</t>
  </si>
  <si>
    <t>1.7134</t>
  </si>
  <si>
    <t>0.4620</t>
  </si>
  <si>
    <t>0.4620</t>
  </si>
  <si>
    <t>3.8528</t>
  </si>
  <si>
    <t>0.9173</t>
  </si>
  <si>
    <t>0.0000</t>
  </si>
  <si>
    <t>0.0000</t>
  </si>
  <si>
    <t>0.0000</t>
  </si>
  <si>
    <t>1.6596</t>
  </si>
  <si>
    <t>0.6225</t>
  </si>
  <si>
    <t>2.1349</t>
  </si>
  <si>
    <t>0.9933</t>
  </si>
  <si>
    <t>3.5347</t>
  </si>
  <si>
    <t>1.4790</t>
  </si>
  <si>
    <t>4.1584</t>
  </si>
  <si>
    <t>1.7150</t>
  </si>
  <si>
    <t>0.4584</t>
  </si>
  <si>
    <t>0.4584</t>
  </si>
  <si>
    <t>3.8354</t>
  </si>
  <si>
    <t>0.9132</t>
  </si>
  <si>
    <t>0.0000</t>
  </si>
  <si>
    <t>0.0000</t>
  </si>
  <si>
    <t>0.0000</t>
  </si>
  <si>
    <t>1.6676</t>
  </si>
  <si>
    <t>0.6256</t>
  </si>
  <si>
    <t>2.0743</t>
  </si>
  <si>
    <t>0.9651</t>
  </si>
  <si>
    <t>3.4736</t>
  </si>
  <si>
    <t>1.4534</t>
  </si>
  <si>
    <t>4.1622</t>
  </si>
  <si>
    <t>1.7166</t>
  </si>
  <si>
    <t>0.4549</t>
  </si>
  <si>
    <t>0.4549</t>
  </si>
  <si>
    <t>3.8180</t>
  </si>
  <si>
    <t>0.9090</t>
  </si>
  <si>
    <t>0.0000</t>
  </si>
  <si>
    <t>0.0000</t>
  </si>
  <si>
    <t>0.0000</t>
  </si>
  <si>
    <t>1.6756</t>
  </si>
  <si>
    <t>0.6286</t>
  </si>
  <si>
    <t>2.0137</t>
  </si>
  <si>
    <t>0.9369</t>
  </si>
  <si>
    <t>3.4125</t>
  </si>
  <si>
    <t>1.4278</t>
  </si>
  <si>
    <t>4.1660</t>
  </si>
  <si>
    <t>1.7181</t>
  </si>
  <si>
    <t>0.4513</t>
  </si>
  <si>
    <t>0.4513</t>
  </si>
  <si>
    <t>3.8005</t>
  </si>
  <si>
    <t>0.9049</t>
  </si>
  <si>
    <t>0.0000</t>
  </si>
  <si>
    <t>0.0000</t>
  </si>
  <si>
    <t>0.0000</t>
  </si>
  <si>
    <t>1.7602</t>
  </si>
  <si>
    <t>0.6603</t>
  </si>
  <si>
    <t>2.0419</t>
  </si>
  <si>
    <t>0.9500</t>
  </si>
  <si>
    <t>3.5038</t>
  </si>
  <si>
    <t>1.4660</t>
  </si>
  <si>
    <t>4.3594</t>
  </si>
  <si>
    <t>1.7979</t>
  </si>
  <si>
    <t>0.4681</t>
  </si>
  <si>
    <t>0.4681</t>
  </si>
  <si>
    <t>3.9550</t>
  </si>
  <si>
    <t>0.9417</t>
  </si>
  <si>
    <t>0.0000</t>
  </si>
  <si>
    <t>0.0000</t>
  </si>
  <si>
    <t>0.0000</t>
  </si>
  <si>
    <t>1.7686</t>
  </si>
  <si>
    <t>0.6634</t>
  </si>
  <si>
    <t>1.9785</t>
  </si>
  <si>
    <t>0.9206</t>
  </si>
  <si>
    <t>3.4399</t>
  </si>
  <si>
    <t>1.4393</t>
  </si>
  <si>
    <t>4.3633</t>
  </si>
  <si>
    <t>1.7995</t>
  </si>
  <si>
    <t>0.4644</t>
  </si>
  <si>
    <t>0.4644</t>
  </si>
  <si>
    <t>3.9368</t>
  </si>
  <si>
    <t>0.9373</t>
  </si>
  <si>
    <t>0.0000</t>
  </si>
  <si>
    <t>0.0000</t>
  </si>
  <si>
    <t>0.0000</t>
  </si>
  <si>
    <t>1.7770</t>
  </si>
  <si>
    <t>0.6666</t>
  </si>
  <si>
    <t>1.9151</t>
  </si>
  <si>
    <t>0.8911</t>
  </si>
  <si>
    <t>3.3761</t>
  </si>
  <si>
    <t>1.4126</t>
  </si>
  <si>
    <t>4.3673</t>
  </si>
  <si>
    <t>1.8012</t>
  </si>
  <si>
    <t>0.4607</t>
  </si>
  <si>
    <t>0.4607</t>
  </si>
  <si>
    <t>3.9186</t>
  </si>
  <si>
    <t>0.9330</t>
  </si>
  <si>
    <t>0.0000</t>
  </si>
  <si>
    <t>0.0000</t>
  </si>
  <si>
    <t>0.0000</t>
  </si>
  <si>
    <t>2.1529</t>
  </si>
  <si>
    <t>0.6573</t>
  </si>
  <si>
    <t>2.1080</t>
  </si>
  <si>
    <t>0.8761</t>
  </si>
  <si>
    <t>3.3839</t>
  </si>
  <si>
    <t>1.3948</t>
  </si>
  <si>
    <t>4.2948</t>
  </si>
  <si>
    <t>1.7878</t>
  </si>
  <si>
    <t>0.4555</t>
  </si>
  <si>
    <t>0.4555</t>
  </si>
  <si>
    <t>3.8804</t>
  </si>
  <si>
    <t>0.9239</t>
  </si>
  <si>
    <t>0.0000</t>
  </si>
  <si>
    <t>0.0000</t>
  </si>
  <si>
    <t>0.0000</t>
  </si>
  <si>
    <t>2.5288</t>
  </si>
  <si>
    <t>0.6481</t>
  </si>
  <si>
    <t>2.3009</t>
  </si>
  <si>
    <t>0.8611</t>
  </si>
  <si>
    <t>3.3918</t>
  </si>
  <si>
    <t>1.3770</t>
  </si>
  <si>
    <t>4.2222</t>
  </si>
  <si>
    <t>1.7744</t>
  </si>
  <si>
    <t>0.4503</t>
  </si>
  <si>
    <t>0.4503</t>
  </si>
  <si>
    <t>3.8423</t>
  </si>
  <si>
    <t>0.9148</t>
  </si>
  <si>
    <t>0.0000</t>
  </si>
  <si>
    <t>0.0000</t>
  </si>
  <si>
    <t>0.0000</t>
  </si>
  <si>
    <t>2.9047</t>
  </si>
  <si>
    <t>0.6388</t>
  </si>
  <si>
    <t>2.4938</t>
  </si>
  <si>
    <t>0.8460</t>
  </si>
  <si>
    <t>3.3996</t>
  </si>
  <si>
    <t>1.3592</t>
  </si>
  <si>
    <t>4.1496</t>
  </si>
  <si>
    <t>1.7610</t>
  </si>
  <si>
    <t>0.4451</t>
  </si>
  <si>
    <t>0.4451</t>
  </si>
  <si>
    <t>3.8042</t>
  </si>
  <si>
    <t>0.9058</t>
  </si>
  <si>
    <t>0.0000</t>
  </si>
  <si>
    <t>0.0000</t>
  </si>
  <si>
    <t>0.0000</t>
  </si>
  <si>
    <t>3.2806</t>
  </si>
  <si>
    <t>0.6296</t>
  </si>
  <si>
    <t>2.6867</t>
  </si>
  <si>
    <t>0.8310</t>
  </si>
  <si>
    <t>3.4075</t>
  </si>
  <si>
    <t>1.3415</t>
  </si>
  <si>
    <t>4.0771</t>
  </si>
  <si>
    <t>1.7477</t>
  </si>
  <si>
    <t>0.4399</t>
  </si>
  <si>
    <t>0.4399</t>
  </si>
  <si>
    <t>3.7661</t>
  </si>
  <si>
    <t>0.8967</t>
  </si>
  <si>
    <t>0.0000</t>
  </si>
  <si>
    <t>0.0000</t>
  </si>
  <si>
    <t>0.0000</t>
  </si>
  <si>
    <t>3.6565</t>
  </si>
  <si>
    <t>0.6204</t>
  </si>
  <si>
    <t>2.8796</t>
  </si>
  <si>
    <t>0.8160</t>
  </si>
  <si>
    <t>3.4154</t>
  </si>
  <si>
    <t>1.3237</t>
  </si>
  <si>
    <t>4.0045</t>
  </si>
  <si>
    <t>1.7343</t>
  </si>
  <si>
    <t>0.4346</t>
  </si>
  <si>
    <t>0.4346</t>
  </si>
  <si>
    <t>3.7280</t>
  </si>
  <si>
    <t>0.8876</t>
  </si>
  <si>
    <t>0.0000</t>
  </si>
  <si>
    <t>0.0000</t>
  </si>
  <si>
    <t>0.0000</t>
  </si>
  <si>
    <t>3.4238</t>
  </si>
  <si>
    <t>0.5189</t>
  </si>
  <si>
    <t>2.6088</t>
  </si>
  <si>
    <t>0.6801</t>
  </si>
  <si>
    <t>2.9065</t>
  </si>
  <si>
    <t>1.1088</t>
  </si>
  <si>
    <t>3.3385</t>
  </si>
  <si>
    <t>1.4612</t>
  </si>
  <si>
    <t>0.3646</t>
  </si>
  <si>
    <t>0.3646</t>
  </si>
  <si>
    <t>3.1329</t>
  </si>
  <si>
    <t>0.7459</t>
  </si>
  <si>
    <t>0.0000</t>
  </si>
  <si>
    <t>0.0000</t>
  </si>
  <si>
    <t>0.0000</t>
  </si>
  <si>
    <t>3.7429</t>
  </si>
  <si>
    <t>0.5110</t>
  </si>
  <si>
    <t>2.7725</t>
  </si>
  <si>
    <t>0.6673</t>
  </si>
  <si>
    <t>2.9132</t>
  </si>
  <si>
    <t>1.0937</t>
  </si>
  <si>
    <t>3.2769</t>
  </si>
  <si>
    <t>1.4498</t>
  </si>
  <si>
    <t>0.3602</t>
  </si>
  <si>
    <t>0.3602</t>
  </si>
  <si>
    <t>3.1006</t>
  </si>
  <si>
    <t>0.7382</t>
  </si>
  <si>
    <t>0.0000</t>
  </si>
  <si>
    <t>0.0000</t>
  </si>
  <si>
    <t>0.0000</t>
  </si>
  <si>
    <t>4.0621</t>
  </si>
  <si>
    <t>0.5032</t>
  </si>
  <si>
    <t>2.9363</t>
  </si>
  <si>
    <t>0.6546</t>
  </si>
  <si>
    <t>2.9199</t>
  </si>
  <si>
    <t>1.0786</t>
  </si>
  <si>
    <t>3.2152</t>
  </si>
  <si>
    <t>1.4385</t>
  </si>
  <si>
    <t>0.3557</t>
  </si>
  <si>
    <t>0.3557</t>
  </si>
  <si>
    <t>3.0682</t>
  </si>
  <si>
    <t>0.7305</t>
  </si>
  <si>
    <t>0.0000</t>
  </si>
  <si>
    <t>0.0000</t>
  </si>
  <si>
    <t>0.0000</t>
  </si>
  <si>
    <t>4.3812</t>
  </si>
  <si>
    <t>0.4953</t>
  </si>
  <si>
    <t>3.1001</t>
  </si>
  <si>
    <t>0.6419</t>
  </si>
  <si>
    <t>2.9265</t>
  </si>
  <si>
    <t>1.0635</t>
  </si>
  <si>
    <t>3.1536</t>
  </si>
  <si>
    <t>1.4271</t>
  </si>
  <si>
    <t>0.3513</t>
  </si>
  <si>
    <t>0.3513</t>
  </si>
  <si>
    <t>3.0358</t>
  </si>
  <si>
    <t>0.7228</t>
  </si>
  <si>
    <t>0.0000</t>
  </si>
  <si>
    <t>0.0000</t>
  </si>
  <si>
    <t>0.0000</t>
  </si>
  <si>
    <t>4.7004</t>
  </si>
  <si>
    <t>0.4875</t>
  </si>
  <si>
    <t>3.2639</t>
  </si>
  <si>
    <t>0.6291</t>
  </si>
  <si>
    <t>2.9332</t>
  </si>
  <si>
    <t>1.0484</t>
  </si>
  <si>
    <t>3.0920</t>
  </si>
  <si>
    <t>1.4158</t>
  </si>
  <si>
    <t>0.3469</t>
  </si>
  <si>
    <t>0.3469</t>
  </si>
  <si>
    <t>3.0035</t>
  </si>
  <si>
    <t>0.7151</t>
  </si>
  <si>
    <t>0.0000</t>
  </si>
  <si>
    <t>0.0000</t>
  </si>
  <si>
    <t>0.0000</t>
  </si>
  <si>
    <t>5.0196</t>
  </si>
  <si>
    <t>0.4796</t>
  </si>
  <si>
    <t>3.4277</t>
  </si>
  <si>
    <t>0.6164</t>
  </si>
  <si>
    <t>2.9399</t>
  </si>
  <si>
    <t>1.0333</t>
  </si>
  <si>
    <t>3.0304</t>
  </si>
  <si>
    <t>1.4044</t>
  </si>
  <si>
    <t>0.3425</t>
  </si>
  <si>
    <t>0.3425</t>
  </si>
  <si>
    <t>2.9711</t>
  </si>
  <si>
    <t>0.7074</t>
  </si>
  <si>
    <t>0.0000</t>
  </si>
  <si>
    <t>0.0000</t>
  </si>
  <si>
    <t>0.0000</t>
  </si>
  <si>
    <t>5.3387</t>
  </si>
  <si>
    <t>0.4718</t>
  </si>
  <si>
    <t>3.5915</t>
  </si>
  <si>
    <t>0.6036</t>
  </si>
  <si>
    <t>2.9466</t>
  </si>
  <si>
    <t>1.0182</t>
  </si>
  <si>
    <t>2.9688</t>
  </si>
  <si>
    <t>1.3931</t>
  </si>
  <si>
    <t>0.3380</t>
  </si>
  <si>
    <t>0.3380</t>
  </si>
  <si>
    <t>2.9387</t>
  </si>
  <si>
    <t>0.6997</t>
  </si>
  <si>
    <t>0.0000</t>
  </si>
  <si>
    <t>0.0000</t>
  </si>
  <si>
    <t>0.0000</t>
  </si>
  <si>
    <t>5.6498</t>
  </si>
  <si>
    <t>0.4674</t>
  </si>
  <si>
    <t>3.6758</t>
  </si>
  <si>
    <t>0.5942</t>
  </si>
  <si>
    <t>3.0547</t>
  </si>
  <si>
    <t>0.9912</t>
  </si>
  <si>
    <t>2.9547</t>
  </si>
  <si>
    <t>1.3615</t>
  </si>
  <si>
    <t>0.3337</t>
  </si>
  <si>
    <t>0.3337</t>
  </si>
  <si>
    <t>2.9046</t>
  </si>
  <si>
    <t>0.6916</t>
  </si>
  <si>
    <t>0.0000</t>
  </si>
  <si>
    <t>0.0000</t>
  </si>
  <si>
    <t>0.0000</t>
  </si>
  <si>
    <t>5.9609</t>
  </si>
  <si>
    <t>0.4630</t>
  </si>
  <si>
    <t>3.7601</t>
  </si>
  <si>
    <t>0.5848</t>
  </si>
  <si>
    <t>3.1628</t>
  </si>
  <si>
    <t>0.9642</t>
  </si>
  <si>
    <t>2.9407</t>
  </si>
  <si>
    <t>1.3299</t>
  </si>
  <si>
    <t>0.3295</t>
  </si>
  <si>
    <t>0.3295</t>
  </si>
  <si>
    <t>2.8704</t>
  </si>
  <si>
    <t>0.6834</t>
  </si>
  <si>
    <t>0.0000</t>
  </si>
  <si>
    <t>0.0000</t>
  </si>
  <si>
    <t>0.0000</t>
  </si>
  <si>
    <t>6.2719</t>
  </si>
  <si>
    <t>0.4586</t>
  </si>
  <si>
    <t>3.8444</t>
  </si>
  <si>
    <t>0.5754</t>
  </si>
  <si>
    <t>3.2709</t>
  </si>
  <si>
    <t>0.9373</t>
  </si>
  <si>
    <t>2.9267</t>
  </si>
  <si>
    <t>1.2984</t>
  </si>
  <si>
    <t>0.3252</t>
  </si>
  <si>
    <t>0.3252</t>
  </si>
  <si>
    <t>2.8362</t>
  </si>
  <si>
    <t>0.6753</t>
  </si>
  <si>
    <t>0.0000</t>
  </si>
  <si>
    <t>0.0000</t>
  </si>
  <si>
    <t>0.0000</t>
  </si>
  <si>
    <t>6.5830</t>
  </si>
  <si>
    <t>0.4542</t>
  </si>
  <si>
    <t>3.9287</t>
  </si>
  <si>
    <t>0.5661</t>
  </si>
  <si>
    <t>3.3791</t>
  </si>
  <si>
    <t>0.9103</t>
  </si>
  <si>
    <t>2.9126</t>
  </si>
  <si>
    <t>1.2668</t>
  </si>
  <si>
    <t>0.3209</t>
  </si>
  <si>
    <t>0.3209</t>
  </si>
  <si>
    <t>2.8021</t>
  </si>
  <si>
    <t>0.6672</t>
  </si>
  <si>
    <t>0.0000</t>
  </si>
  <si>
    <t>0.0000</t>
  </si>
  <si>
    <t>0.0000</t>
  </si>
  <si>
    <t>6.8940</t>
  </si>
  <si>
    <t>0.4498</t>
  </si>
  <si>
    <t>4.0131</t>
  </si>
  <si>
    <t>0.5567</t>
  </si>
  <si>
    <t>3.4872</t>
  </si>
  <si>
    <t>0.8833</t>
  </si>
  <si>
    <t>2.8986</t>
  </si>
  <si>
    <t>1.2353</t>
  </si>
  <si>
    <t>0.3166</t>
  </si>
  <si>
    <t>0.3166</t>
  </si>
  <si>
    <t>2.7679</t>
  </si>
  <si>
    <t>0.6590</t>
  </si>
  <si>
    <t>0.0000</t>
  </si>
  <si>
    <t>0.0000</t>
  </si>
  <si>
    <t>0.0000</t>
  </si>
  <si>
    <t>7.2051</t>
  </si>
  <si>
    <t>0.4454</t>
  </si>
  <si>
    <t>4.0974</t>
  </si>
  <si>
    <t>0.5473</t>
  </si>
  <si>
    <t>3.5953</t>
  </si>
  <si>
    <t>0.8564</t>
  </si>
  <si>
    <t>2.8845</t>
  </si>
  <si>
    <t>1.2037</t>
  </si>
  <si>
    <t>0.3124</t>
  </si>
  <si>
    <t>0.3124</t>
  </si>
  <si>
    <t>2.7337</t>
  </si>
  <si>
    <t>0.6509</t>
  </si>
  <si>
    <t>0.0000</t>
  </si>
  <si>
    <t>0.0000</t>
  </si>
  <si>
    <t>0.0000</t>
  </si>
  <si>
    <t>7.5162</t>
  </si>
  <si>
    <t>0.4410</t>
  </si>
  <si>
    <t>4.1817</t>
  </si>
  <si>
    <t>0.5379</t>
  </si>
  <si>
    <t>3.7034</t>
  </si>
  <si>
    <t>0.8294</t>
  </si>
  <si>
    <t>2.8705</t>
  </si>
  <si>
    <t>1.1722</t>
  </si>
  <si>
    <t>0.3081</t>
  </si>
  <si>
    <t>0.3081</t>
  </si>
  <si>
    <t>2.6996</t>
  </si>
  <si>
    <t>0.6428</t>
  </si>
  <si>
    <t>0.0000</t>
  </si>
  <si>
    <t>0.0000</t>
  </si>
  <si>
    <t>0.0000</t>
  </si>
  <si>
    <t>7.8272</t>
  </si>
  <si>
    <t>0.4367</t>
  </si>
  <si>
    <t>4.2660</t>
  </si>
  <si>
    <t>0.5285</t>
  </si>
  <si>
    <t>3.8116</t>
  </si>
  <si>
    <t>0.8024</t>
  </si>
  <si>
    <t>2.8565</t>
  </si>
  <si>
    <t>1.1406</t>
  </si>
  <si>
    <t>0.3038</t>
  </si>
  <si>
    <t>0.3038</t>
  </si>
  <si>
    <t>2.6654</t>
  </si>
  <si>
    <t>0.6346</t>
  </si>
  <si>
    <t>0.0000</t>
  </si>
  <si>
    <t>0.0000</t>
  </si>
  <si>
    <t>0.0000</t>
  </si>
  <si>
    <t>8.1383</t>
  </si>
  <si>
    <t>0.4323</t>
  </si>
  <si>
    <t>4.3503</t>
  </si>
  <si>
    <t>0.5191</t>
  </si>
  <si>
    <t>3.9197</t>
  </si>
  <si>
    <t>0.7754</t>
  </si>
  <si>
    <t>2.8424</t>
  </si>
  <si>
    <t>1.1091</t>
  </si>
  <si>
    <t>0.2995</t>
  </si>
  <si>
    <t>0.2995</t>
  </si>
  <si>
    <t>2.6312</t>
  </si>
  <si>
    <t>0.6265</t>
  </si>
  <si>
    <t>0.0000</t>
  </si>
  <si>
    <t>0.0000</t>
  </si>
  <si>
    <t>0.0000</t>
  </si>
  <si>
    <t>8.4493</t>
  </si>
  <si>
    <t>0.4279</t>
  </si>
  <si>
    <t>4.4347</t>
  </si>
  <si>
    <t>0.5097</t>
  </si>
  <si>
    <t>4.0278</t>
  </si>
  <si>
    <t>0.7485</t>
  </si>
  <si>
    <t>2.8284</t>
  </si>
  <si>
    <t>1.0775</t>
  </si>
  <si>
    <t>0.2953</t>
  </si>
  <si>
    <t>0.2953</t>
  </si>
  <si>
    <t>2.5970</t>
  </si>
  <si>
    <t>0.6183</t>
  </si>
  <si>
    <t>0.0000</t>
  </si>
  <si>
    <t>0.0000</t>
  </si>
  <si>
    <t>0.0000</t>
  </si>
  <si>
    <t>8.7604</t>
  </si>
  <si>
    <t>0.4235</t>
  </si>
  <si>
    <t>4.5190</t>
  </si>
  <si>
    <t>0.5003</t>
  </si>
  <si>
    <t>4.1359</t>
  </si>
  <si>
    <t>0.7215</t>
  </si>
  <si>
    <t>2.8143</t>
  </si>
  <si>
    <t>1.0460</t>
  </si>
  <si>
    <t>0.2910</t>
  </si>
  <si>
    <t>0.2910</t>
  </si>
  <si>
    <t>2.5629</t>
  </si>
  <si>
    <t>0.6102</t>
  </si>
  <si>
    <t>0.0000</t>
  </si>
  <si>
    <t>0.0000</t>
  </si>
  <si>
    <t>0.0000</t>
  </si>
  <si>
    <t>9.0714</t>
  </si>
  <si>
    <t>0.4191</t>
  </si>
  <si>
    <t>4.6033</t>
  </si>
  <si>
    <t>0.4909</t>
  </si>
  <si>
    <t>4.2441</t>
  </si>
  <si>
    <t>0.6945</t>
  </si>
  <si>
    <t>2.8003</t>
  </si>
  <si>
    <t>1.0144</t>
  </si>
  <si>
    <t>0.2867</t>
  </si>
  <si>
    <t>0.2867</t>
  </si>
  <si>
    <t>2.5287</t>
  </si>
  <si>
    <t>0.6021</t>
  </si>
  <si>
    <t>0.0000</t>
  </si>
  <si>
    <t>Reserve Factors - 2004</t>
  </si>
  <si>
    <t>Rate Groups 905 - 983</t>
  </si>
  <si>
    <t>AGE IN</t>
  </si>
  <si>
    <t>CT</t>
  </si>
  <si>
    <t>CT</t>
  </si>
  <si>
    <t>CT</t>
  </si>
  <si>
    <t>CT</t>
  </si>
  <si>
    <t>CT</t>
  </si>
  <si>
    <t>CT</t>
  </si>
  <si>
    <t>CT</t>
  </si>
  <si>
    <t>CT</t>
  </si>
  <si>
    <t>CT</t>
  </si>
  <si>
    <t>CT</t>
  </si>
  <si>
    <t>CT</t>
  </si>
  <si>
    <t>CT</t>
  </si>
  <si>
    <t>CT</t>
  </si>
  <si>
    <t>CT</t>
  </si>
  <si>
    <t>CT</t>
  </si>
  <si>
    <t>MONTHS</t>
  </si>
  <si>
    <t>0.0000</t>
  </si>
  <si>
    <t>0.0000</t>
  </si>
  <si>
    <t>4.8921</t>
  </si>
  <si>
    <t>1.3578</t>
  </si>
  <si>
    <t>7.9377</t>
  </si>
  <si>
    <t>3.2828</t>
  </si>
  <si>
    <t>13.1625</t>
  </si>
  <si>
    <t>4.9307</t>
  </si>
  <si>
    <t>14.6433</t>
  </si>
  <si>
    <t>5.1319</t>
  </si>
  <si>
    <t>2.0117</t>
  </si>
  <si>
    <t>2.0117</t>
  </si>
  <si>
    <t>16.4756</t>
  </si>
  <si>
    <t>3.9228</t>
  </si>
  <si>
    <t>0.0000</t>
  </si>
  <si>
    <t>0.0000</t>
  </si>
  <si>
    <t>0.0000</t>
  </si>
  <si>
    <t>4.3768</t>
  </si>
  <si>
    <t>1.2148</t>
  </si>
  <si>
    <t>7.1016</t>
  </si>
  <si>
    <t>2.9370</t>
  </si>
  <si>
    <t>11.7761</t>
  </si>
  <si>
    <t>4.4113</t>
  </si>
  <si>
    <t>13.1009</t>
  </si>
  <si>
    <t>4.5913</t>
  </si>
  <si>
    <t>1.7998</t>
  </si>
  <si>
    <t>1.7998</t>
  </si>
  <si>
    <t>14.7401</t>
  </si>
  <si>
    <t>3.5096</t>
  </si>
  <si>
    <t>0.0000</t>
  </si>
  <si>
    <t>0.0000</t>
  </si>
  <si>
    <t>0.0000</t>
  </si>
  <si>
    <t>4.0794</t>
  </si>
  <si>
    <t>1.1323</t>
  </si>
  <si>
    <t>6.6191</t>
  </si>
  <si>
    <t>2.7375</t>
  </si>
  <si>
    <t>10.9760</t>
  </si>
  <si>
    <t>4.1116</t>
  </si>
  <si>
    <t>12.2108</t>
  </si>
  <si>
    <t>4.2794</t>
  </si>
  <si>
    <t>1.6775</t>
  </si>
  <si>
    <t>1.6775</t>
  </si>
  <si>
    <t>13.7387</t>
  </si>
  <si>
    <t>3.2711</t>
  </si>
  <si>
    <t>0.0000</t>
  </si>
  <si>
    <t>0.0000</t>
  </si>
  <si>
    <t>0.0000</t>
  </si>
  <si>
    <t>3.7916</t>
  </si>
  <si>
    <t>1.0524</t>
  </si>
  <si>
    <t>6.1521</t>
  </si>
  <si>
    <t>2.5443</t>
  </si>
  <si>
    <t>10.2016</t>
  </si>
  <si>
    <t>3.8216</t>
  </si>
  <si>
    <t>11.3493</t>
  </si>
  <si>
    <t>3.9775</t>
  </si>
  <si>
    <t>1.5591</t>
  </si>
  <si>
    <t>1.5591</t>
  </si>
  <si>
    <t>12.7694</t>
  </si>
  <si>
    <t>3.0403</t>
  </si>
  <si>
    <t>0.0000</t>
  </si>
  <si>
    <t>0.0000</t>
  </si>
  <si>
    <t>0.0000</t>
  </si>
  <si>
    <t>3.5134</t>
  </si>
  <si>
    <t>0.9752</t>
  </si>
  <si>
    <t>5.7007</t>
  </si>
  <si>
    <t>2.3576</t>
  </si>
  <si>
    <t>9.4530</t>
  </si>
  <si>
    <t>3.5411</t>
  </si>
  <si>
    <t>10.5165</t>
  </si>
  <si>
    <t>3.6856</t>
  </si>
  <si>
    <t>1.4447</t>
  </si>
  <si>
    <t>1.4447</t>
  </si>
  <si>
    <t>11.8324</t>
  </si>
  <si>
    <t>2.8172</t>
  </si>
  <si>
    <t>0.0000</t>
  </si>
  <si>
    <t>0.0000</t>
  </si>
  <si>
    <t>0.0000</t>
  </si>
  <si>
    <t>3.2447</t>
  </si>
  <si>
    <t>0.9006</t>
  </si>
  <si>
    <t>5.2648</t>
  </si>
  <si>
    <t>2.1773</t>
  </si>
  <si>
    <t>8.7302</t>
  </si>
  <si>
    <t>3.2703</t>
  </si>
  <si>
    <t>9.7123</t>
  </si>
  <si>
    <t>3.4038</t>
  </si>
  <si>
    <t>1.3343</t>
  </si>
  <si>
    <t>1.3343</t>
  </si>
  <si>
    <t>10.9276</t>
  </si>
  <si>
    <t>2.6018</t>
  </si>
  <si>
    <t>0.0000</t>
  </si>
  <si>
    <t>0.0000</t>
  </si>
  <si>
    <t>0.0000</t>
  </si>
  <si>
    <t>2.9438</t>
  </si>
  <si>
    <t>0.8171</t>
  </si>
  <si>
    <t>4.7764</t>
  </si>
  <si>
    <t>1.9754</t>
  </si>
  <si>
    <t>7.9204</t>
  </si>
  <si>
    <t>2.9670</t>
  </si>
  <si>
    <t>8.8115</t>
  </si>
  <si>
    <t>3.0881</t>
  </si>
  <si>
    <t>1.2105</t>
  </si>
  <si>
    <t>1.2105</t>
  </si>
  <si>
    <t>9.9140</t>
  </si>
  <si>
    <t>2.3605</t>
  </si>
  <si>
    <t>0.0000</t>
  </si>
  <si>
    <t>0.0000</t>
  </si>
  <si>
    <t>0.0000</t>
  </si>
  <si>
    <t>2.7755</t>
  </si>
  <si>
    <t>0.7704</t>
  </si>
  <si>
    <t>4.5035</t>
  </si>
  <si>
    <t>1.8625</t>
  </si>
  <si>
    <t>7.4678</t>
  </si>
  <si>
    <t>2.7975</t>
  </si>
  <si>
    <t>8.3079</t>
  </si>
  <si>
    <t>2.9116</t>
  </si>
  <si>
    <t>1.1413</t>
  </si>
  <si>
    <t>1.1413</t>
  </si>
  <si>
    <t>9.3475</t>
  </si>
  <si>
    <t>2.2256</t>
  </si>
  <si>
    <t>0.0000</t>
  </si>
  <si>
    <t>0.0000</t>
  </si>
  <si>
    <t>0.0000</t>
  </si>
  <si>
    <t>2.6073</t>
  </si>
  <si>
    <t>0.7237</t>
  </si>
  <si>
    <t>4.2306</t>
  </si>
  <si>
    <t>1.7496</t>
  </si>
  <si>
    <t>7.0152</t>
  </si>
  <si>
    <t>2.6279</t>
  </si>
  <si>
    <t>7.8044</t>
  </si>
  <si>
    <t>2.7351</t>
  </si>
  <si>
    <t>1.0722</t>
  </si>
  <si>
    <t>1.0722</t>
  </si>
  <si>
    <t>8.7810</t>
  </si>
  <si>
    <t>2.0907</t>
  </si>
  <si>
    <t>0.0000</t>
  </si>
  <si>
    <t>0.0000</t>
  </si>
  <si>
    <t>0.0000</t>
  </si>
  <si>
    <t>2.0639</t>
  </si>
  <si>
    <t>0.5728</t>
  </si>
  <si>
    <t>3.3488</t>
  </si>
  <si>
    <t>1.3849</t>
  </si>
  <si>
    <t>5.5530</t>
  </si>
  <si>
    <t>2.0802</t>
  </si>
  <si>
    <t>6.1777</t>
  </si>
  <si>
    <t>2.1650</t>
  </si>
  <si>
    <t>0.8487</t>
  </si>
  <si>
    <t>0.8487</t>
  </si>
  <si>
    <t>6.9507</t>
  </si>
  <si>
    <t>1.6549</t>
  </si>
  <si>
    <t>0.0000</t>
  </si>
  <si>
    <t>0.0000</t>
  </si>
  <si>
    <t>0.0000</t>
  </si>
  <si>
    <t>1.9215</t>
  </si>
  <si>
    <t>0.5333</t>
  </si>
  <si>
    <t>3.1178</t>
  </si>
  <si>
    <t>1.2894</t>
  </si>
  <si>
    <t>5.1700</t>
  </si>
  <si>
    <t>1.9367</t>
  </si>
  <si>
    <t>5.7517</t>
  </si>
  <si>
    <t>2.0157</t>
  </si>
  <si>
    <t>0.7902</t>
  </si>
  <si>
    <t>0.7902</t>
  </si>
  <si>
    <t>6.4713</t>
  </si>
  <si>
    <t>1.5408</t>
  </si>
  <si>
    <t>0.0000</t>
  </si>
  <si>
    <t>0.0000</t>
  </si>
  <si>
    <t>0.0000</t>
  </si>
  <si>
    <t>1.7792</t>
  </si>
  <si>
    <t>0.4938</t>
  </si>
  <si>
    <t>2.8869</t>
  </si>
  <si>
    <t>1.1939</t>
  </si>
  <si>
    <t>4.7871</t>
  </si>
  <si>
    <t>1.7932</t>
  </si>
  <si>
    <t>5.3256</t>
  </si>
  <si>
    <t>1.8664</t>
  </si>
  <si>
    <t>0.7316</t>
  </si>
  <si>
    <t>0.7316</t>
  </si>
  <si>
    <t>5.9920</t>
  </si>
  <si>
    <t>1.4267</t>
  </si>
  <si>
    <t>0.0000</t>
  </si>
  <si>
    <t>0.0000</t>
  </si>
  <si>
    <t>0.0000</t>
  </si>
  <si>
    <t>1.7857</t>
  </si>
  <si>
    <t>0.4956</t>
  </si>
  <si>
    <t>2.8974</t>
  </si>
  <si>
    <t>1.1983</t>
  </si>
  <si>
    <t>4.8045</t>
  </si>
  <si>
    <t>1.7998</t>
  </si>
  <si>
    <t>5.3450</t>
  </si>
  <si>
    <t>1.8732</t>
  </si>
  <si>
    <t>0.7343</t>
  </si>
  <si>
    <t>0.7343</t>
  </si>
  <si>
    <t>6.0138</t>
  </si>
  <si>
    <t>1.4319</t>
  </si>
  <si>
    <t>0.0000</t>
  </si>
  <si>
    <t>0.0000</t>
  </si>
  <si>
    <t>0.0000</t>
  </si>
  <si>
    <t>1.7575</t>
  </si>
  <si>
    <t>0.4878</t>
  </si>
  <si>
    <t>2.7633</t>
  </si>
  <si>
    <t>1.1428</t>
  </si>
  <si>
    <t>4.5994</t>
  </si>
  <si>
    <t>1.7230</t>
  </si>
  <si>
    <t>5.1990</t>
  </si>
  <si>
    <t>1.8220</t>
  </si>
  <si>
    <t>0.6997</t>
  </si>
  <si>
    <t>0.6997</t>
  </si>
  <si>
    <t>5.7442</t>
  </si>
  <si>
    <t>1.3677</t>
  </si>
  <si>
    <t>0.0000</t>
  </si>
  <si>
    <t>0.0000</t>
  </si>
  <si>
    <t>0.0000</t>
  </si>
  <si>
    <t>1.7293</t>
  </si>
  <si>
    <t>0.4800</t>
  </si>
  <si>
    <t>2.6338</t>
  </si>
  <si>
    <t>1.0893</t>
  </si>
  <si>
    <t>4.4010</t>
  </si>
  <si>
    <t>1.6486</t>
  </si>
  <si>
    <t>5.0562</t>
  </si>
  <si>
    <t>1.7720</t>
  </si>
  <si>
    <t>0.6663</t>
  </si>
  <si>
    <t>0.6663</t>
  </si>
  <si>
    <t>5.4835</t>
  </si>
  <si>
    <t>1.3056</t>
  </si>
  <si>
    <t>0.0000</t>
  </si>
  <si>
    <t>0.0000</t>
  </si>
  <si>
    <t>0.0000</t>
  </si>
  <si>
    <t>1.7012</t>
  </si>
  <si>
    <t>0.4722</t>
  </si>
  <si>
    <t>2.5087</t>
  </si>
  <si>
    <t>1.0375</t>
  </si>
  <si>
    <t>4.2090</t>
  </si>
  <si>
    <t>1.5767</t>
  </si>
  <si>
    <t>4.9165</t>
  </si>
  <si>
    <t>1.7230</t>
  </si>
  <si>
    <t>0.6340</t>
  </si>
  <si>
    <t>0.6340</t>
  </si>
  <si>
    <t>5.2315</t>
  </si>
  <si>
    <t>1.2456</t>
  </si>
  <si>
    <t>0.0000</t>
  </si>
  <si>
    <t>0.0000</t>
  </si>
  <si>
    <t>0.0000</t>
  </si>
  <si>
    <t>1.6730</t>
  </si>
  <si>
    <t>0.4644</t>
  </si>
  <si>
    <t>2.3878</t>
  </si>
  <si>
    <t>0.9875</t>
  </si>
  <si>
    <t>4.0232</t>
  </si>
  <si>
    <t>1.5071</t>
  </si>
  <si>
    <t>4.7797</t>
  </si>
  <si>
    <t>1.6751</t>
  </si>
  <si>
    <t>0.6028</t>
  </si>
  <si>
    <t>0.6028</t>
  </si>
  <si>
    <t>4.9880</t>
  </si>
  <si>
    <t>1.1876</t>
  </si>
  <si>
    <t>0.0000</t>
  </si>
  <si>
    <t>0.0000</t>
  </si>
  <si>
    <t>0.0000</t>
  </si>
  <si>
    <t>1.6449</t>
  </si>
  <si>
    <t>0.4565</t>
  </si>
  <si>
    <t>2.2711</t>
  </si>
  <si>
    <t>0.9393</t>
  </si>
  <si>
    <t>3.8435</t>
  </si>
  <si>
    <t>1.4398</t>
  </si>
  <si>
    <t>4.6458</t>
  </si>
  <si>
    <t>1.6282</t>
  </si>
  <si>
    <t>0.5727</t>
  </si>
  <si>
    <t>0.5727</t>
  </si>
  <si>
    <t>4.7526</t>
  </si>
  <si>
    <t>1.1316</t>
  </si>
  <si>
    <t>0.0000</t>
  </si>
  <si>
    <t>0.0000</t>
  </si>
  <si>
    <t>0.0000</t>
  </si>
  <si>
    <t>1.6450</t>
  </si>
  <si>
    <t>0.4566</t>
  </si>
  <si>
    <t>2.1962</t>
  </si>
  <si>
    <t>0.9083</t>
  </si>
  <si>
    <t>3.7339</t>
  </si>
  <si>
    <t>1.3987</t>
  </si>
  <si>
    <t>4.5938</t>
  </si>
  <si>
    <t>1.6100</t>
  </si>
  <si>
    <t>0.5532</t>
  </si>
  <si>
    <t>0.5532</t>
  </si>
  <si>
    <t>4.6045</t>
  </si>
  <si>
    <t>1.0963</t>
  </si>
  <si>
    <t>0.0000</t>
  </si>
  <si>
    <t>0.0000</t>
  </si>
  <si>
    <t>0.0000</t>
  </si>
  <si>
    <t>1.6604</t>
  </si>
  <si>
    <t>0.4608</t>
  </si>
  <si>
    <t>2.1424</t>
  </si>
  <si>
    <t>0.8860</t>
  </si>
  <si>
    <t>3.6599</t>
  </si>
  <si>
    <t>1.3710</t>
  </si>
  <si>
    <t>4.5848</t>
  </si>
  <si>
    <t>1.6068</t>
  </si>
  <si>
    <t>0.5390</t>
  </si>
  <si>
    <t>0.5390</t>
  </si>
  <si>
    <t>4.5003</t>
  </si>
  <si>
    <t>1.0715</t>
  </si>
  <si>
    <t>0.0000</t>
  </si>
  <si>
    <t>0.0000</t>
  </si>
  <si>
    <t>0.0000</t>
  </si>
  <si>
    <t>1.6758</t>
  </si>
  <si>
    <t>0.4651</t>
  </si>
  <si>
    <t>2.0885</t>
  </si>
  <si>
    <t>0.8637</t>
  </si>
  <si>
    <t>3.5859</t>
  </si>
  <si>
    <t>1.3433</t>
  </si>
  <si>
    <t>4.5759</t>
  </si>
  <si>
    <t>1.6037</t>
  </si>
  <si>
    <t>0.5248</t>
  </si>
  <si>
    <t>0.5248</t>
  </si>
  <si>
    <t>4.3962</t>
  </si>
  <si>
    <t>1.0467</t>
  </si>
  <si>
    <t>0.0000</t>
  </si>
  <si>
    <t>0.0000</t>
  </si>
  <si>
    <t>0.0000</t>
  </si>
  <si>
    <t>1.6911</t>
  </si>
  <si>
    <t>0.4694</t>
  </si>
  <si>
    <t>2.0346</t>
  </si>
  <si>
    <t>0.8415</t>
  </si>
  <si>
    <t>3.5120</t>
  </si>
  <si>
    <t>1.3156</t>
  </si>
  <si>
    <t>4.5669</t>
  </si>
  <si>
    <t>1.6005</t>
  </si>
  <si>
    <t>0.5106</t>
  </si>
  <si>
    <t>0.5106</t>
  </si>
  <si>
    <t>4.2920</t>
  </si>
  <si>
    <t>1.0219</t>
  </si>
  <si>
    <t>0.0000</t>
  </si>
  <si>
    <t>0.0000</t>
  </si>
  <si>
    <t>0.0000</t>
  </si>
  <si>
    <t>1.7841</t>
  </si>
  <si>
    <t>0.4952</t>
  </si>
  <si>
    <t>2.0708</t>
  </si>
  <si>
    <t>0.8564</t>
  </si>
  <si>
    <t>3.5943</t>
  </si>
  <si>
    <t>1.3464</t>
  </si>
  <si>
    <t>4.7650</t>
  </si>
  <si>
    <t>1.6700</t>
  </si>
  <si>
    <t>0.5189</t>
  </si>
  <si>
    <t>0.5189</t>
  </si>
  <si>
    <t>4.3783</t>
  </si>
  <si>
    <t>1.0424</t>
  </si>
  <si>
    <t>0.0000</t>
  </si>
  <si>
    <t>0.0000</t>
  </si>
  <si>
    <t>0.0000</t>
  </si>
  <si>
    <t>1.8002</t>
  </si>
  <si>
    <t>0.4996</t>
  </si>
  <si>
    <t>2.0145</t>
  </si>
  <si>
    <t>0.8331</t>
  </si>
  <si>
    <t>3.5169</t>
  </si>
  <si>
    <t>1.3174</t>
  </si>
  <si>
    <t>4.7556</t>
  </si>
  <si>
    <t>1.6667</t>
  </si>
  <si>
    <t>0.5040</t>
  </si>
  <si>
    <t>0.5040</t>
  </si>
  <si>
    <t>4.2694</t>
  </si>
  <si>
    <t>1.0165</t>
  </si>
  <si>
    <t>0.0000</t>
  </si>
  <si>
    <t>0.0000</t>
  </si>
  <si>
    <t>0.0000</t>
  </si>
  <si>
    <t>1.8162</t>
  </si>
  <si>
    <t>0.5041</t>
  </si>
  <si>
    <t>1.9582</t>
  </si>
  <si>
    <t>0.8098</t>
  </si>
  <si>
    <t>3.4396</t>
  </si>
  <si>
    <t>1.2885</t>
  </si>
  <si>
    <t>4.7462</t>
  </si>
  <si>
    <t>1.6634</t>
  </si>
  <si>
    <t>0.4892</t>
  </si>
  <si>
    <t>0.4892</t>
  </si>
  <si>
    <t>4.1605</t>
  </si>
  <si>
    <t>0.9906</t>
  </si>
  <si>
    <t>0.0000</t>
  </si>
  <si>
    <t>0.0000</t>
  </si>
  <si>
    <t>0.0000</t>
  </si>
  <si>
    <t>2.0975</t>
  </si>
  <si>
    <t>0.4961</t>
  </si>
  <si>
    <t>2.0454</t>
  </si>
  <si>
    <t>0.7994</t>
  </si>
  <si>
    <t>3.4593</t>
  </si>
  <si>
    <t>1.2798</t>
  </si>
  <si>
    <t>4.6811</t>
  </si>
  <si>
    <t>1.6366</t>
  </si>
  <si>
    <t>0.4844</t>
  </si>
  <si>
    <t>0.4844</t>
  </si>
  <si>
    <t>4.1263</t>
  </si>
  <si>
    <t>0.9825</t>
  </si>
  <si>
    <t>0.0000</t>
  </si>
  <si>
    <t>0.0000</t>
  </si>
  <si>
    <t>0.0000</t>
  </si>
  <si>
    <t>2.3787</t>
  </si>
  <si>
    <t>0.4881</t>
  </si>
  <si>
    <t>2.1326</t>
  </si>
  <si>
    <t>0.7889</t>
  </si>
  <si>
    <t>3.4791</t>
  </si>
  <si>
    <t>1.2712</t>
  </si>
  <si>
    <t>4.6160</t>
  </si>
  <si>
    <t>1.6099</t>
  </si>
  <si>
    <t>0.4795</t>
  </si>
  <si>
    <t>0.4795</t>
  </si>
  <si>
    <t>4.0921</t>
  </si>
  <si>
    <t>0.9743</t>
  </si>
  <si>
    <t>0.0000</t>
  </si>
  <si>
    <t>0.0000</t>
  </si>
  <si>
    <t>0.0000</t>
  </si>
  <si>
    <t>2.6599</t>
  </si>
  <si>
    <t>0.4801</t>
  </si>
  <si>
    <t>2.2198</t>
  </si>
  <si>
    <t>0.7784</t>
  </si>
  <si>
    <t>3.4989</t>
  </si>
  <si>
    <t>1.2626</t>
  </si>
  <si>
    <t>4.5509</t>
  </si>
  <si>
    <t>1.5832</t>
  </si>
  <si>
    <t>0.4747</t>
  </si>
  <si>
    <t>0.4747</t>
  </si>
  <si>
    <t>4.0580</t>
  </si>
  <si>
    <t>0.9662</t>
  </si>
  <si>
    <t>0.0000</t>
  </si>
  <si>
    <t>0.0000</t>
  </si>
  <si>
    <t>0.0000</t>
  </si>
  <si>
    <t>2.9412</t>
  </si>
  <si>
    <t>0.4721</t>
  </si>
  <si>
    <t>2.3070</t>
  </si>
  <si>
    <t>0.7679</t>
  </si>
  <si>
    <t>3.5187</t>
  </si>
  <si>
    <t>1.2539</t>
  </si>
  <si>
    <t>4.4857</t>
  </si>
  <si>
    <t>1.5564</t>
  </si>
  <si>
    <t>0.4699</t>
  </si>
  <si>
    <t>0.4699</t>
  </si>
  <si>
    <t>4.0238</t>
  </si>
  <si>
    <t>0.9580</t>
  </si>
  <si>
    <t>0.0000</t>
  </si>
  <si>
    <t>0.0000</t>
  </si>
  <si>
    <t>0.0000</t>
  </si>
  <si>
    <t>3.2224</t>
  </si>
  <si>
    <t>0.4641</t>
  </si>
  <si>
    <t>2.3942</t>
  </si>
  <si>
    <t>0.7575</t>
  </si>
  <si>
    <t>3.5385</t>
  </si>
  <si>
    <t>1.2453</t>
  </si>
  <si>
    <t>4.4206</t>
  </si>
  <si>
    <t>1.5297</t>
  </si>
  <si>
    <t>0.4651</t>
  </si>
  <si>
    <t>0.4651</t>
  </si>
  <si>
    <t>3.9896</t>
  </si>
  <si>
    <t>0.9499</t>
  </si>
  <si>
    <t>0.0000</t>
  </si>
  <si>
    <t>0.0000</t>
  </si>
  <si>
    <t>0.0000</t>
  </si>
  <si>
    <t>3.1715</t>
  </si>
  <si>
    <t>0.4129</t>
  </si>
  <si>
    <t>2.2462</t>
  </si>
  <si>
    <t>0.6762</t>
  </si>
  <si>
    <t>3.2210</t>
  </si>
  <si>
    <t>1.1195</t>
  </si>
  <si>
    <t>3.9426</t>
  </si>
  <si>
    <t>1.3605</t>
  </si>
  <si>
    <t>0.4166</t>
  </si>
  <si>
    <t>0.4166</t>
  </si>
  <si>
    <t>3.5805</t>
  </si>
  <si>
    <t>0.8525</t>
  </si>
  <si>
    <t>0.0000</t>
  </si>
  <si>
    <t>0.0000</t>
  </si>
  <si>
    <t>0.0000</t>
  </si>
  <si>
    <t>2.8700</t>
  </si>
  <si>
    <t>0.3398</t>
  </si>
  <si>
    <t>1.9478</t>
  </si>
  <si>
    <t>0.5585</t>
  </si>
  <si>
    <t>2.7132</t>
  </si>
  <si>
    <t>0.9312</t>
  </si>
  <si>
    <t>3.2534</t>
  </si>
  <si>
    <t>1.1194</t>
  </si>
  <si>
    <t>0.3454</t>
  </si>
  <si>
    <t>0.3454</t>
  </si>
  <si>
    <t>2.9735</t>
  </si>
  <si>
    <t>0.7080</t>
  </si>
  <si>
    <t>0.0000</t>
  </si>
  <si>
    <t>0.0000</t>
  </si>
  <si>
    <t>0.0000</t>
  </si>
  <si>
    <t>3.0833</t>
  </si>
  <si>
    <t>0.3337</t>
  </si>
  <si>
    <t>2.0139</t>
  </si>
  <si>
    <t>0.5505</t>
  </si>
  <si>
    <t>2.7282</t>
  </si>
  <si>
    <t>0.9247</t>
  </si>
  <si>
    <t>3.2040</t>
  </si>
  <si>
    <t>1.0992</t>
  </si>
  <si>
    <t>0.3417</t>
  </si>
  <si>
    <t>0.3417</t>
  </si>
  <si>
    <t>2.9475</t>
  </si>
  <si>
    <t>0.7018</t>
  </si>
  <si>
    <t>0.0000</t>
  </si>
  <si>
    <t>0.0000</t>
  </si>
  <si>
    <t>0.0000</t>
  </si>
  <si>
    <t>3.2966</t>
  </si>
  <si>
    <t>0.3277</t>
  </si>
  <si>
    <t>2.0800</t>
  </si>
  <si>
    <t>0.5426</t>
  </si>
  <si>
    <t>2.7432</t>
  </si>
  <si>
    <t>0.9181</t>
  </si>
  <si>
    <t>3.1546</t>
  </si>
  <si>
    <t>1.0789</t>
  </si>
  <si>
    <t>0.3381</t>
  </si>
  <si>
    <t>0.3381</t>
  </si>
  <si>
    <t>2.9216</t>
  </si>
  <si>
    <t>0.6956</t>
  </si>
  <si>
    <t>0.0000</t>
  </si>
  <si>
    <t>0.0000</t>
  </si>
  <si>
    <t>0.0000</t>
  </si>
  <si>
    <t>3.5098</t>
  </si>
  <si>
    <t>0.3216</t>
  </si>
  <si>
    <t>2.1461</t>
  </si>
  <si>
    <t>0.5347</t>
  </si>
  <si>
    <t>2.7582</t>
  </si>
  <si>
    <t>0.9116</t>
  </si>
  <si>
    <t>3.1052</t>
  </si>
  <si>
    <t>1.0586</t>
  </si>
  <si>
    <t>0.3344</t>
  </si>
  <si>
    <t>0.3344</t>
  </si>
  <si>
    <t>2.8957</t>
  </si>
  <si>
    <t>0.6895</t>
  </si>
  <si>
    <t>0.0000</t>
  </si>
  <si>
    <t>0.0000</t>
  </si>
  <si>
    <t>0.0000</t>
  </si>
  <si>
    <t>3.7231</t>
  </si>
  <si>
    <t>0.3155</t>
  </si>
  <si>
    <t>2.2123</t>
  </si>
  <si>
    <t>0.5267</t>
  </si>
  <si>
    <t>2.7732</t>
  </si>
  <si>
    <t>0.9050</t>
  </si>
  <si>
    <t>3.0558</t>
  </si>
  <si>
    <t>1.0384</t>
  </si>
  <si>
    <t>0.3308</t>
  </si>
  <si>
    <t>0.3308</t>
  </si>
  <si>
    <t>2.8698</t>
  </si>
  <si>
    <t>0.6833</t>
  </si>
  <si>
    <t>0.0000</t>
  </si>
  <si>
    <t>0.0000</t>
  </si>
  <si>
    <t>0.0000</t>
  </si>
  <si>
    <t>3.9363</t>
  </si>
  <si>
    <t>0.3095</t>
  </si>
  <si>
    <t>2.2784</t>
  </si>
  <si>
    <t>0.5188</t>
  </si>
  <si>
    <t>2.7882</t>
  </si>
  <si>
    <t>0.8985</t>
  </si>
  <si>
    <t>3.0064</t>
  </si>
  <si>
    <t>1.0181</t>
  </si>
  <si>
    <t>0.3271</t>
  </si>
  <si>
    <t>0.3271</t>
  </si>
  <si>
    <t>2.8439</t>
  </si>
  <si>
    <t>0.6771</t>
  </si>
  <si>
    <t>0.0000</t>
  </si>
  <si>
    <t>0.0000</t>
  </si>
  <si>
    <t>0.0000</t>
  </si>
  <si>
    <t>4.4731</t>
  </si>
  <si>
    <t>0.3068</t>
  </si>
  <si>
    <t>2.5641</t>
  </si>
  <si>
    <t>0.5064</t>
  </si>
  <si>
    <t>2.8851</t>
  </si>
  <si>
    <t>0.8741</t>
  </si>
  <si>
    <t>2.9937</t>
  </si>
  <si>
    <t>1.0010</t>
  </si>
  <si>
    <t>0.3230</t>
  </si>
  <si>
    <t>0.3230</t>
  </si>
  <si>
    <t>2.8114</t>
  </si>
  <si>
    <t>0.6694</t>
  </si>
  <si>
    <t>0.0000</t>
  </si>
  <si>
    <t>0.0000</t>
  </si>
  <si>
    <t>0.0000</t>
  </si>
  <si>
    <t>5.0100</t>
  </si>
  <si>
    <t>0.3040</t>
  </si>
  <si>
    <t>2.8499</t>
  </si>
  <si>
    <t>0.4940</t>
  </si>
  <si>
    <t>2.9820</t>
  </si>
  <si>
    <t>0.8496</t>
  </si>
  <si>
    <t>2.9809</t>
  </si>
  <si>
    <t>0.9839</t>
  </si>
  <si>
    <t>0.3190</t>
  </si>
  <si>
    <t>0.3190</t>
  </si>
  <si>
    <t>2.7788</t>
  </si>
  <si>
    <t>0.6616</t>
  </si>
  <si>
    <t>0.0000</t>
  </si>
  <si>
    <t>0.0000</t>
  </si>
  <si>
    <t>0.0000</t>
  </si>
  <si>
    <t>5.5468</t>
  </si>
  <si>
    <t>0.3013</t>
  </si>
  <si>
    <t>3.1356</t>
  </si>
  <si>
    <t>0.4816</t>
  </si>
  <si>
    <t>3.0789</t>
  </si>
  <si>
    <t>0.8252</t>
  </si>
  <si>
    <t>2.9681</t>
  </si>
  <si>
    <t>0.9668</t>
  </si>
  <si>
    <t>0.3149</t>
  </si>
  <si>
    <t>0.3149</t>
  </si>
  <si>
    <t>2.7463</t>
  </si>
  <si>
    <t>0.6539</t>
  </si>
  <si>
    <t>0.0000</t>
  </si>
  <si>
    <t>0.0000</t>
  </si>
  <si>
    <t>0.0000</t>
  </si>
  <si>
    <t>6.0836</t>
  </si>
  <si>
    <t>0.2986</t>
  </si>
  <si>
    <t>3.4214</t>
  </si>
  <si>
    <t>0.4693</t>
  </si>
  <si>
    <t>3.1758</t>
  </si>
  <si>
    <t>0.8008</t>
  </si>
  <si>
    <t>2.9553</t>
  </si>
  <si>
    <t>0.9497</t>
  </si>
  <si>
    <t>0.3108</t>
  </si>
  <si>
    <t>0.3108</t>
  </si>
  <si>
    <t>2.7138</t>
  </si>
  <si>
    <t>0.6462</t>
  </si>
  <si>
    <t>0.0000</t>
  </si>
  <si>
    <t>0.0000</t>
  </si>
  <si>
    <t>0.0000</t>
  </si>
  <si>
    <t>6.6204</t>
  </si>
  <si>
    <t>0.2959</t>
  </si>
  <si>
    <t>3.7072</t>
  </si>
  <si>
    <t>0.4569</t>
  </si>
  <si>
    <t>3.2727</t>
  </si>
  <si>
    <t>0.7764</t>
  </si>
  <si>
    <t>2.9425</t>
  </si>
  <si>
    <t>0.9327</t>
  </si>
  <si>
    <t>0.3067</t>
  </si>
  <si>
    <t>0.3067</t>
  </si>
  <si>
    <t>2.6813</t>
  </si>
  <si>
    <t>0.6384</t>
  </si>
  <si>
    <t>0.0000</t>
  </si>
  <si>
    <t>0.0000</t>
  </si>
  <si>
    <t>0.0000</t>
  </si>
  <si>
    <t>7.1572</t>
  </si>
  <si>
    <t>0.2932</t>
  </si>
  <si>
    <t>3.9929</t>
  </si>
  <si>
    <t>0.4445</t>
  </si>
  <si>
    <t>3.3696</t>
  </si>
  <si>
    <t>0.7519</t>
  </si>
  <si>
    <t>2.9297</t>
  </si>
  <si>
    <t>0.9156</t>
  </si>
  <si>
    <t>0.3027</t>
  </si>
  <si>
    <t>0.3027</t>
  </si>
  <si>
    <t>2.6488</t>
  </si>
  <si>
    <t>0.6307</t>
  </si>
  <si>
    <t>0.0000</t>
  </si>
  <si>
    <t>0.0000</t>
  </si>
  <si>
    <t>0.0000</t>
  </si>
  <si>
    <t>7.6940</t>
  </si>
  <si>
    <t>0.2905</t>
  </si>
  <si>
    <t>4.2787</t>
  </si>
  <si>
    <t>0.4322</t>
  </si>
  <si>
    <t>3.4665</t>
  </si>
  <si>
    <t>0.7275</t>
  </si>
  <si>
    <t>2.9169</t>
  </si>
  <si>
    <t>0.8985</t>
  </si>
  <si>
    <t>0.2986</t>
  </si>
  <si>
    <t>0.2986</t>
  </si>
  <si>
    <t>2.6163</t>
  </si>
  <si>
    <t>0.6229</t>
  </si>
  <si>
    <t>0.0000</t>
  </si>
  <si>
    <t>0.0000</t>
  </si>
  <si>
    <t>0.0000</t>
  </si>
  <si>
    <t>8.2308</t>
  </si>
  <si>
    <t>0.2878</t>
  </si>
  <si>
    <t>4.5644</t>
  </si>
  <si>
    <t>0.4198</t>
  </si>
  <si>
    <t>3.5634</t>
  </si>
  <si>
    <t>0.7031</t>
  </si>
  <si>
    <t>2.9041</t>
  </si>
  <si>
    <t>0.8814</t>
  </si>
  <si>
    <t>0.2945</t>
  </si>
  <si>
    <t>0.2945</t>
  </si>
  <si>
    <t>2.5838</t>
  </si>
  <si>
    <t>0.6152</t>
  </si>
  <si>
    <t>0.0000</t>
  </si>
  <si>
    <t>0.0000</t>
  </si>
  <si>
    <t>0.0000</t>
  </si>
  <si>
    <t>8.7676</t>
  </si>
  <si>
    <t>0.2851</t>
  </si>
  <si>
    <t>4.8502</t>
  </si>
  <si>
    <t>0.4074</t>
  </si>
  <si>
    <t>3.6602</t>
  </si>
  <si>
    <t>0.6786</t>
  </si>
  <si>
    <t>2.8913</t>
  </si>
  <si>
    <t>0.8643</t>
  </si>
  <si>
    <t>0.2904</t>
  </si>
  <si>
    <t>0.2904</t>
  </si>
  <si>
    <t>2.5513</t>
  </si>
  <si>
    <t>0.6075</t>
  </si>
  <si>
    <t>0.0000</t>
  </si>
  <si>
    <t>0.0000</t>
  </si>
  <si>
    <t>0.0000</t>
  </si>
  <si>
    <t>9.3044</t>
  </si>
  <si>
    <t>0.2823</t>
  </si>
  <si>
    <t>5.1359</t>
  </si>
  <si>
    <t>0.3950</t>
  </si>
  <si>
    <t>3.7571</t>
  </si>
  <si>
    <t>0.6542</t>
  </si>
  <si>
    <t>2.8785</t>
  </si>
  <si>
    <t>0.8472</t>
  </si>
  <si>
    <t>0.2864</t>
  </si>
  <si>
    <t>0.2864</t>
  </si>
  <si>
    <t>2.5188</t>
  </si>
  <si>
    <t>0.5997</t>
  </si>
  <si>
    <t>0.0000</t>
  </si>
  <si>
    <t>0.0000</t>
  </si>
  <si>
    <t>0.0000</t>
  </si>
  <si>
    <t>9.8412</t>
  </si>
  <si>
    <t>0.2796</t>
  </si>
  <si>
    <t>5.4217</t>
  </si>
  <si>
    <t>0.3827</t>
  </si>
  <si>
    <t>3.8540</t>
  </si>
  <si>
    <t>0.6298</t>
  </si>
  <si>
    <t>2.8657</t>
  </si>
  <si>
    <t>0.8301</t>
  </si>
  <si>
    <t>0.2823</t>
  </si>
  <si>
    <t>0.2823</t>
  </si>
  <si>
    <t>2.4863</t>
  </si>
  <si>
    <t>0.5920</t>
  </si>
  <si>
    <t>0.0000</t>
  </si>
  <si>
    <t>0.0000</t>
  </si>
  <si>
    <t>0.0000</t>
  </si>
  <si>
    <t>10.3781</t>
  </si>
  <si>
    <t>0.2769</t>
  </si>
  <si>
    <t>5.7075</t>
  </si>
  <si>
    <t>0.3703</t>
  </si>
  <si>
    <t>3.9509</t>
  </si>
  <si>
    <t>0.6054</t>
  </si>
  <si>
    <t>2.8529</t>
  </si>
  <si>
    <t>0.8131</t>
  </si>
  <si>
    <t>0.2782</t>
  </si>
  <si>
    <t>0.2782</t>
  </si>
  <si>
    <t>2.4538</t>
  </si>
  <si>
    <t>0.5842</t>
  </si>
  <si>
    <t>0.0000</t>
  </si>
  <si>
    <t>reserve factor for the selected CT and Mth on the input page</t>
  </si>
  <si>
    <t>Reserve Factors - 2005</t>
  </si>
  <si>
    <t>Rate Groups 030 - 041</t>
  </si>
  <si>
    <t>AGE IN</t>
  </si>
  <si>
    <t>CT</t>
  </si>
  <si>
    <t>CT</t>
  </si>
  <si>
    <t>CT</t>
  </si>
  <si>
    <t>CT</t>
  </si>
  <si>
    <t>CT</t>
  </si>
  <si>
    <t>CT</t>
  </si>
  <si>
    <t>CT</t>
  </si>
  <si>
    <t>CT</t>
  </si>
  <si>
    <t>CT</t>
  </si>
  <si>
    <t>CT</t>
  </si>
  <si>
    <t>CT</t>
  </si>
  <si>
    <t>CT</t>
  </si>
  <si>
    <t>CT</t>
  </si>
  <si>
    <t>CT</t>
  </si>
  <si>
    <t>CT</t>
  </si>
  <si>
    <t>MONTHS</t>
  </si>
  <si>
    <t>0.0000</t>
  </si>
  <si>
    <t>0.0000</t>
  </si>
  <si>
    <t>17.7032</t>
  </si>
  <si>
    <t>6.7819</t>
  </si>
  <si>
    <t>23.4095</t>
  </si>
  <si>
    <t>6.3949</t>
  </si>
  <si>
    <t>22.2803</t>
  </si>
  <si>
    <t>5.6259</t>
  </si>
  <si>
    <t>17.8777</t>
  </si>
  <si>
    <t>2.9271</t>
  </si>
  <si>
    <t>7.8685</t>
  </si>
  <si>
    <t>6.3800</t>
  </si>
  <si>
    <t>0.0000</t>
  </si>
  <si>
    <t>0.0000</t>
  </si>
  <si>
    <t>0.0000</t>
  </si>
  <si>
    <t>0.0000</t>
  </si>
  <si>
    <t>0.0000</t>
  </si>
  <si>
    <t>15.7361</t>
  </si>
  <si>
    <t>6.0283</t>
  </si>
  <si>
    <t>20.8084</t>
  </si>
  <si>
    <t>5.6844</t>
  </si>
  <si>
    <t>19.8047</t>
  </si>
  <si>
    <t>5.0008</t>
  </si>
  <si>
    <t>15.8913</t>
  </si>
  <si>
    <t>2.6018</t>
  </si>
  <si>
    <t>6.9942</t>
  </si>
  <si>
    <t>5.6711</t>
  </si>
  <si>
    <t>0.0000</t>
  </si>
  <si>
    <t>0.0000</t>
  </si>
  <si>
    <t>0.0000</t>
  </si>
  <si>
    <t>0.0000</t>
  </si>
  <si>
    <t>0.0000</t>
  </si>
  <si>
    <t>13.7691</t>
  </si>
  <si>
    <t>5.2748</t>
  </si>
  <si>
    <t>18.2074</t>
  </si>
  <si>
    <t>4.9738</t>
  </si>
  <si>
    <t>17.3291</t>
  </si>
  <si>
    <t>4.3757</t>
  </si>
  <si>
    <t>13.9049</t>
  </si>
  <si>
    <t>2.2766</t>
  </si>
  <si>
    <t>6.1199</t>
  </si>
  <si>
    <t>4.9622</t>
  </si>
  <si>
    <t>0.0000</t>
  </si>
  <si>
    <t>0.0000</t>
  </si>
  <si>
    <t>0.0000</t>
  </si>
  <si>
    <t>0.0000</t>
  </si>
  <si>
    <t>0.0000</t>
  </si>
  <si>
    <t>11.8021</t>
  </si>
  <si>
    <t>4.5212</t>
  </si>
  <si>
    <t>15.6063</t>
  </si>
  <si>
    <t>4.2633</t>
  </si>
  <si>
    <t>14.8536</t>
  </si>
  <si>
    <t>3.7506</t>
  </si>
  <si>
    <t>11.9185</t>
  </si>
  <si>
    <t>1.9514</t>
  </si>
  <si>
    <t>5.2456</t>
  </si>
  <si>
    <t>4.2533</t>
  </si>
  <si>
    <t>0.0000</t>
  </si>
  <si>
    <t>0.0000</t>
  </si>
  <si>
    <t>0.0000</t>
  </si>
  <si>
    <t>0.0000</t>
  </si>
  <si>
    <t>0.0000</t>
  </si>
  <si>
    <t>9.8351</t>
  </si>
  <si>
    <t>3.7677</t>
  </si>
  <si>
    <t>13.0053</t>
  </si>
  <si>
    <t>3.5527</t>
  </si>
  <si>
    <t>12.3780</t>
  </si>
  <si>
    <t>3.1255</t>
  </si>
  <si>
    <t>9.9321</t>
  </si>
  <si>
    <t>1.6261</t>
  </si>
  <si>
    <t>4.3714</t>
  </si>
  <si>
    <t>3.5445</t>
  </si>
  <si>
    <t>0.0000</t>
  </si>
  <si>
    <t>0.0000</t>
  </si>
  <si>
    <t>0.0000</t>
  </si>
  <si>
    <t>0.0000</t>
  </si>
  <si>
    <t>0.0000</t>
  </si>
  <si>
    <t>7.8681</t>
  </si>
  <si>
    <t>3.0142</t>
  </si>
  <si>
    <t>10.4042</t>
  </si>
  <si>
    <t>2.8422</t>
  </si>
  <si>
    <t>9.9024</t>
  </si>
  <si>
    <t>2.5004</t>
  </si>
  <si>
    <t>7.9456</t>
  </si>
  <si>
    <t>1.3009</t>
  </si>
  <si>
    <t>3.4971</t>
  </si>
  <si>
    <t>2.8356</t>
  </si>
  <si>
    <t>0.0000</t>
  </si>
  <si>
    <t>0.0000</t>
  </si>
  <si>
    <t>0.0000</t>
  </si>
  <si>
    <t>0.0000</t>
  </si>
  <si>
    <t>0.0000</t>
  </si>
  <si>
    <t>5.9011</t>
  </si>
  <si>
    <t>2.2606</t>
  </si>
  <si>
    <t>7.8032</t>
  </si>
  <si>
    <t>2.1316</t>
  </si>
  <si>
    <t>7.4268</t>
  </si>
  <si>
    <t>1.8753</t>
  </si>
  <si>
    <t>5.9592</t>
  </si>
  <si>
    <t>0.9757</t>
  </si>
  <si>
    <t>2.6228</t>
  </si>
  <si>
    <t>2.1267</t>
  </si>
  <si>
    <t>0.0000</t>
  </si>
  <si>
    <t>0.0000</t>
  </si>
  <si>
    <t>0.0000</t>
  </si>
  <si>
    <t>0.0000</t>
  </si>
  <si>
    <t>0.0000</t>
  </si>
  <si>
    <t>5.7129</t>
  </si>
  <si>
    <t>2.1978</t>
  </si>
  <si>
    <t>7.3914</t>
  </si>
  <si>
    <t>2.0724</t>
  </si>
  <si>
    <t>7.1174</t>
  </si>
  <si>
    <t>1.8232</t>
  </si>
  <si>
    <t>5.8215</t>
  </si>
  <si>
    <t>0.9486</t>
  </si>
  <si>
    <t>2.6554</t>
  </si>
  <si>
    <t>2.0676</t>
  </si>
  <si>
    <t>0.0000</t>
  </si>
  <si>
    <t>0.0000</t>
  </si>
  <si>
    <t>0.0000</t>
  </si>
  <si>
    <t>0.0000</t>
  </si>
  <si>
    <t>0.0000</t>
  </si>
  <si>
    <t>5.5248</t>
  </si>
  <si>
    <t>2.1350</t>
  </si>
  <si>
    <t>6.9796</t>
  </si>
  <si>
    <t>2.0132</t>
  </si>
  <si>
    <t>6.8080</t>
  </si>
  <si>
    <t>1.7711</t>
  </si>
  <si>
    <t>5.6837</t>
  </si>
  <si>
    <t>0.9215</t>
  </si>
  <si>
    <t>2.6880</t>
  </si>
  <si>
    <t>2.0085</t>
  </si>
  <si>
    <t>0.0000</t>
  </si>
  <si>
    <t>0.0000</t>
  </si>
  <si>
    <t>0.0000</t>
  </si>
  <si>
    <t>0.0000</t>
  </si>
  <si>
    <t>0.0000</t>
  </si>
  <si>
    <t>5.3367</t>
  </si>
  <si>
    <t>2.0722</t>
  </si>
  <si>
    <t>6.5679</t>
  </si>
  <si>
    <t>1.9540</t>
  </si>
  <si>
    <t>6.4986</t>
  </si>
  <si>
    <t>1.7190</t>
  </si>
  <si>
    <t>5.5460</t>
  </si>
  <si>
    <t>0.8944</t>
  </si>
  <si>
    <t>2.7207</t>
  </si>
  <si>
    <t>1.9494</t>
  </si>
  <si>
    <t>0.0000</t>
  </si>
  <si>
    <t>0.0000</t>
  </si>
  <si>
    <t>0.0000</t>
  </si>
  <si>
    <t>0.0000</t>
  </si>
  <si>
    <t>0.0000</t>
  </si>
  <si>
    <t>5.1486</t>
  </si>
  <si>
    <t>2.0094</t>
  </si>
  <si>
    <t>6.1561</t>
  </si>
  <si>
    <t>1.8948</t>
  </si>
  <si>
    <t>6.1893</t>
  </si>
  <si>
    <t>1.6669</t>
  </si>
  <si>
    <t>5.4082</t>
  </si>
  <si>
    <t>0.8673</t>
  </si>
  <si>
    <t>2.7533</t>
  </si>
  <si>
    <t>1.8904</t>
  </si>
  <si>
    <t>0.0000</t>
  </si>
  <si>
    <t>0.0000</t>
  </si>
  <si>
    <t>0.0000</t>
  </si>
  <si>
    <t>0.0000</t>
  </si>
  <si>
    <t>0.0000</t>
  </si>
  <si>
    <t>4.9605</t>
  </si>
  <si>
    <t>1.9466</t>
  </si>
  <si>
    <t>5.7444</t>
  </si>
  <si>
    <t>1.8356</t>
  </si>
  <si>
    <t>5.8799</t>
  </si>
  <si>
    <t>1.6148</t>
  </si>
  <si>
    <t>5.2705</t>
  </si>
  <si>
    <t>0.8402</t>
  </si>
  <si>
    <t>2.7859</t>
  </si>
  <si>
    <t>1.8313</t>
  </si>
  <si>
    <t>0.0000</t>
  </si>
  <si>
    <t>0.0000</t>
  </si>
  <si>
    <t>0.0000</t>
  </si>
  <si>
    <t>0.0000</t>
  </si>
  <si>
    <t>0.0000</t>
  </si>
  <si>
    <t>4.7724</t>
  </si>
  <si>
    <t>1.8839</t>
  </si>
  <si>
    <t>5.3326</t>
  </si>
  <si>
    <t>1.7764</t>
  </si>
  <si>
    <t>5.5705</t>
  </si>
  <si>
    <t>1.5628</t>
  </si>
  <si>
    <t>5.1327</t>
  </si>
  <si>
    <t>0.8131</t>
  </si>
  <si>
    <t>2.8185</t>
  </si>
  <si>
    <t>1.7722</t>
  </si>
  <si>
    <t>0.0000</t>
  </si>
  <si>
    <t>0.0000</t>
  </si>
  <si>
    <t>0.0000</t>
  </si>
  <si>
    <t>0.0000</t>
  </si>
  <si>
    <t>0.0000</t>
  </si>
  <si>
    <t>4.5842</t>
  </si>
  <si>
    <t>1.8211</t>
  </si>
  <si>
    <t>4.9208</t>
  </si>
  <si>
    <t>1.7171</t>
  </si>
  <si>
    <t>5.2611</t>
  </si>
  <si>
    <t>1.5107</t>
  </si>
  <si>
    <t>4.9950</t>
  </si>
  <si>
    <t>0.7860</t>
  </si>
  <si>
    <t>2.8511</t>
  </si>
  <si>
    <t>1.7132</t>
  </si>
  <si>
    <t>0.0000</t>
  </si>
  <si>
    <t>0.0000</t>
  </si>
  <si>
    <t>0.0000</t>
  </si>
  <si>
    <t>0.0000</t>
  </si>
  <si>
    <t>0.0000</t>
  </si>
  <si>
    <t>4.3961</t>
  </si>
  <si>
    <t>1.7583</t>
  </si>
  <si>
    <t>4.5091</t>
  </si>
  <si>
    <t>1.6579</t>
  </si>
  <si>
    <t>4.9517</t>
  </si>
  <si>
    <t>1.4586</t>
  </si>
  <si>
    <t>4.8573</t>
  </si>
  <si>
    <t>0.7589</t>
  </si>
  <si>
    <t>2.8837</t>
  </si>
  <si>
    <t>1.6541</t>
  </si>
  <si>
    <t>0.0000</t>
  </si>
  <si>
    <t>0.0000</t>
  </si>
  <si>
    <t>0.0000</t>
  </si>
  <si>
    <t>0.0000</t>
  </si>
  <si>
    <t>0.0000</t>
  </si>
  <si>
    <t>4.2080</t>
  </si>
  <si>
    <t>1.6955</t>
  </si>
  <si>
    <t>4.0973</t>
  </si>
  <si>
    <t>1.5987</t>
  </si>
  <si>
    <t>4.6424</t>
  </si>
  <si>
    <t>1.4065</t>
  </si>
  <si>
    <t>4.7195</t>
  </si>
  <si>
    <t>0.7318</t>
  </si>
  <si>
    <t>2.9163</t>
  </si>
  <si>
    <t>1.5950</t>
  </si>
  <si>
    <t>0.0000</t>
  </si>
  <si>
    <t>0.0000</t>
  </si>
  <si>
    <t>0.0000</t>
  </si>
  <si>
    <t>0.0000</t>
  </si>
  <si>
    <t>0.0000</t>
  </si>
  <si>
    <t>4.0199</t>
  </si>
  <si>
    <t>1.6327</t>
  </si>
  <si>
    <t>3.9067</t>
  </si>
  <si>
    <t>1.6319</t>
  </si>
  <si>
    <t>4.6796</t>
  </si>
  <si>
    <t>1.4627</t>
  </si>
  <si>
    <t>4.9941</t>
  </si>
  <si>
    <t>0.7681</t>
  </si>
  <si>
    <t>2.9489</t>
  </si>
  <si>
    <t>1.5359</t>
  </si>
  <si>
    <t>0.0000</t>
  </si>
  <si>
    <t>0.0000</t>
  </si>
  <si>
    <t>0.0000</t>
  </si>
  <si>
    <t>0.0000</t>
  </si>
  <si>
    <t>0.0000</t>
  </si>
  <si>
    <t>3.8318</t>
  </si>
  <si>
    <t>1.5699</t>
  </si>
  <si>
    <t>3.4702</t>
  </si>
  <si>
    <t>1.5691</t>
  </si>
  <si>
    <t>4.3455</t>
  </si>
  <si>
    <t>1.4065</t>
  </si>
  <si>
    <t>4.8459</t>
  </si>
  <si>
    <t>0.7388</t>
  </si>
  <si>
    <t>2.9815</t>
  </si>
  <si>
    <t>1.4769</t>
  </si>
  <si>
    <t>0.0000</t>
  </si>
  <si>
    <t>0.0000</t>
  </si>
  <si>
    <t>0.0000</t>
  </si>
  <si>
    <t>0.0000</t>
  </si>
  <si>
    <t>0.0000</t>
  </si>
  <si>
    <t>3.6437</t>
  </si>
  <si>
    <t>1.5071</t>
  </si>
  <si>
    <t>3.0337</t>
  </si>
  <si>
    <t>1.5064</t>
  </si>
  <si>
    <t>4.0114</t>
  </si>
  <si>
    <t>1.3502</t>
  </si>
  <si>
    <t>4.6975</t>
  </si>
  <si>
    <t>0.7096</t>
  </si>
  <si>
    <t>3.0142</t>
  </si>
  <si>
    <t>1.4178</t>
  </si>
  <si>
    <t>4.0581</t>
  </si>
  <si>
    <t>5.6042</t>
  </si>
  <si>
    <t>0.0000</t>
  </si>
  <si>
    <t>0.0000</t>
  </si>
  <si>
    <t>0.0000</t>
  </si>
  <si>
    <t>3.6313</t>
  </si>
  <si>
    <t>1.4572</t>
  </si>
  <si>
    <t>3.1635</t>
  </si>
  <si>
    <t>1.4538</t>
  </si>
  <si>
    <t>3.9408</t>
  </si>
  <si>
    <t>1.3363</t>
  </si>
  <si>
    <t>4.5845</t>
  </si>
  <si>
    <t>0.7291</t>
  </si>
  <si>
    <t>2.9532</t>
  </si>
  <si>
    <t>1.3885</t>
  </si>
  <si>
    <t>3.9483</t>
  </si>
  <si>
    <t>5.4526</t>
  </si>
  <si>
    <t>0.0000</t>
  </si>
  <si>
    <t>0.0000</t>
  </si>
  <si>
    <t>0.0000</t>
  </si>
  <si>
    <t>3.6190</t>
  </si>
  <si>
    <t>1.4073</t>
  </si>
  <si>
    <t>3.2934</t>
  </si>
  <si>
    <t>1.4011</t>
  </si>
  <si>
    <t>3.8701</t>
  </si>
  <si>
    <t>1.3224</t>
  </si>
  <si>
    <t>4.4715</t>
  </si>
  <si>
    <t>0.7487</t>
  </si>
  <si>
    <t>2.8923</t>
  </si>
  <si>
    <t>1.3592</t>
  </si>
  <si>
    <t>3.8384</t>
  </si>
  <si>
    <t>5.3007</t>
  </si>
  <si>
    <t>0.0000</t>
  </si>
  <si>
    <t>0.0000</t>
  </si>
  <si>
    <t>0.0000</t>
  </si>
  <si>
    <t>3.6067</t>
  </si>
  <si>
    <t>1.3574</t>
  </si>
  <si>
    <t>3.4236</t>
  </si>
  <si>
    <t>1.3484</t>
  </si>
  <si>
    <t>3.7993</t>
  </si>
  <si>
    <t>1.3085</t>
  </si>
  <si>
    <t>4.3583</t>
  </si>
  <si>
    <t>0.7683</t>
  </si>
  <si>
    <t>2.8313</t>
  </si>
  <si>
    <t>1.3300</t>
  </si>
  <si>
    <t>3.7283</t>
  </si>
  <si>
    <t>5.1487</t>
  </si>
  <si>
    <t>0.0000</t>
  </si>
  <si>
    <t>0.0000</t>
  </si>
  <si>
    <t>0.0000</t>
  </si>
  <si>
    <t>3.5944</t>
  </si>
  <si>
    <t>1.3075</t>
  </si>
  <si>
    <t>3.5540</t>
  </si>
  <si>
    <t>1.2955</t>
  </si>
  <si>
    <t>3.7284</t>
  </si>
  <si>
    <t>1.2945</t>
  </si>
  <si>
    <t>4.2451</t>
  </si>
  <si>
    <t>0.7879</t>
  </si>
  <si>
    <t>2.7704</t>
  </si>
  <si>
    <t>1.3007</t>
  </si>
  <si>
    <t>3.6181</t>
  </si>
  <si>
    <t>4.9964</t>
  </si>
  <si>
    <t>0.0000</t>
  </si>
  <si>
    <t>0.0000</t>
  </si>
  <si>
    <t>0.0000</t>
  </si>
  <si>
    <t>3.5820</t>
  </si>
  <si>
    <t>1.2576</t>
  </si>
  <si>
    <t>3.6845</t>
  </si>
  <si>
    <t>1.2427</t>
  </si>
  <si>
    <t>3.6574</t>
  </si>
  <si>
    <t>1.2806</t>
  </si>
  <si>
    <t>4.1317</t>
  </si>
  <si>
    <t>0.8075</t>
  </si>
  <si>
    <t>2.7094</t>
  </si>
  <si>
    <t>1.2714</t>
  </si>
  <si>
    <t>3.5077</t>
  </si>
  <si>
    <t>4.8440</t>
  </si>
  <si>
    <t>0.0000</t>
  </si>
  <si>
    <t>0.0000</t>
  </si>
  <si>
    <t>0.0000</t>
  </si>
  <si>
    <t>3.5697</t>
  </si>
  <si>
    <t>1.2077</t>
  </si>
  <si>
    <t>3.8153</t>
  </si>
  <si>
    <t>1.1897</t>
  </si>
  <si>
    <t>3.5864</t>
  </si>
  <si>
    <t>1.2666</t>
  </si>
  <si>
    <t>4.0183</t>
  </si>
  <si>
    <t>0.8271</t>
  </si>
  <si>
    <t>2.6484</t>
  </si>
  <si>
    <t>1.2422</t>
  </si>
  <si>
    <t>3.3971</t>
  </si>
  <si>
    <t>4.6913</t>
  </si>
  <si>
    <t>0.0000</t>
  </si>
  <si>
    <t>0.0000</t>
  </si>
  <si>
    <t>0.0000</t>
  </si>
  <si>
    <t>3.5574</t>
  </si>
  <si>
    <t>1.1578</t>
  </si>
  <si>
    <t>3.9464</t>
  </si>
  <si>
    <t>1.1366</t>
  </si>
  <si>
    <t>3.5152</t>
  </si>
  <si>
    <t>1.2526</t>
  </si>
  <si>
    <t>3.9048</t>
  </si>
  <si>
    <t>0.8468</t>
  </si>
  <si>
    <t>2.5875</t>
  </si>
  <si>
    <t>1.2129</t>
  </si>
  <si>
    <t>3.2864</t>
  </si>
  <si>
    <t>4.5384</t>
  </si>
  <si>
    <t>0.0000</t>
  </si>
  <si>
    <t>0.0000</t>
  </si>
  <si>
    <t>0.0000</t>
  </si>
  <si>
    <t>3.5450</t>
  </si>
  <si>
    <t>1.1080</t>
  </si>
  <si>
    <t>4.0776</t>
  </si>
  <si>
    <t>1.0835</t>
  </si>
  <si>
    <t>3.4440</t>
  </si>
  <si>
    <t>1.2386</t>
  </si>
  <si>
    <t>3.7912</t>
  </si>
  <si>
    <t>0.8664</t>
  </si>
  <si>
    <t>2.5265</t>
  </si>
  <si>
    <t>1.1836</t>
  </si>
  <si>
    <t>3.1755</t>
  </si>
  <si>
    <t>4.3853</t>
  </si>
  <si>
    <t>0.0000</t>
  </si>
  <si>
    <t>0.0000</t>
  </si>
  <si>
    <t>0.0000</t>
  </si>
  <si>
    <t>3.5327</t>
  </si>
  <si>
    <t>1.0581</t>
  </si>
  <si>
    <t>4.2091</t>
  </si>
  <si>
    <t>1.0303</t>
  </si>
  <si>
    <t>3.3726</t>
  </si>
  <si>
    <t>1.2245</t>
  </si>
  <si>
    <t>3.6775</t>
  </si>
  <si>
    <t>0.8861</t>
  </si>
  <si>
    <t>2.4656</t>
  </si>
  <si>
    <t>1.1544</t>
  </si>
  <si>
    <t>3.0645</t>
  </si>
  <si>
    <t>4.2320</t>
  </si>
  <si>
    <t>0.0000</t>
  </si>
  <si>
    <t>0.0000</t>
  </si>
  <si>
    <t>0.0000</t>
  </si>
  <si>
    <t>3.5204</t>
  </si>
  <si>
    <t>1.0082</t>
  </si>
  <si>
    <t>4.3408</t>
  </si>
  <si>
    <t>0.9770</t>
  </si>
  <si>
    <t>3.3012</t>
  </si>
  <si>
    <t>1.2105</t>
  </si>
  <si>
    <t>3.5637</t>
  </si>
  <si>
    <t>0.9058</t>
  </si>
  <si>
    <t>2.4046</t>
  </si>
  <si>
    <t>1.1251</t>
  </si>
  <si>
    <t>2.9533</t>
  </si>
  <si>
    <t>4.0785</t>
  </si>
  <si>
    <t>0.0000</t>
  </si>
  <si>
    <t>0.0000</t>
  </si>
  <si>
    <t>0.0000</t>
  </si>
  <si>
    <t>3.5080</t>
  </si>
  <si>
    <t>0.9583</t>
  </si>
  <si>
    <t>4.4727</t>
  </si>
  <si>
    <t>0.9237</t>
  </si>
  <si>
    <t>3.2296</t>
  </si>
  <si>
    <t>1.1964</t>
  </si>
  <si>
    <t>3.4498</t>
  </si>
  <si>
    <t>0.9255</t>
  </si>
  <si>
    <t>2.3437</t>
  </si>
  <si>
    <t>1.0958</t>
  </si>
  <si>
    <t>2.8420</t>
  </si>
  <si>
    <t>3.9247</t>
  </si>
  <si>
    <t>0.0000</t>
  </si>
  <si>
    <t>0.0000</t>
  </si>
  <si>
    <t>0.0000</t>
  </si>
  <si>
    <t>3.4957</t>
  </si>
  <si>
    <t>0.9084</t>
  </si>
  <si>
    <t>4.6049</t>
  </si>
  <si>
    <t>0.8702</t>
  </si>
  <si>
    <t>3.1580</t>
  </si>
  <si>
    <t>1.1824</t>
  </si>
  <si>
    <t>3.3358</t>
  </si>
  <si>
    <t>0.9452</t>
  </si>
  <si>
    <t>2.2827</t>
  </si>
  <si>
    <t>1.0666</t>
  </si>
  <si>
    <t>2.7305</t>
  </si>
  <si>
    <t>3.7707</t>
  </si>
  <si>
    <t>0.0000</t>
  </si>
  <si>
    <t>0.0000</t>
  </si>
  <si>
    <t>0.0000</t>
  </si>
  <si>
    <t>3.3397</t>
  </si>
  <si>
    <t>0.8939</t>
  </si>
  <si>
    <t>4.6175</t>
  </si>
  <si>
    <t>0.8600</t>
  </si>
  <si>
    <t>3.0384</t>
  </si>
  <si>
    <t>1.1626</t>
  </si>
  <si>
    <t>3.3251</t>
  </si>
  <si>
    <t>0.9393</t>
  </si>
  <si>
    <t>2.2621</t>
  </si>
  <si>
    <t>1.0820</t>
  </si>
  <si>
    <t>2.6523</t>
  </si>
  <si>
    <t>3.5295</t>
  </si>
  <si>
    <t>0.0000</t>
  </si>
  <si>
    <t>0.0000</t>
  </si>
  <si>
    <t>0.0000</t>
  </si>
  <si>
    <t>3.1836</t>
  </si>
  <si>
    <t>0.8794</t>
  </si>
  <si>
    <t>4.6300</t>
  </si>
  <si>
    <t>0.8498</t>
  </si>
  <si>
    <t>2.9186</t>
  </si>
  <si>
    <t>1.1429</t>
  </si>
  <si>
    <t>3.3144</t>
  </si>
  <si>
    <t>0.9333</t>
  </si>
  <si>
    <t>2.2415</t>
  </si>
  <si>
    <t>1.0974</t>
  </si>
  <si>
    <t>2.5741</t>
  </si>
  <si>
    <t>3.2880</t>
  </si>
  <si>
    <t>0.0000</t>
  </si>
  <si>
    <t>0.0000</t>
  </si>
  <si>
    <t>0.0000</t>
  </si>
  <si>
    <t>3.0276</t>
  </si>
  <si>
    <t>0.8649</t>
  </si>
  <si>
    <t>4.6426</t>
  </si>
  <si>
    <t>0.8396</t>
  </si>
  <si>
    <t>2.7988</t>
  </si>
  <si>
    <t>1.1232</t>
  </si>
  <si>
    <t>3.3036</t>
  </si>
  <si>
    <t>0.9274</t>
  </si>
  <si>
    <t>2.2209</t>
  </si>
  <si>
    <t>1.1129</t>
  </si>
  <si>
    <t>2.4958</t>
  </si>
  <si>
    <t>3.0463</t>
  </si>
  <si>
    <t>0.0000</t>
  </si>
  <si>
    <t>0.0000</t>
  </si>
  <si>
    <t>0.0000</t>
  </si>
  <si>
    <t>2.8715</t>
  </si>
  <si>
    <t>0.8503</t>
  </si>
  <si>
    <t>4.6552</t>
  </si>
  <si>
    <t>0.8294</t>
  </si>
  <si>
    <t>2.6788</t>
  </si>
  <si>
    <t>1.1034</t>
  </si>
  <si>
    <t>3.2928</t>
  </si>
  <si>
    <t>0.9214</t>
  </si>
  <si>
    <t>2.2003</t>
  </si>
  <si>
    <t>1.1283</t>
  </si>
  <si>
    <t>2.4174</t>
  </si>
  <si>
    <t>2.8043</t>
  </si>
  <si>
    <t>0.0000</t>
  </si>
  <si>
    <t>0.0000</t>
  </si>
  <si>
    <t>0.0000</t>
  </si>
  <si>
    <t>2.7155</t>
  </si>
  <si>
    <t>0.8358</t>
  </si>
  <si>
    <t>4.6678</t>
  </si>
  <si>
    <t>0.8192</t>
  </si>
  <si>
    <t>2.5587</t>
  </si>
  <si>
    <t>1.0836</t>
  </si>
  <si>
    <t>3.2821</t>
  </si>
  <si>
    <t>0.9154</t>
  </si>
  <si>
    <t>2.1797</t>
  </si>
  <si>
    <t>1.1437</t>
  </si>
  <si>
    <t>2.3389</t>
  </si>
  <si>
    <t>2.5622</t>
  </si>
  <si>
    <t>0.0000</t>
  </si>
  <si>
    <t>0.0000</t>
  </si>
  <si>
    <t>0.0000</t>
  </si>
  <si>
    <t>2.5594</t>
  </si>
  <si>
    <t>0.8213</t>
  </si>
  <si>
    <t>4.6804</t>
  </si>
  <si>
    <t>0.8089</t>
  </si>
  <si>
    <t>2.4385</t>
  </si>
  <si>
    <t>1.0638</t>
  </si>
  <si>
    <t>3.2713</t>
  </si>
  <si>
    <t>0.9095</t>
  </si>
  <si>
    <t>2.1591</t>
  </si>
  <si>
    <t>1.1592</t>
  </si>
  <si>
    <t>2.2604</t>
  </si>
  <si>
    <t>2.3197</t>
  </si>
  <si>
    <t>0.0000</t>
  </si>
  <si>
    <t>0.0000</t>
  </si>
  <si>
    <t>0.0000</t>
  </si>
  <si>
    <t>2.4034</t>
  </si>
  <si>
    <t>0.8068</t>
  </si>
  <si>
    <t>4.6931</t>
  </si>
  <si>
    <t>0.7987</t>
  </si>
  <si>
    <t>2.3182</t>
  </si>
  <si>
    <t>1.0439</t>
  </si>
  <si>
    <t>3.2606</t>
  </si>
  <si>
    <t>0.9035</t>
  </si>
  <si>
    <t>2.1385</t>
  </si>
  <si>
    <t>1.1746</t>
  </si>
  <si>
    <t>2.1818</t>
  </si>
  <si>
    <t>2.0771</t>
  </si>
  <si>
    <t>0.0000</t>
  </si>
  <si>
    <t>0.0000</t>
  </si>
  <si>
    <t>0.0000</t>
  </si>
  <si>
    <t>2.2473</t>
  </si>
  <si>
    <t>0.7923</t>
  </si>
  <si>
    <t>4.7057</t>
  </si>
  <si>
    <t>0.7884</t>
  </si>
  <si>
    <t>2.1978</t>
  </si>
  <si>
    <t>1.0241</t>
  </si>
  <si>
    <t>3.2498</t>
  </si>
  <si>
    <t>0.8975</t>
  </si>
  <si>
    <t>2.1179</t>
  </si>
  <si>
    <t>1.1900</t>
  </si>
  <si>
    <t>2.1031</t>
  </si>
  <si>
    <t>1.8342</t>
  </si>
  <si>
    <t>0.0000</t>
  </si>
  <si>
    <t>0.0000</t>
  </si>
  <si>
    <t>0.0000</t>
  </si>
  <si>
    <t>2.0913</t>
  </si>
  <si>
    <t>0.7778</t>
  </si>
  <si>
    <t>4.7183</t>
  </si>
  <si>
    <t>0.7781</t>
  </si>
  <si>
    <t>2.0772</t>
  </si>
  <si>
    <t>1.0042</t>
  </si>
  <si>
    <t>3.2390</t>
  </si>
  <si>
    <t>0.8915</t>
  </si>
  <si>
    <t>2.0973</t>
  </si>
  <si>
    <t>1.2055</t>
  </si>
  <si>
    <t>2.0243</t>
  </si>
  <si>
    <t>1.5911</t>
  </si>
  <si>
    <t>0.0000</t>
  </si>
  <si>
    <t>0.0000</t>
  </si>
  <si>
    <t>0.0000</t>
  </si>
  <si>
    <t>1.9352</t>
  </si>
  <si>
    <t>0.7633</t>
  </si>
  <si>
    <t>4.7310</t>
  </si>
  <si>
    <t>0.7678</t>
  </si>
  <si>
    <t>1.9565</t>
  </si>
  <si>
    <t>0.9843</t>
  </si>
  <si>
    <t>3.2282</t>
  </si>
  <si>
    <t>0.8856</t>
  </si>
  <si>
    <t>2.0767</t>
  </si>
  <si>
    <t>1.2209</t>
  </si>
  <si>
    <t>1.9454</t>
  </si>
  <si>
    <t>1.3477</t>
  </si>
  <si>
    <t>0.0000</t>
  </si>
  <si>
    <t>0.0000</t>
  </si>
  <si>
    <t>0.0000</t>
  </si>
  <si>
    <t>1.7791</t>
  </si>
  <si>
    <t>0.7487</t>
  </si>
  <si>
    <t>4.7437</t>
  </si>
  <si>
    <t>0.7575</t>
  </si>
  <si>
    <t>1.8358</t>
  </si>
  <si>
    <t>0.9644</t>
  </si>
  <si>
    <t>3.2174</t>
  </si>
  <si>
    <t>0.8796</t>
  </si>
  <si>
    <t>2.0561</t>
  </si>
  <si>
    <t>1.2363</t>
  </si>
  <si>
    <t>1.8665</t>
  </si>
  <si>
    <t>1.1041</t>
  </si>
  <si>
    <t>0.0000</t>
  </si>
  <si>
    <t>0.0000</t>
  </si>
  <si>
    <t>0.0000</t>
  </si>
  <si>
    <t>1.6231</t>
  </si>
  <si>
    <t>0.7342</t>
  </si>
  <si>
    <t>4.7563</t>
  </si>
  <si>
    <t>0.7472</t>
  </si>
  <si>
    <t>1.7148</t>
  </si>
  <si>
    <t>0.9445</t>
  </si>
  <si>
    <t>3.2067</t>
  </si>
  <si>
    <t>0.8736</t>
  </si>
  <si>
    <t>2.0354</t>
  </si>
  <si>
    <t>1.2518</t>
  </si>
  <si>
    <t>1.7875</t>
  </si>
  <si>
    <t>0.8603</t>
  </si>
  <si>
    <t>0.0000</t>
  </si>
  <si>
    <t>0.0000</t>
  </si>
  <si>
    <t>0.0000</t>
  </si>
  <si>
    <t>1.7733</t>
  </si>
  <si>
    <t>0.7230</t>
  </si>
  <si>
    <t>4.5106</t>
  </si>
  <si>
    <t>0.7393</t>
  </si>
  <si>
    <t>2.0236</t>
  </si>
  <si>
    <t>0.9230</t>
  </si>
  <si>
    <t>2.9400</t>
  </si>
  <si>
    <t>0.8632</t>
  </si>
  <si>
    <t>2.0641</t>
  </si>
  <si>
    <t>1.2310</t>
  </si>
  <si>
    <t>1.7485</t>
  </si>
  <si>
    <t>0.8630</t>
  </si>
  <si>
    <t>0.0000</t>
  </si>
  <si>
    <t>0.0000</t>
  </si>
  <si>
    <t>0.0000</t>
  </si>
  <si>
    <t>1.9236</t>
  </si>
  <si>
    <t>0.7117</t>
  </si>
  <si>
    <t>4.2646</t>
  </si>
  <si>
    <t>0.7314</t>
  </si>
  <si>
    <t>2.3327</t>
  </si>
  <si>
    <t>0.9015</t>
  </si>
  <si>
    <t>2.6732</t>
  </si>
  <si>
    <t>0.8528</t>
  </si>
  <si>
    <t>2.0928</t>
  </si>
  <si>
    <t>1.2101</t>
  </si>
  <si>
    <t>1.7095</t>
  </si>
  <si>
    <t>0.8658</t>
  </si>
  <si>
    <t>0.0000</t>
  </si>
  <si>
    <t>0.0000</t>
  </si>
  <si>
    <t>0.0000</t>
  </si>
  <si>
    <t>2.0738</t>
  </si>
  <si>
    <t>0.7004</t>
  </si>
  <si>
    <t>4.0184</t>
  </si>
  <si>
    <t>0.7235</t>
  </si>
  <si>
    <t>2.6421</t>
  </si>
  <si>
    <t>0.8799</t>
  </si>
  <si>
    <t>2.4064</t>
  </si>
  <si>
    <t>0.8425</t>
  </si>
  <si>
    <t>2.1214</t>
  </si>
  <si>
    <t>1.1893</t>
  </si>
  <si>
    <t>1.6705</t>
  </si>
  <si>
    <t>0.8685</t>
  </si>
  <si>
    <t>0.0000</t>
  </si>
  <si>
    <t>0.0000</t>
  </si>
  <si>
    <t>0.0000</t>
  </si>
  <si>
    <t>2.2241</t>
  </si>
  <si>
    <t>0.6891</t>
  </si>
  <si>
    <t>3.7719</t>
  </si>
  <si>
    <t>0.7155</t>
  </si>
  <si>
    <t>2.9518</t>
  </si>
  <si>
    <t>0.8583</t>
  </si>
  <si>
    <t>2.1394</t>
  </si>
  <si>
    <t>0.8321</t>
  </si>
  <si>
    <t>2.1501</t>
  </si>
  <si>
    <t>1.1685</t>
  </si>
  <si>
    <t>1.6314</t>
  </si>
  <si>
    <t>0.8712</t>
  </si>
  <si>
    <t>0.0000</t>
  </si>
  <si>
    <t>0.0000</t>
  </si>
  <si>
    <t>0.0000</t>
  </si>
  <si>
    <t>2.3743</t>
  </si>
  <si>
    <t>0.6779</t>
  </si>
  <si>
    <t>3.5252</t>
  </si>
  <si>
    <t>0.7076</t>
  </si>
  <si>
    <t>3.2618</t>
  </si>
  <si>
    <t>0.8367</t>
  </si>
  <si>
    <t>1.8723</t>
  </si>
  <si>
    <t>0.8217</t>
  </si>
  <si>
    <t>2.1788</t>
  </si>
  <si>
    <t>1.1477</t>
  </si>
  <si>
    <t>1.5923</t>
  </si>
  <si>
    <t>0.8740</t>
  </si>
  <si>
    <t>0.0000</t>
  </si>
  <si>
    <t>0.0000</t>
  </si>
  <si>
    <t>0.0000</t>
  </si>
  <si>
    <t>2.5246</t>
  </si>
  <si>
    <t>0.6666</t>
  </si>
  <si>
    <t>3.2782</t>
  </si>
  <si>
    <t>0.6996</t>
  </si>
  <si>
    <t>3.5720</t>
  </si>
  <si>
    <t>0.8151</t>
  </si>
  <si>
    <t>1.6052</t>
  </si>
  <si>
    <t>0.8113</t>
  </si>
  <si>
    <t>2.2074</t>
  </si>
  <si>
    <t>1.1269</t>
  </si>
  <si>
    <t>1.5532</t>
  </si>
  <si>
    <t>0.8767</t>
  </si>
  <si>
    <t>0.0000</t>
  </si>
  <si>
    <t>Reserve Factors - 2005</t>
  </si>
  <si>
    <t>Rate Groups 110 - 134</t>
  </si>
  <si>
    <t>AGE IN</t>
  </si>
  <si>
    <t>CT</t>
  </si>
  <si>
    <t>CT</t>
  </si>
  <si>
    <t>CT</t>
  </si>
  <si>
    <t>CT</t>
  </si>
  <si>
    <t>CT</t>
  </si>
  <si>
    <t>CT</t>
  </si>
  <si>
    <t>CT</t>
  </si>
  <si>
    <t>CT</t>
  </si>
  <si>
    <t>CT</t>
  </si>
  <si>
    <t>CT</t>
  </si>
  <si>
    <t>CT</t>
  </si>
  <si>
    <t>CT</t>
  </si>
  <si>
    <t>CT</t>
  </si>
  <si>
    <t>CT</t>
  </si>
  <si>
    <t>CT</t>
  </si>
  <si>
    <t>MONTHS</t>
  </si>
  <si>
    <t>0.0000</t>
  </si>
  <si>
    <t>0.0000</t>
  </si>
  <si>
    <t>26.1166</t>
  </si>
  <si>
    <t>6.8513</t>
  </si>
  <si>
    <t>29.3295</t>
  </si>
  <si>
    <t>7.5111</t>
  </si>
  <si>
    <t>28.3144</t>
  </si>
  <si>
    <t>9.3765</t>
  </si>
  <si>
    <t>40.0654</t>
  </si>
  <si>
    <t>21.4222</t>
  </si>
  <si>
    <t>17.0762</t>
  </si>
  <si>
    <t>9.0441</t>
  </si>
  <si>
    <t>0.0000</t>
  </si>
  <si>
    <t>0.0000</t>
  </si>
  <si>
    <t>0.0000</t>
  </si>
  <si>
    <t>0.0000</t>
  </si>
  <si>
    <t>0.0000</t>
  </si>
  <si>
    <t>23.2148</t>
  </si>
  <si>
    <t>6.0901</t>
  </si>
  <si>
    <t>26.0707</t>
  </si>
  <si>
    <t>6.6766</t>
  </si>
  <si>
    <t>25.1683</t>
  </si>
  <si>
    <t>8.3347</t>
  </si>
  <si>
    <t>35.6137</t>
  </si>
  <si>
    <t>19.0419</t>
  </si>
  <si>
    <t>15.1789</t>
  </si>
  <si>
    <t>8.0392</t>
  </si>
  <si>
    <t>0.0000</t>
  </si>
  <si>
    <t>0.0000</t>
  </si>
  <si>
    <t>0.0000</t>
  </si>
  <si>
    <t>0.0000</t>
  </si>
  <si>
    <t>0.0000</t>
  </si>
  <si>
    <t>20.3129</t>
  </si>
  <si>
    <t>5.3288</t>
  </si>
  <si>
    <t>22.8119</t>
  </si>
  <si>
    <t>5.8420</t>
  </si>
  <si>
    <t>22.0223</t>
  </si>
  <si>
    <t>7.2929</t>
  </si>
  <si>
    <t>31.1620</t>
  </si>
  <si>
    <t>16.6617</t>
  </si>
  <si>
    <t>13.2815</t>
  </si>
  <si>
    <t>7.0343</t>
  </si>
  <si>
    <t>0.0000</t>
  </si>
  <si>
    <t>0.0000</t>
  </si>
  <si>
    <t>0.0000</t>
  </si>
  <si>
    <t>0.0000</t>
  </si>
  <si>
    <t>0.0000</t>
  </si>
  <si>
    <t>17.4111</t>
  </si>
  <si>
    <t>4.5675</t>
  </si>
  <si>
    <t>19.5530</t>
  </si>
  <si>
    <t>5.0074</t>
  </si>
  <si>
    <t>18.8762</t>
  </si>
  <si>
    <t>6.2510</t>
  </si>
  <si>
    <t>26.7103</t>
  </si>
  <si>
    <t>14.2814</t>
  </si>
  <si>
    <t>11.3842</t>
  </si>
  <si>
    <t>6.0294</t>
  </si>
  <si>
    <t>0.0000</t>
  </si>
  <si>
    <t>0.0000</t>
  </si>
  <si>
    <t>0.0000</t>
  </si>
  <si>
    <t>0.0000</t>
  </si>
  <si>
    <t>0.0000</t>
  </si>
  <si>
    <t>14.5092</t>
  </si>
  <si>
    <t>3.8063</t>
  </si>
  <si>
    <t>16.2942</t>
  </si>
  <si>
    <t>4.1729</t>
  </si>
  <si>
    <t>15.7302</t>
  </si>
  <si>
    <t>5.2092</t>
  </si>
  <si>
    <t>22.2586</t>
  </si>
  <si>
    <t>11.9012</t>
  </si>
  <si>
    <t>9.4868</t>
  </si>
  <si>
    <t>5.0245</t>
  </si>
  <si>
    <t>0.0000</t>
  </si>
  <si>
    <t>0.0000</t>
  </si>
  <si>
    <t>0.0000</t>
  </si>
  <si>
    <t>0.0000</t>
  </si>
  <si>
    <t>0.0000</t>
  </si>
  <si>
    <t>11.6074</t>
  </si>
  <si>
    <t>3.0450</t>
  </si>
  <si>
    <t>13.0353</t>
  </si>
  <si>
    <t>3.3383</t>
  </si>
  <si>
    <t>12.5842</t>
  </si>
  <si>
    <t>4.1673</t>
  </si>
  <si>
    <t>17.8068</t>
  </si>
  <si>
    <t>9.5210</t>
  </si>
  <si>
    <t>7.5894</t>
  </si>
  <si>
    <t>4.0196</t>
  </si>
  <si>
    <t>0.0000</t>
  </si>
  <si>
    <t>0.0000</t>
  </si>
  <si>
    <t>0.0000</t>
  </si>
  <si>
    <t>0.0000</t>
  </si>
  <si>
    <t>0.0000</t>
  </si>
  <si>
    <t>8.7055</t>
  </si>
  <si>
    <t>2.2838</t>
  </si>
  <si>
    <t>9.7765</t>
  </si>
  <si>
    <t>2.5037</t>
  </si>
  <si>
    <t>9.4381</t>
  </si>
  <si>
    <t>3.1255</t>
  </si>
  <si>
    <t>13.3551</t>
  </si>
  <si>
    <t>7.1407</t>
  </si>
  <si>
    <t>5.6921</t>
  </si>
  <si>
    <t>3.0147</t>
  </si>
  <si>
    <t>0.0000</t>
  </si>
  <si>
    <t>0.0000</t>
  </si>
  <si>
    <t>0.0000</t>
  </si>
  <si>
    <t>0.0000</t>
  </si>
  <si>
    <t>0.0000</t>
  </si>
  <si>
    <t>8.1460</t>
  </si>
  <si>
    <t>2.2203</t>
  </si>
  <si>
    <t>9.2221</t>
  </si>
  <si>
    <t>2.4342</t>
  </si>
  <si>
    <t>8.9977</t>
  </si>
  <si>
    <t>3.0387</t>
  </si>
  <si>
    <t>12.6066</t>
  </si>
  <si>
    <t>6.9424</t>
  </si>
  <si>
    <t>5.5030</t>
  </si>
  <si>
    <t>2.9310</t>
  </si>
  <si>
    <t>0.0000</t>
  </si>
  <si>
    <t>0.0000</t>
  </si>
  <si>
    <t>0.0000</t>
  </si>
  <si>
    <t>0.0000</t>
  </si>
  <si>
    <t>0.0000</t>
  </si>
  <si>
    <t>7.5865</t>
  </si>
  <si>
    <t>2.1569</t>
  </si>
  <si>
    <t>8.6676</t>
  </si>
  <si>
    <t>2.3646</t>
  </si>
  <si>
    <t>8.5573</t>
  </si>
  <si>
    <t>2.9519</t>
  </si>
  <si>
    <t>11.8580</t>
  </si>
  <si>
    <t>6.7440</t>
  </si>
  <si>
    <t>5.3139</t>
  </si>
  <si>
    <t>2.8472</t>
  </si>
  <si>
    <t>0.0000</t>
  </si>
  <si>
    <t>0.0000</t>
  </si>
  <si>
    <t>0.0000</t>
  </si>
  <si>
    <t>0.0000</t>
  </si>
  <si>
    <t>0.0000</t>
  </si>
  <si>
    <t>7.0269</t>
  </si>
  <si>
    <t>2.0935</t>
  </si>
  <si>
    <t>8.1132</t>
  </si>
  <si>
    <t>2.2951</t>
  </si>
  <si>
    <t>8.1168</t>
  </si>
  <si>
    <t>2.8651</t>
  </si>
  <si>
    <t>11.1095</t>
  </si>
  <si>
    <t>6.5457</t>
  </si>
  <si>
    <t>5.1249</t>
  </si>
  <si>
    <t>2.7635</t>
  </si>
  <si>
    <t>0.0000</t>
  </si>
  <si>
    <t>0.0000</t>
  </si>
  <si>
    <t>0.0000</t>
  </si>
  <si>
    <t>0.0000</t>
  </si>
  <si>
    <t>0.0000</t>
  </si>
  <si>
    <t>6.4674</t>
  </si>
  <si>
    <t>2.0300</t>
  </si>
  <si>
    <t>7.5588</t>
  </si>
  <si>
    <t>2.2255</t>
  </si>
  <si>
    <t>7.6764</t>
  </si>
  <si>
    <t>2.7782</t>
  </si>
  <si>
    <t>10.3609</t>
  </si>
  <si>
    <t>6.3473</t>
  </si>
  <si>
    <t>4.9358</t>
  </si>
  <si>
    <t>2.6797</t>
  </si>
  <si>
    <t>0.0000</t>
  </si>
  <si>
    <t>0.0000</t>
  </si>
  <si>
    <t>0.0000</t>
  </si>
  <si>
    <t>0.0000</t>
  </si>
  <si>
    <t>0.0000</t>
  </si>
  <si>
    <t>5.9078</t>
  </si>
  <si>
    <t>1.9666</t>
  </si>
  <si>
    <t>7.0043</t>
  </si>
  <si>
    <t>2.1560</t>
  </si>
  <si>
    <t>7.2360</t>
  </si>
  <si>
    <t>2.6914</t>
  </si>
  <si>
    <t>9.6123</t>
  </si>
  <si>
    <t>6.1490</t>
  </si>
  <si>
    <t>4.7467</t>
  </si>
  <si>
    <t>2.5960</t>
  </si>
  <si>
    <t>0.0000</t>
  </si>
  <si>
    <t>0.0000</t>
  </si>
  <si>
    <t>0.0000</t>
  </si>
  <si>
    <t>0.0000</t>
  </si>
  <si>
    <t>0.0000</t>
  </si>
  <si>
    <t>5.3483</t>
  </si>
  <si>
    <t>1.9031</t>
  </si>
  <si>
    <t>6.4499</t>
  </si>
  <si>
    <t>2.0864</t>
  </si>
  <si>
    <t>6.7956</t>
  </si>
  <si>
    <t>2.6046</t>
  </si>
  <si>
    <t>8.8638</t>
  </si>
  <si>
    <t>5.9506</t>
  </si>
  <si>
    <t>4.5576</t>
  </si>
  <si>
    <t>2.5123</t>
  </si>
  <si>
    <t>0.0000</t>
  </si>
  <si>
    <t>0.0000</t>
  </si>
  <si>
    <t>0.0000</t>
  </si>
  <si>
    <t>0.0000</t>
  </si>
  <si>
    <t>0.0000</t>
  </si>
  <si>
    <t>4.7888</t>
  </si>
  <si>
    <t>1.8397</t>
  </si>
  <si>
    <t>5.8955</t>
  </si>
  <si>
    <t>2.0169</t>
  </si>
  <si>
    <t>6.3551</t>
  </si>
  <si>
    <t>2.5178</t>
  </si>
  <si>
    <t>8.1152</t>
  </si>
  <si>
    <t>5.7522</t>
  </si>
  <si>
    <t>4.3686</t>
  </si>
  <si>
    <t>2.4285</t>
  </si>
  <si>
    <t>0.0000</t>
  </si>
  <si>
    <t>0.0000</t>
  </si>
  <si>
    <t>0.0000</t>
  </si>
  <si>
    <t>0.0000</t>
  </si>
  <si>
    <t>0.0000</t>
  </si>
  <si>
    <t>4.2292</t>
  </si>
  <si>
    <t>1.7763</t>
  </si>
  <si>
    <t>5.3410</t>
  </si>
  <si>
    <t>1.9473</t>
  </si>
  <si>
    <t>5.9147</t>
  </si>
  <si>
    <t>2.4310</t>
  </si>
  <si>
    <t>7.3667</t>
  </si>
  <si>
    <t>5.5539</t>
  </si>
  <si>
    <t>4.1795</t>
  </si>
  <si>
    <t>2.3448</t>
  </si>
  <si>
    <t>0.0000</t>
  </si>
  <si>
    <t>0.0000</t>
  </si>
  <si>
    <t>0.0000</t>
  </si>
  <si>
    <t>0.0000</t>
  </si>
  <si>
    <t>0.0000</t>
  </si>
  <si>
    <t>3.6697</t>
  </si>
  <si>
    <t>1.7128</t>
  </si>
  <si>
    <t>4.7866</t>
  </si>
  <si>
    <t>1.8778</t>
  </si>
  <si>
    <t>5.4743</t>
  </si>
  <si>
    <t>2.3441</t>
  </si>
  <si>
    <t>6.6181</t>
  </si>
  <si>
    <t>5.3555</t>
  </si>
  <si>
    <t>3.9904</t>
  </si>
  <si>
    <t>2.2610</t>
  </si>
  <si>
    <t>0.0000</t>
  </si>
  <si>
    <t>0.0000</t>
  </si>
  <si>
    <t>0.0000</t>
  </si>
  <si>
    <t>0.0000</t>
  </si>
  <si>
    <t>0.0000</t>
  </si>
  <si>
    <t>3.1101</t>
  </si>
  <si>
    <t>1.6494</t>
  </si>
  <si>
    <t>4.4861</t>
  </si>
  <si>
    <t>1.9167</t>
  </si>
  <si>
    <t>5.4366</t>
  </si>
  <si>
    <t>2.4379</t>
  </si>
  <si>
    <t>6.3978</t>
  </si>
  <si>
    <t>5.6213</t>
  </si>
  <si>
    <t>3.8013</t>
  </si>
  <si>
    <t>2.1773</t>
  </si>
  <si>
    <t>0.0000</t>
  </si>
  <si>
    <t>0.0000</t>
  </si>
  <si>
    <t>0.0000</t>
  </si>
  <si>
    <t>0.0000</t>
  </si>
  <si>
    <t>0.0000</t>
  </si>
  <si>
    <t>2.5506</t>
  </si>
  <si>
    <t>1.5860</t>
  </si>
  <si>
    <t>3.8984</t>
  </si>
  <si>
    <t>1.8430</t>
  </si>
  <si>
    <t>4.9609</t>
  </si>
  <si>
    <t>2.3441</t>
  </si>
  <si>
    <t>5.5841</t>
  </si>
  <si>
    <t>5.4073</t>
  </si>
  <si>
    <t>3.6123</t>
  </si>
  <si>
    <t>2.0936</t>
  </si>
  <si>
    <t>0.0000</t>
  </si>
  <si>
    <t>0.0000</t>
  </si>
  <si>
    <t>0.0000</t>
  </si>
  <si>
    <t>0.0000</t>
  </si>
  <si>
    <t>0.0000</t>
  </si>
  <si>
    <t>1.9911</t>
  </si>
  <si>
    <t>1.5225</t>
  </si>
  <si>
    <t>3.3107</t>
  </si>
  <si>
    <t>1.7693</t>
  </si>
  <si>
    <t>4.4853</t>
  </si>
  <si>
    <t>2.2504</t>
  </si>
  <si>
    <t>4.7697</t>
  </si>
  <si>
    <t>5.1930</t>
  </si>
  <si>
    <t>3.4232</t>
  </si>
  <si>
    <t>2.0098</t>
  </si>
  <si>
    <t>4.2555</t>
  </si>
  <si>
    <t>1.5194</t>
  </si>
  <si>
    <t>0.0000</t>
  </si>
  <si>
    <t>0.0000</t>
  </si>
  <si>
    <t>0.0000</t>
  </si>
  <si>
    <t>1.9835</t>
  </si>
  <si>
    <t>1.4876</t>
  </si>
  <si>
    <t>3.4103</t>
  </si>
  <si>
    <t>1.7178</t>
  </si>
  <si>
    <t>4.3589</t>
  </si>
  <si>
    <t>2.1615</t>
  </si>
  <si>
    <t>4.5914</t>
  </si>
  <si>
    <t>4.8586</t>
  </si>
  <si>
    <t>3.2955</t>
  </si>
  <si>
    <t>1.9927</t>
  </si>
  <si>
    <t>4.1404</t>
  </si>
  <si>
    <t>1.4783</t>
  </si>
  <si>
    <t>0.0000</t>
  </si>
  <si>
    <t>0.0000</t>
  </si>
  <si>
    <t>0.0000</t>
  </si>
  <si>
    <t>1.9759</t>
  </si>
  <si>
    <t>1.4528</t>
  </si>
  <si>
    <t>3.5100</t>
  </si>
  <si>
    <t>1.6663</t>
  </si>
  <si>
    <t>4.2324</t>
  </si>
  <si>
    <t>2.0725</t>
  </si>
  <si>
    <t>4.4130</t>
  </si>
  <si>
    <t>4.5240</t>
  </si>
  <si>
    <t>3.1677</t>
  </si>
  <si>
    <t>1.9757</t>
  </si>
  <si>
    <t>4.0251</t>
  </si>
  <si>
    <t>1.4371</t>
  </si>
  <si>
    <t>0.0000</t>
  </si>
  <si>
    <t>0.0000</t>
  </si>
  <si>
    <t>0.0000</t>
  </si>
  <si>
    <t>1.9683</t>
  </si>
  <si>
    <t>1.4179</t>
  </si>
  <si>
    <t>3.6099</t>
  </si>
  <si>
    <t>1.6147</t>
  </si>
  <si>
    <t>4.1058</t>
  </si>
  <si>
    <t>1.9834</t>
  </si>
  <si>
    <t>4.2345</t>
  </si>
  <si>
    <t>4.1891</t>
  </si>
  <si>
    <t>3.0400</t>
  </si>
  <si>
    <t>1.9586</t>
  </si>
  <si>
    <t>3.9096</t>
  </si>
  <si>
    <t>1.3959</t>
  </si>
  <si>
    <t>0.0000</t>
  </si>
  <si>
    <t>0.0000</t>
  </si>
  <si>
    <t>0.0000</t>
  </si>
  <si>
    <t>1.9608</t>
  </si>
  <si>
    <t>1.3830</t>
  </si>
  <si>
    <t>3.7100</t>
  </si>
  <si>
    <t>1.5630</t>
  </si>
  <si>
    <t>3.9789</t>
  </si>
  <si>
    <t>1.8941</t>
  </si>
  <si>
    <t>4.0558</t>
  </si>
  <si>
    <t>3.8539</t>
  </si>
  <si>
    <t>2.9123</t>
  </si>
  <si>
    <t>1.9415</t>
  </si>
  <si>
    <t>3.7940</t>
  </si>
  <si>
    <t>1.3546</t>
  </si>
  <si>
    <t>0.0000</t>
  </si>
  <si>
    <t>0.0000</t>
  </si>
  <si>
    <t>0.0000</t>
  </si>
  <si>
    <t>1.9532</t>
  </si>
  <si>
    <t>1.3481</t>
  </si>
  <si>
    <t>3.8102</t>
  </si>
  <si>
    <t>1.5113</t>
  </si>
  <si>
    <t>3.8519</t>
  </si>
  <si>
    <t>1.8047</t>
  </si>
  <si>
    <t>3.8770</t>
  </si>
  <si>
    <t>3.5185</t>
  </si>
  <si>
    <t>2.7846</t>
  </si>
  <si>
    <t>1.9245</t>
  </si>
  <si>
    <t>3.6783</t>
  </si>
  <si>
    <t>1.3133</t>
  </si>
  <si>
    <t>0.0000</t>
  </si>
  <si>
    <t>0.0000</t>
  </si>
  <si>
    <t>0.0000</t>
  </si>
  <si>
    <t>1.9456</t>
  </si>
  <si>
    <t>1.3132</t>
  </si>
  <si>
    <t>3.9106</t>
  </si>
  <si>
    <t>1.4595</t>
  </si>
  <si>
    <t>3.7247</t>
  </si>
  <si>
    <t>1.7152</t>
  </si>
  <si>
    <t>3.6981</t>
  </si>
  <si>
    <t>3.1828</t>
  </si>
  <si>
    <t>2.6569</t>
  </si>
  <si>
    <t>1.9074</t>
  </si>
  <si>
    <t>3.5623</t>
  </si>
  <si>
    <t>1.2719</t>
  </si>
  <si>
    <t>0.0000</t>
  </si>
  <si>
    <t>0.0000</t>
  </si>
  <si>
    <t>0.0000</t>
  </si>
  <si>
    <t>1.9380</t>
  </si>
  <si>
    <t>1.2784</t>
  </si>
  <si>
    <t>4.0112</t>
  </si>
  <si>
    <t>1.4076</t>
  </si>
  <si>
    <t>3.5973</t>
  </si>
  <si>
    <t>1.6256</t>
  </si>
  <si>
    <t>3.5190</t>
  </si>
  <si>
    <t>2.8468</t>
  </si>
  <si>
    <t>2.5291</t>
  </si>
  <si>
    <t>1.8904</t>
  </si>
  <si>
    <t>3.4462</t>
  </si>
  <si>
    <t>1.2304</t>
  </si>
  <si>
    <t>0.0000</t>
  </si>
  <si>
    <t>0.0000</t>
  </si>
  <si>
    <t>0.0000</t>
  </si>
  <si>
    <t>1.9305</t>
  </si>
  <si>
    <t>1.2435</t>
  </si>
  <si>
    <t>4.1120</t>
  </si>
  <si>
    <t>1.3556</t>
  </si>
  <si>
    <t>3.4697</t>
  </si>
  <si>
    <t>1.5358</t>
  </si>
  <si>
    <t>3.3397</t>
  </si>
  <si>
    <t>2.5106</t>
  </si>
  <si>
    <t>2.4014</t>
  </si>
  <si>
    <t>1.8733</t>
  </si>
  <si>
    <t>3.3300</t>
  </si>
  <si>
    <t>1.1889</t>
  </si>
  <si>
    <t>0.0000</t>
  </si>
  <si>
    <t>0.0000</t>
  </si>
  <si>
    <t>0.0000</t>
  </si>
  <si>
    <t>1.9229</t>
  </si>
  <si>
    <t>1.2086</t>
  </si>
  <si>
    <t>4.2129</t>
  </si>
  <si>
    <t>1.3035</t>
  </si>
  <si>
    <t>3.3420</t>
  </si>
  <si>
    <t>1.4459</t>
  </si>
  <si>
    <t>3.1603</t>
  </si>
  <si>
    <t>2.1741</t>
  </si>
  <si>
    <t>2.2737</t>
  </si>
  <si>
    <t>1.8562</t>
  </si>
  <si>
    <t>3.2136</t>
  </si>
  <si>
    <t>1.1474</t>
  </si>
  <si>
    <t>0.0000</t>
  </si>
  <si>
    <t>0.0000</t>
  </si>
  <si>
    <t>0.0000</t>
  </si>
  <si>
    <t>1.9153</t>
  </si>
  <si>
    <t>1.1737</t>
  </si>
  <si>
    <t>4.3141</t>
  </si>
  <si>
    <t>1.2514</t>
  </si>
  <si>
    <t>3.2141</t>
  </si>
  <si>
    <t>1.3559</t>
  </si>
  <si>
    <t>2.9808</t>
  </si>
  <si>
    <t>1.8374</t>
  </si>
  <si>
    <t>2.1460</t>
  </si>
  <si>
    <t>1.8392</t>
  </si>
  <si>
    <t>3.0970</t>
  </si>
  <si>
    <t>1.1057</t>
  </si>
  <si>
    <t>0.0000</t>
  </si>
  <si>
    <t>0.0000</t>
  </si>
  <si>
    <t>0.0000</t>
  </si>
  <si>
    <t>1.9077</t>
  </si>
  <si>
    <t>1.1388</t>
  </si>
  <si>
    <t>4.4154</t>
  </si>
  <si>
    <t>1.1992</t>
  </si>
  <si>
    <t>3.0859</t>
  </si>
  <si>
    <t>1.2657</t>
  </si>
  <si>
    <t>2.8012</t>
  </si>
  <si>
    <t>1.5004</t>
  </si>
  <si>
    <t>2.0182</t>
  </si>
  <si>
    <t>1.8221</t>
  </si>
  <si>
    <t>2.9802</t>
  </si>
  <si>
    <t>1.0640</t>
  </si>
  <si>
    <t>0.0000</t>
  </si>
  <si>
    <t>0.0000</t>
  </si>
  <si>
    <t>0.0000</t>
  </si>
  <si>
    <t>1.9001</t>
  </si>
  <si>
    <t>1.1040</t>
  </si>
  <si>
    <t>4.5168</t>
  </si>
  <si>
    <t>1.1469</t>
  </si>
  <si>
    <t>2.9576</t>
  </si>
  <si>
    <t>1.1754</t>
  </si>
  <si>
    <t>2.6213</t>
  </si>
  <si>
    <t>1.1631</t>
  </si>
  <si>
    <t>1.8905</t>
  </si>
  <si>
    <t>1.8050</t>
  </si>
  <si>
    <t>2.8633</t>
  </si>
  <si>
    <t>1.0223</t>
  </si>
  <si>
    <t>0.0000</t>
  </si>
  <si>
    <t>0.0000</t>
  </si>
  <si>
    <t>0.0000</t>
  </si>
  <si>
    <t>1.8547</t>
  </si>
  <si>
    <t>1.0924</t>
  </si>
  <si>
    <t>4.2656</t>
  </si>
  <si>
    <t>1.1298</t>
  </si>
  <si>
    <t>2.9922</t>
  </si>
  <si>
    <t>1.1599</t>
  </si>
  <si>
    <t>2.4651</t>
  </si>
  <si>
    <t>1.1287</t>
  </si>
  <si>
    <t>1.8754</t>
  </si>
  <si>
    <t>1.7673</t>
  </si>
  <si>
    <t>2.7831</t>
  </si>
  <si>
    <t>1.0086</t>
  </si>
  <si>
    <t>0.0000</t>
  </si>
  <si>
    <t>0.0000</t>
  </si>
  <si>
    <t>0.0000</t>
  </si>
  <si>
    <t>1.8093</t>
  </si>
  <si>
    <t>1.0809</t>
  </si>
  <si>
    <t>4.0141</t>
  </si>
  <si>
    <t>1.1126</t>
  </si>
  <si>
    <t>3.0268</t>
  </si>
  <si>
    <t>1.1443</t>
  </si>
  <si>
    <t>2.3087</t>
  </si>
  <si>
    <t>1.0944</t>
  </si>
  <si>
    <t>1.8603</t>
  </si>
  <si>
    <t>1.7296</t>
  </si>
  <si>
    <t>2.7028</t>
  </si>
  <si>
    <t>0.9949</t>
  </si>
  <si>
    <t>0.0000</t>
  </si>
  <si>
    <t>0.0000</t>
  </si>
  <si>
    <t>0.0000</t>
  </si>
  <si>
    <t>1.7638</t>
  </si>
  <si>
    <t>1.0694</t>
  </si>
  <si>
    <t>3.7624</t>
  </si>
  <si>
    <t>1.0954</t>
  </si>
  <si>
    <t>3.0614</t>
  </si>
  <si>
    <t>1.1288</t>
  </si>
  <si>
    <t>2.1523</t>
  </si>
  <si>
    <t>1.0600</t>
  </si>
  <si>
    <t>1.8452</t>
  </si>
  <si>
    <t>1.6920</t>
  </si>
  <si>
    <t>2.6225</t>
  </si>
  <si>
    <t>0.9811</t>
  </si>
  <si>
    <t>0.0000</t>
  </si>
  <si>
    <t>0.0000</t>
  </si>
  <si>
    <t>0.0000</t>
  </si>
  <si>
    <t>1.7184</t>
  </si>
  <si>
    <t>1.0579</t>
  </si>
  <si>
    <t>3.5104</t>
  </si>
  <si>
    <t>1.0781</t>
  </si>
  <si>
    <t>3.0960</t>
  </si>
  <si>
    <t>1.1133</t>
  </si>
  <si>
    <t>1.9958</t>
  </si>
  <si>
    <t>1.0256</t>
  </si>
  <si>
    <t>1.8301</t>
  </si>
  <si>
    <t>1.6543</t>
  </si>
  <si>
    <t>2.5421</t>
  </si>
  <si>
    <t>0.9674</t>
  </si>
  <si>
    <t>0.0000</t>
  </si>
  <si>
    <t>0.0000</t>
  </si>
  <si>
    <t>0.0000</t>
  </si>
  <si>
    <t>1.6729</t>
  </si>
  <si>
    <t>1.0463</t>
  </si>
  <si>
    <t>3.2581</t>
  </si>
  <si>
    <t>1.0609</t>
  </si>
  <si>
    <t>3.1307</t>
  </si>
  <si>
    <t>1.0977</t>
  </si>
  <si>
    <t>1.8393</t>
  </si>
  <si>
    <t>0.9912</t>
  </si>
  <si>
    <t>1.8150</t>
  </si>
  <si>
    <t>1.6166</t>
  </si>
  <si>
    <t>2.4616</t>
  </si>
  <si>
    <t>0.9536</t>
  </si>
  <si>
    <t>0.0000</t>
  </si>
  <si>
    <t>0.0000</t>
  </si>
  <si>
    <t>0.0000</t>
  </si>
  <si>
    <t>1.6275</t>
  </si>
  <si>
    <t>1.0348</t>
  </si>
  <si>
    <t>3.0056</t>
  </si>
  <si>
    <t>1.0436</t>
  </si>
  <si>
    <t>3.1654</t>
  </si>
  <si>
    <t>1.0821</t>
  </si>
  <si>
    <t>1.6827</t>
  </si>
  <si>
    <t>0.9568</t>
  </si>
  <si>
    <t>1.7999</t>
  </si>
  <si>
    <t>1.5789</t>
  </si>
  <si>
    <t>2.3810</t>
  </si>
  <si>
    <t>0.9398</t>
  </si>
  <si>
    <t>0.0000</t>
  </si>
  <si>
    <t>0.0000</t>
  </si>
  <si>
    <t>0.0000</t>
  </si>
  <si>
    <t>1.5821</t>
  </si>
  <si>
    <t>1.0233</t>
  </si>
  <si>
    <t>2.7529</t>
  </si>
  <si>
    <t>1.0264</t>
  </si>
  <si>
    <t>3.2002</t>
  </si>
  <si>
    <t>1.0665</t>
  </si>
  <si>
    <t>1.5260</t>
  </si>
  <si>
    <t>0.9223</t>
  </si>
  <si>
    <t>1.7848</t>
  </si>
  <si>
    <t>1.5412</t>
  </si>
  <si>
    <t>2.3004</t>
  </si>
  <si>
    <t>0.9260</t>
  </si>
  <si>
    <t>0.0000</t>
  </si>
  <si>
    <t>0.0000</t>
  </si>
  <si>
    <t>0.0000</t>
  </si>
  <si>
    <t>1.5366</t>
  </si>
  <si>
    <t>1.0118</t>
  </si>
  <si>
    <t>2.4999</t>
  </si>
  <si>
    <t>1.0091</t>
  </si>
  <si>
    <t>3.2349</t>
  </si>
  <si>
    <t>1.0509</t>
  </si>
  <si>
    <t>1.3693</t>
  </si>
  <si>
    <t>0.8879</t>
  </si>
  <si>
    <t>1.7697</t>
  </si>
  <si>
    <t>1.5035</t>
  </si>
  <si>
    <t>2.2196</t>
  </si>
  <si>
    <t>0.9122</t>
  </si>
  <si>
    <t>0.0000</t>
  </si>
  <si>
    <t>0.0000</t>
  </si>
  <si>
    <t>0.0000</t>
  </si>
  <si>
    <t>1.4912</t>
  </si>
  <si>
    <t>1.0002</t>
  </si>
  <si>
    <t>2.2466</t>
  </si>
  <si>
    <t>0.9918</t>
  </si>
  <si>
    <t>3.2697</t>
  </si>
  <si>
    <t>1.0353</t>
  </si>
  <si>
    <t>1.2125</t>
  </si>
  <si>
    <t>0.8534</t>
  </si>
  <si>
    <t>1.7546</t>
  </si>
  <si>
    <t>1.4658</t>
  </si>
  <si>
    <t>2.1388</t>
  </si>
  <si>
    <t>0.8984</t>
  </si>
  <si>
    <t>0.0000</t>
  </si>
  <si>
    <t>0.0000</t>
  </si>
  <si>
    <t>0.0000</t>
  </si>
  <si>
    <t>1.4457</t>
  </si>
  <si>
    <t>0.9887</t>
  </si>
  <si>
    <t>1.9932</t>
  </si>
  <si>
    <t>0.9744</t>
  </si>
  <si>
    <t>3.3046</t>
  </si>
  <si>
    <t>1.0196</t>
  </si>
  <si>
    <t>1.0557</t>
  </si>
  <si>
    <t>0.8189</t>
  </si>
  <si>
    <t>1.7396</t>
  </si>
  <si>
    <t>1.4281</t>
  </si>
  <si>
    <t>2.0579</t>
  </si>
  <si>
    <t>0.8846</t>
  </si>
  <si>
    <t>0.0000</t>
  </si>
  <si>
    <t>0.0000</t>
  </si>
  <si>
    <t>0.0000</t>
  </si>
  <si>
    <t>1.4003</t>
  </si>
  <si>
    <t>0.9772</t>
  </si>
  <si>
    <t>1.7394</t>
  </si>
  <si>
    <t>0.9571</t>
  </si>
  <si>
    <t>3.3394</t>
  </si>
  <si>
    <t>1.0040</t>
  </si>
  <si>
    <t>0.8988</t>
  </si>
  <si>
    <t>0.7845</t>
  </si>
  <si>
    <t>1.7245</t>
  </si>
  <si>
    <t>1.3904</t>
  </si>
  <si>
    <t>1.9770</t>
  </si>
  <si>
    <t>0.8707</t>
  </si>
  <si>
    <t>0.0000</t>
  </si>
  <si>
    <t>0.0000</t>
  </si>
  <si>
    <t>0.0000</t>
  </si>
  <si>
    <t>1.3549</t>
  </si>
  <si>
    <t>0.9657</t>
  </si>
  <si>
    <t>1.4854</t>
  </si>
  <si>
    <t>0.9397</t>
  </si>
  <si>
    <t>3.3743</t>
  </si>
  <si>
    <t>0.9883</t>
  </si>
  <si>
    <t>0.7419</t>
  </si>
  <si>
    <t>0.7500</t>
  </si>
  <si>
    <t>1.7094</t>
  </si>
  <si>
    <t>1.3528</t>
  </si>
  <si>
    <t>1.8959</t>
  </si>
  <si>
    <t>0.8568</t>
  </si>
  <si>
    <t>0.0000</t>
  </si>
  <si>
    <t>0.0000</t>
  </si>
  <si>
    <t>0.0000</t>
  </si>
  <si>
    <t>1.2963</t>
  </si>
  <si>
    <t>0.9425</t>
  </si>
  <si>
    <t>1.4863</t>
  </si>
  <si>
    <t>0.9283</t>
  </si>
  <si>
    <t>3.4316</t>
  </si>
  <si>
    <t>0.9671</t>
  </si>
  <si>
    <t>0.6802</t>
  </si>
  <si>
    <t>0.7477</t>
  </si>
  <si>
    <t>1.7214</t>
  </si>
  <si>
    <t>1.3383</t>
  </si>
  <si>
    <t>1.8475</t>
  </si>
  <si>
    <t>0.8706</t>
  </si>
  <si>
    <t>0.0000</t>
  </si>
  <si>
    <t>0.0000</t>
  </si>
  <si>
    <t>0.0000</t>
  </si>
  <si>
    <t>1.2377</t>
  </si>
  <si>
    <t>0.9193</t>
  </si>
  <si>
    <t>1.4871</t>
  </si>
  <si>
    <t>0.9169</t>
  </si>
  <si>
    <t>3.4890</t>
  </si>
  <si>
    <t>0.9458</t>
  </si>
  <si>
    <t>0.6185</t>
  </si>
  <si>
    <t>0.7455</t>
  </si>
  <si>
    <t>1.7334</t>
  </si>
  <si>
    <t>1.3239</t>
  </si>
  <si>
    <t>1.7990</t>
  </si>
  <si>
    <t>0.8844</t>
  </si>
  <si>
    <t>0.0000</t>
  </si>
  <si>
    <t>0.0000</t>
  </si>
  <si>
    <t>0.0000</t>
  </si>
  <si>
    <t>1.1791</t>
  </si>
  <si>
    <t>0.8961</t>
  </si>
  <si>
    <t>1.4880</t>
  </si>
  <si>
    <t>0.9055</t>
  </si>
  <si>
    <t>3.5464</t>
  </si>
  <si>
    <t>0.9245</t>
  </si>
  <si>
    <t>0.5567</t>
  </si>
  <si>
    <t>0.7433</t>
  </si>
  <si>
    <t>1.7454</t>
  </si>
  <si>
    <t>1.3095</t>
  </si>
  <si>
    <t>1.7505</t>
  </si>
  <si>
    <t>0.8982</t>
  </si>
  <si>
    <t>0.0000</t>
  </si>
  <si>
    <t>0.0000</t>
  </si>
  <si>
    <t>0.0000</t>
  </si>
  <si>
    <t>1.1205</t>
  </si>
  <si>
    <t>0.8728</t>
  </si>
  <si>
    <t>1.4889</t>
  </si>
  <si>
    <t>0.8941</t>
  </si>
  <si>
    <t>3.6038</t>
  </si>
  <si>
    <t>0.9032</t>
  </si>
  <si>
    <t>0.4950</t>
  </si>
  <si>
    <t>0.7410</t>
  </si>
  <si>
    <t>1.7574</t>
  </si>
  <si>
    <t>1.2950</t>
  </si>
  <si>
    <t>1.7020</t>
  </si>
  <si>
    <t>0.9120</t>
  </si>
  <si>
    <t>0.0000</t>
  </si>
  <si>
    <t>0.0000</t>
  </si>
  <si>
    <t>0.0000</t>
  </si>
  <si>
    <t>1.0619</t>
  </si>
  <si>
    <t>0.8496</t>
  </si>
  <si>
    <t>1.4897</t>
  </si>
  <si>
    <t>0.8827</t>
  </si>
  <si>
    <t>3.6613</t>
  </si>
  <si>
    <t>0.8819</t>
  </si>
  <si>
    <t>0.4332</t>
  </si>
  <si>
    <t>0.7388</t>
  </si>
  <si>
    <t>1.7695</t>
  </si>
  <si>
    <t>1.2806</t>
  </si>
  <si>
    <t>1.6534</t>
  </si>
  <si>
    <t>0.9259</t>
  </si>
  <si>
    <t>0.0000</t>
  </si>
  <si>
    <t>0.0000</t>
  </si>
  <si>
    <t>0.0000</t>
  </si>
  <si>
    <t>1.0033</t>
  </si>
  <si>
    <t>0.8264</t>
  </si>
  <si>
    <t>1.4906</t>
  </si>
  <si>
    <t>0.8712</t>
  </si>
  <si>
    <t>3.7189</t>
  </si>
  <si>
    <t>0.8605</t>
  </si>
  <si>
    <t>0.3714</t>
  </si>
  <si>
    <t>0.7366</t>
  </si>
  <si>
    <t>1.7815</t>
  </si>
  <si>
    <t>1.2662</t>
  </si>
  <si>
    <t>1.6047</t>
  </si>
  <si>
    <t>0.9397</t>
  </si>
  <si>
    <t>0.0000</t>
  </si>
  <si>
    <t>Reserve Factors - 2005</t>
  </si>
  <si>
    <t>Rate Groups 159 - 190</t>
  </si>
  <si>
    <t>AGE IN</t>
  </si>
  <si>
    <t>CT</t>
  </si>
  <si>
    <t>CT</t>
  </si>
  <si>
    <t>CT</t>
  </si>
  <si>
    <t>CT</t>
  </si>
  <si>
    <t>CT</t>
  </si>
  <si>
    <t>CT</t>
  </si>
  <si>
    <t>CT</t>
  </si>
  <si>
    <t>CT</t>
  </si>
  <si>
    <t>CT</t>
  </si>
  <si>
    <t>CT</t>
  </si>
  <si>
    <t>CT</t>
  </si>
  <si>
    <t>CT</t>
  </si>
  <si>
    <t>CT</t>
  </si>
  <si>
    <t>CT</t>
  </si>
  <si>
    <t>CT</t>
  </si>
  <si>
    <t>MONTHS</t>
  </si>
  <si>
    <t>0.0000</t>
  </si>
  <si>
    <t>0.0000</t>
  </si>
  <si>
    <t>9.6459</t>
  </si>
  <si>
    <t>4.2566</t>
  </si>
  <si>
    <t>13.3860</t>
  </si>
  <si>
    <t>3.2892</t>
  </si>
  <si>
    <t>15.4235</t>
  </si>
  <si>
    <t>3.2347</t>
  </si>
  <si>
    <t>11.1954</t>
  </si>
  <si>
    <t>2.2226</t>
  </si>
  <si>
    <t>6.3190</t>
  </si>
  <si>
    <t>5.6557</t>
  </si>
  <si>
    <t>0.0000</t>
  </si>
  <si>
    <t>0.0000</t>
  </si>
  <si>
    <t>0.0000</t>
  </si>
  <si>
    <t>0.0000</t>
  </si>
  <si>
    <t>0.0000</t>
  </si>
  <si>
    <t>8.5741</t>
  </si>
  <si>
    <t>3.7837</t>
  </si>
  <si>
    <t>11.8987</t>
  </si>
  <si>
    <t>2.9238</t>
  </si>
  <si>
    <t>13.7098</t>
  </si>
  <si>
    <t>2.8753</t>
  </si>
  <si>
    <t>9.9514</t>
  </si>
  <si>
    <t>1.9756</t>
  </si>
  <si>
    <t>5.6169</t>
  </si>
  <si>
    <t>5.0273</t>
  </si>
  <si>
    <t>0.0000</t>
  </si>
  <si>
    <t>0.0000</t>
  </si>
  <si>
    <t>0.0000</t>
  </si>
  <si>
    <t>0.0000</t>
  </si>
  <si>
    <t>0.0000</t>
  </si>
  <si>
    <t>7.5024</t>
  </si>
  <si>
    <t>3.3107</t>
  </si>
  <si>
    <t>10.4113</t>
  </si>
  <si>
    <t>2.5583</t>
  </si>
  <si>
    <t>11.9960</t>
  </si>
  <si>
    <t>2.5158</t>
  </si>
  <si>
    <t>8.7075</t>
  </si>
  <si>
    <t>1.7287</t>
  </si>
  <si>
    <t>4.9148</t>
  </si>
  <si>
    <t>4.3989</t>
  </si>
  <si>
    <t>0.0000</t>
  </si>
  <si>
    <t>0.0000</t>
  </si>
  <si>
    <t>0.0000</t>
  </si>
  <si>
    <t>0.0000</t>
  </si>
  <si>
    <t>0.0000</t>
  </si>
  <si>
    <t>6.4306</t>
  </si>
  <si>
    <t>2.8378</t>
  </si>
  <si>
    <t>8.9240</t>
  </si>
  <si>
    <t>2.1928</t>
  </si>
  <si>
    <t>10.2823</t>
  </si>
  <si>
    <t>2.1564</t>
  </si>
  <si>
    <t>7.4636</t>
  </si>
  <si>
    <t>1.4817</t>
  </si>
  <si>
    <t>4.2127</t>
  </si>
  <si>
    <t>3.7705</t>
  </si>
  <si>
    <t>0.0000</t>
  </si>
  <si>
    <t>0.0000</t>
  </si>
  <si>
    <t>0.0000</t>
  </si>
  <si>
    <t>0.0000</t>
  </si>
  <si>
    <t>0.0000</t>
  </si>
  <si>
    <t>5.3588</t>
  </si>
  <si>
    <t>2.3648</t>
  </si>
  <si>
    <t>7.4367</t>
  </si>
  <si>
    <t>1.8273</t>
  </si>
  <si>
    <t>8.5686</t>
  </si>
  <si>
    <t>1.7970</t>
  </si>
  <si>
    <t>6.2197</t>
  </si>
  <si>
    <t>1.2348</t>
  </si>
  <si>
    <t>3.5106</t>
  </si>
  <si>
    <t>3.1420</t>
  </si>
  <si>
    <t>0.0000</t>
  </si>
  <si>
    <t>0.0000</t>
  </si>
  <si>
    <t>0.0000</t>
  </si>
  <si>
    <t>0.0000</t>
  </si>
  <si>
    <t>0.0000</t>
  </si>
  <si>
    <t>4.2871</t>
  </si>
  <si>
    <t>1.8918</t>
  </si>
  <si>
    <t>5.9493</t>
  </si>
  <si>
    <t>1.4619</t>
  </si>
  <si>
    <t>6.8549</t>
  </si>
  <si>
    <t>1.4376</t>
  </si>
  <si>
    <t>4.9757</t>
  </si>
  <si>
    <t>0.9878</t>
  </si>
  <si>
    <t>2.8084</t>
  </si>
  <si>
    <t>2.5136</t>
  </si>
  <si>
    <t>0.0000</t>
  </si>
  <si>
    <t>0.0000</t>
  </si>
  <si>
    <t>0.0000</t>
  </si>
  <si>
    <t>0.0000</t>
  </si>
  <si>
    <t>0.0000</t>
  </si>
  <si>
    <t>3.2153</t>
  </si>
  <si>
    <t>1.4189</t>
  </si>
  <si>
    <t>4.4620</t>
  </si>
  <si>
    <t>1.0964</t>
  </si>
  <si>
    <t>5.1412</t>
  </si>
  <si>
    <t>1.0782</t>
  </si>
  <si>
    <t>3.7318</t>
  </si>
  <si>
    <t>0.7409</t>
  </si>
  <si>
    <t>2.1063</t>
  </si>
  <si>
    <t>1.8852</t>
  </si>
  <si>
    <t>0.0000</t>
  </si>
  <si>
    <t>0.0000</t>
  </si>
  <si>
    <t>0.0000</t>
  </si>
  <si>
    <t>0.0000</t>
  </si>
  <si>
    <t>0.0000</t>
  </si>
  <si>
    <t>3.0808</t>
  </si>
  <si>
    <t>1.3795</t>
  </si>
  <si>
    <t>4.1805</t>
  </si>
  <si>
    <t>1.0660</t>
  </si>
  <si>
    <t>4.9171</t>
  </si>
  <si>
    <t>1.0483</t>
  </si>
  <si>
    <t>3.6539</t>
  </si>
  <si>
    <t>0.7203</t>
  </si>
  <si>
    <t>2.0883</t>
  </si>
  <si>
    <t>1.8590</t>
  </si>
  <si>
    <t>0.0000</t>
  </si>
  <si>
    <t>0.0000</t>
  </si>
  <si>
    <t>0.0000</t>
  </si>
  <si>
    <t>0.0000</t>
  </si>
  <si>
    <t>0.0000</t>
  </si>
  <si>
    <t>2.9462</t>
  </si>
  <si>
    <t>1.3401</t>
  </si>
  <si>
    <t>3.8990</t>
  </si>
  <si>
    <t>1.0355</t>
  </si>
  <si>
    <t>4.6929</t>
  </si>
  <si>
    <t>1.0183</t>
  </si>
  <si>
    <t>3.5760</t>
  </si>
  <si>
    <t>0.6997</t>
  </si>
  <si>
    <t>2.0702</t>
  </si>
  <si>
    <t>1.8329</t>
  </si>
  <si>
    <t>0.0000</t>
  </si>
  <si>
    <t>0.0000</t>
  </si>
  <si>
    <t>0.0000</t>
  </si>
  <si>
    <t>0.0000</t>
  </si>
  <si>
    <t>0.0000</t>
  </si>
  <si>
    <t>2.8117</t>
  </si>
  <si>
    <t>1.3006</t>
  </si>
  <si>
    <t>3.6174</t>
  </si>
  <si>
    <t>1.0050</t>
  </si>
  <si>
    <t>4.4688</t>
  </si>
  <si>
    <t>0.9884</t>
  </si>
  <si>
    <t>3.4981</t>
  </si>
  <si>
    <t>0.6791</t>
  </si>
  <si>
    <t>2.0522</t>
  </si>
  <si>
    <t>1.8067</t>
  </si>
  <si>
    <t>0.0000</t>
  </si>
  <si>
    <t>0.0000</t>
  </si>
  <si>
    <t>0.0000</t>
  </si>
  <si>
    <t>0.0000</t>
  </si>
  <si>
    <t>0.0000</t>
  </si>
  <si>
    <t>2.6771</t>
  </si>
  <si>
    <t>1.2612</t>
  </si>
  <si>
    <t>3.3359</t>
  </si>
  <si>
    <t>0.9746</t>
  </si>
  <si>
    <t>4.2447</t>
  </si>
  <si>
    <t>0.9584</t>
  </si>
  <si>
    <t>3.4202</t>
  </si>
  <si>
    <t>0.6585</t>
  </si>
  <si>
    <t>2.0341</t>
  </si>
  <si>
    <t>1.7805</t>
  </si>
  <si>
    <t>0.0000</t>
  </si>
  <si>
    <t>0.0000</t>
  </si>
  <si>
    <t>0.0000</t>
  </si>
  <si>
    <t>0.0000</t>
  </si>
  <si>
    <t>0.0000</t>
  </si>
  <si>
    <t>2.5426</t>
  </si>
  <si>
    <t>1.2218</t>
  </si>
  <si>
    <t>3.0544</t>
  </si>
  <si>
    <t>0.9441</t>
  </si>
  <si>
    <t>4.0206</t>
  </si>
  <si>
    <t>0.9285</t>
  </si>
  <si>
    <t>3.3423</t>
  </si>
  <si>
    <t>0.6380</t>
  </si>
  <si>
    <t>2.0160</t>
  </si>
  <si>
    <t>1.7543</t>
  </si>
  <si>
    <t>0.0000</t>
  </si>
  <si>
    <t>0.0000</t>
  </si>
  <si>
    <t>0.0000</t>
  </si>
  <si>
    <t>0.0000</t>
  </si>
  <si>
    <t>0.0000</t>
  </si>
  <si>
    <t>2.4080</t>
  </si>
  <si>
    <t>1.1824</t>
  </si>
  <si>
    <t>2.7729</t>
  </si>
  <si>
    <t>0.9137</t>
  </si>
  <si>
    <t>3.7965</t>
  </si>
  <si>
    <t>0.8985</t>
  </si>
  <si>
    <t>3.2644</t>
  </si>
  <si>
    <t>0.6174</t>
  </si>
  <si>
    <t>1.9980</t>
  </si>
  <si>
    <t>1.7281</t>
  </si>
  <si>
    <t>0.0000</t>
  </si>
  <si>
    <t>0.0000</t>
  </si>
  <si>
    <t>0.0000</t>
  </si>
  <si>
    <t>0.0000</t>
  </si>
  <si>
    <t>0.0000</t>
  </si>
  <si>
    <t>2.2735</t>
  </si>
  <si>
    <t>1.1430</t>
  </si>
  <si>
    <t>2.4913</t>
  </si>
  <si>
    <t>0.8832</t>
  </si>
  <si>
    <t>3.5724</t>
  </si>
  <si>
    <t>0.8686</t>
  </si>
  <si>
    <t>3.1865</t>
  </si>
  <si>
    <t>0.5968</t>
  </si>
  <si>
    <t>1.9799</t>
  </si>
  <si>
    <t>1.7019</t>
  </si>
  <si>
    <t>0.0000</t>
  </si>
  <si>
    <t>0.0000</t>
  </si>
  <si>
    <t>0.0000</t>
  </si>
  <si>
    <t>0.0000</t>
  </si>
  <si>
    <t>0.0000</t>
  </si>
  <si>
    <t>2.1390</t>
  </si>
  <si>
    <t>1.1036</t>
  </si>
  <si>
    <t>2.2098</t>
  </si>
  <si>
    <t>0.8528</t>
  </si>
  <si>
    <t>3.3483</t>
  </si>
  <si>
    <t>0.8386</t>
  </si>
  <si>
    <t>3.1086</t>
  </si>
  <si>
    <t>0.5762</t>
  </si>
  <si>
    <t>1.9619</t>
  </si>
  <si>
    <t>1.6758</t>
  </si>
  <si>
    <t>0.0000</t>
  </si>
  <si>
    <t>0.0000</t>
  </si>
  <si>
    <t>0.0000</t>
  </si>
  <si>
    <t>0.0000</t>
  </si>
  <si>
    <t>0.0000</t>
  </si>
  <si>
    <t>2.0044</t>
  </si>
  <si>
    <t>1.0642</t>
  </si>
  <si>
    <t>1.9283</t>
  </si>
  <si>
    <t>0.8223</t>
  </si>
  <si>
    <t>3.1242</t>
  </si>
  <si>
    <t>0.8087</t>
  </si>
  <si>
    <t>3.0307</t>
  </si>
  <si>
    <t>0.5556</t>
  </si>
  <si>
    <t>1.9438</t>
  </si>
  <si>
    <t>1.6496</t>
  </si>
  <si>
    <t>0.0000</t>
  </si>
  <si>
    <t>0.0000</t>
  </si>
  <si>
    <t>0.0000</t>
  </si>
  <si>
    <t>0.0000</t>
  </si>
  <si>
    <t>0.0000</t>
  </si>
  <si>
    <t>1.8699</t>
  </si>
  <si>
    <t>1.0247</t>
  </si>
  <si>
    <t>1.7456</t>
  </si>
  <si>
    <t>0.8394</t>
  </si>
  <si>
    <t>3.1321</t>
  </si>
  <si>
    <t>0.8410</t>
  </si>
  <si>
    <t>3.2185</t>
  </si>
  <si>
    <t>0.5832</t>
  </si>
  <si>
    <t>1.9258</t>
  </si>
  <si>
    <t>1.6234</t>
  </si>
  <si>
    <t>0.0000</t>
  </si>
  <si>
    <t>0.0000</t>
  </si>
  <si>
    <t>0.0000</t>
  </si>
  <si>
    <t>0.0000</t>
  </si>
  <si>
    <t>0.0000</t>
  </si>
  <si>
    <t>1.7353</t>
  </si>
  <si>
    <t>0.9853</t>
  </si>
  <si>
    <t>1.4472</t>
  </si>
  <si>
    <t>0.8071</t>
  </si>
  <si>
    <t>2.8901</t>
  </si>
  <si>
    <t>0.8087</t>
  </si>
  <si>
    <t>3.1348</t>
  </si>
  <si>
    <t>0.5610</t>
  </si>
  <si>
    <t>1.9077</t>
  </si>
  <si>
    <t>1.5972</t>
  </si>
  <si>
    <t>0.0000</t>
  </si>
  <si>
    <t>0.0000</t>
  </si>
  <si>
    <t>0.0000</t>
  </si>
  <si>
    <t>0.0000</t>
  </si>
  <si>
    <t>0.0000</t>
  </si>
  <si>
    <t>1.6008</t>
  </si>
  <si>
    <t>0.9459</t>
  </si>
  <si>
    <t>1.1488</t>
  </si>
  <si>
    <t>0.7748</t>
  </si>
  <si>
    <t>2.6481</t>
  </si>
  <si>
    <t>0.7763</t>
  </si>
  <si>
    <t>3.0511</t>
  </si>
  <si>
    <t>0.5388</t>
  </si>
  <si>
    <t>1.8896</t>
  </si>
  <si>
    <t>1.5710</t>
  </si>
  <si>
    <t>2.6056</t>
  </si>
  <si>
    <t>0.7999</t>
  </si>
  <si>
    <t>0.0000</t>
  </si>
  <si>
    <t>0.0000</t>
  </si>
  <si>
    <t>0.0000</t>
  </si>
  <si>
    <t>1.6201</t>
  </si>
  <si>
    <t>0.9150</t>
  </si>
  <si>
    <t>1.1934</t>
  </si>
  <si>
    <t>0.7636</t>
  </si>
  <si>
    <t>2.8071</t>
  </si>
  <si>
    <t>0.7763</t>
  </si>
  <si>
    <t>2.9451</t>
  </si>
  <si>
    <t>0.5733</t>
  </si>
  <si>
    <t>1.8413</t>
  </si>
  <si>
    <t>1.5168</t>
  </si>
  <si>
    <t>2.5351</t>
  </si>
  <si>
    <t>0.7782</t>
  </si>
  <si>
    <t>0.0000</t>
  </si>
  <si>
    <t>0.0000</t>
  </si>
  <si>
    <t>0.0000</t>
  </si>
  <si>
    <t>1.6395</t>
  </si>
  <si>
    <t>0.8841</t>
  </si>
  <si>
    <t>1.2380</t>
  </si>
  <si>
    <t>0.7523</t>
  </si>
  <si>
    <t>2.9664</t>
  </si>
  <si>
    <t>0.7762</t>
  </si>
  <si>
    <t>2.8390</t>
  </si>
  <si>
    <t>0.6078</t>
  </si>
  <si>
    <t>1.7929</t>
  </si>
  <si>
    <t>1.4625</t>
  </si>
  <si>
    <t>2.4645</t>
  </si>
  <si>
    <t>0.7565</t>
  </si>
  <si>
    <t>0.0000</t>
  </si>
  <si>
    <t>0.0000</t>
  </si>
  <si>
    <t>0.0000</t>
  </si>
  <si>
    <t>1.6588</t>
  </si>
  <si>
    <t>0.8532</t>
  </si>
  <si>
    <t>1.2828</t>
  </si>
  <si>
    <t>0.7411</t>
  </si>
  <si>
    <t>3.1259</t>
  </si>
  <si>
    <t>0.7761</t>
  </si>
  <si>
    <t>2.7328</t>
  </si>
  <si>
    <t>0.6424</t>
  </si>
  <si>
    <t>1.7445</t>
  </si>
  <si>
    <t>1.4083</t>
  </si>
  <si>
    <t>2.3938</t>
  </si>
  <si>
    <t>0.7348</t>
  </si>
  <si>
    <t>0.0000</t>
  </si>
  <si>
    <t>0.0000</t>
  </si>
  <si>
    <t>0.0000</t>
  </si>
  <si>
    <t>1.6781</t>
  </si>
  <si>
    <t>0.8223</t>
  </si>
  <si>
    <t>1.3276</t>
  </si>
  <si>
    <t>0.7298</t>
  </si>
  <si>
    <t>3.2857</t>
  </si>
  <si>
    <t>0.7761</t>
  </si>
  <si>
    <t>2.6265</t>
  </si>
  <si>
    <t>0.6770</t>
  </si>
  <si>
    <t>1.6961</t>
  </si>
  <si>
    <t>1.3541</t>
  </si>
  <si>
    <t>2.3230</t>
  </si>
  <si>
    <t>0.7131</t>
  </si>
  <si>
    <t>0.0000</t>
  </si>
  <si>
    <t>0.0000</t>
  </si>
  <si>
    <t>0.0000</t>
  </si>
  <si>
    <t>1.6975</t>
  </si>
  <si>
    <t>0.7914</t>
  </si>
  <si>
    <t>1.3725</t>
  </si>
  <si>
    <t>0.7186</t>
  </si>
  <si>
    <t>3.4457</t>
  </si>
  <si>
    <t>0.7761</t>
  </si>
  <si>
    <t>2.5202</t>
  </si>
  <si>
    <t>0.7116</t>
  </si>
  <si>
    <t>1.6478</t>
  </si>
  <si>
    <t>1.2998</t>
  </si>
  <si>
    <t>2.2521</t>
  </si>
  <si>
    <t>0.6914</t>
  </si>
  <si>
    <t>0.0000</t>
  </si>
  <si>
    <t>0.0000</t>
  </si>
  <si>
    <t>0.0000</t>
  </si>
  <si>
    <t>1.7168</t>
  </si>
  <si>
    <t>0.7604</t>
  </si>
  <si>
    <t>1.4175</t>
  </si>
  <si>
    <t>0.7073</t>
  </si>
  <si>
    <t>3.6060</t>
  </si>
  <si>
    <t>0.7760</t>
  </si>
  <si>
    <t>2.4137</t>
  </si>
  <si>
    <t>0.7462</t>
  </si>
  <si>
    <t>1.5994</t>
  </si>
  <si>
    <t>1.2456</t>
  </si>
  <si>
    <t>2.1812</t>
  </si>
  <si>
    <t>0.6696</t>
  </si>
  <si>
    <t>0.0000</t>
  </si>
  <si>
    <t>0.0000</t>
  </si>
  <si>
    <t>0.0000</t>
  </si>
  <si>
    <t>1.7361</t>
  </si>
  <si>
    <t>0.7295</t>
  </si>
  <si>
    <t>1.4625</t>
  </si>
  <si>
    <t>0.6960</t>
  </si>
  <si>
    <t>3.7665</t>
  </si>
  <si>
    <t>0.7760</t>
  </si>
  <si>
    <t>2.3072</t>
  </si>
  <si>
    <t>0.7809</t>
  </si>
  <si>
    <t>1.5510</t>
  </si>
  <si>
    <t>1.1913</t>
  </si>
  <si>
    <t>2.1101</t>
  </si>
  <si>
    <t>0.6477</t>
  </si>
  <si>
    <t>0.0000</t>
  </si>
  <si>
    <t>0.0000</t>
  </si>
  <si>
    <t>0.0000</t>
  </si>
  <si>
    <t>1.7555</t>
  </si>
  <si>
    <t>0.6986</t>
  </si>
  <si>
    <t>1.5077</t>
  </si>
  <si>
    <t>0.6846</t>
  </si>
  <si>
    <t>3.9274</t>
  </si>
  <si>
    <t>0.7759</t>
  </si>
  <si>
    <t>2.2006</t>
  </si>
  <si>
    <t>0.8156</t>
  </si>
  <si>
    <t>1.5026</t>
  </si>
  <si>
    <t>1.1371</t>
  </si>
  <si>
    <t>2.0389</t>
  </si>
  <si>
    <t>0.6259</t>
  </si>
  <si>
    <t>0.0000</t>
  </si>
  <si>
    <t>0.0000</t>
  </si>
  <si>
    <t>0.0000</t>
  </si>
  <si>
    <t>1.7748</t>
  </si>
  <si>
    <t>0.6677</t>
  </si>
  <si>
    <t>1.5529</t>
  </si>
  <si>
    <t>0.6733</t>
  </si>
  <si>
    <t>4.0884</t>
  </si>
  <si>
    <t>0.7759</t>
  </si>
  <si>
    <t>2.0939</t>
  </si>
  <si>
    <t>0.8503</t>
  </si>
  <si>
    <t>1.4543</t>
  </si>
  <si>
    <t>1.0829</t>
  </si>
  <si>
    <t>1.9676</t>
  </si>
  <si>
    <t>0.6040</t>
  </si>
  <si>
    <t>0.0000</t>
  </si>
  <si>
    <t>0.0000</t>
  </si>
  <si>
    <t>0.0000</t>
  </si>
  <si>
    <t>1.7941</t>
  </si>
  <si>
    <t>0.6368</t>
  </si>
  <si>
    <t>1.5981</t>
  </si>
  <si>
    <t>0.6620</t>
  </si>
  <si>
    <t>4.2498</t>
  </si>
  <si>
    <t>0.7759</t>
  </si>
  <si>
    <t>1.9871</t>
  </si>
  <si>
    <t>0.8850</t>
  </si>
  <si>
    <t>1.4059</t>
  </si>
  <si>
    <t>1.0286</t>
  </si>
  <si>
    <t>1.8962</t>
  </si>
  <si>
    <t>0.5821</t>
  </si>
  <si>
    <t>0.0000</t>
  </si>
  <si>
    <t>0.0000</t>
  </si>
  <si>
    <t>0.0000</t>
  </si>
  <si>
    <t>1.8135</t>
  </si>
  <si>
    <t>0.6059</t>
  </si>
  <si>
    <t>1.6435</t>
  </si>
  <si>
    <t>0.6506</t>
  </si>
  <si>
    <t>4.4114</t>
  </si>
  <si>
    <t>0.7758</t>
  </si>
  <si>
    <t>1.8803</t>
  </si>
  <si>
    <t>0.9198</t>
  </si>
  <si>
    <t>1.3575</t>
  </si>
  <si>
    <t>0.9744</t>
  </si>
  <si>
    <t>1.8247</t>
  </si>
  <si>
    <t>0.5602</t>
  </si>
  <si>
    <t>0.0000</t>
  </si>
  <si>
    <t>0.0000</t>
  </si>
  <si>
    <t>0.0000</t>
  </si>
  <si>
    <t>1.8328</t>
  </si>
  <si>
    <t>0.5750</t>
  </si>
  <si>
    <t>1.6890</t>
  </si>
  <si>
    <t>0.6392</t>
  </si>
  <si>
    <t>4.5733</t>
  </si>
  <si>
    <t>0.7758</t>
  </si>
  <si>
    <t>1.7733</t>
  </si>
  <si>
    <t>0.9546</t>
  </si>
  <si>
    <t>1.3092</t>
  </si>
  <si>
    <t>0.9201</t>
  </si>
  <si>
    <t>1.7531</t>
  </si>
  <si>
    <t>0.5382</t>
  </si>
  <si>
    <t>0.0000</t>
  </si>
  <si>
    <t>0.0000</t>
  </si>
  <si>
    <t>0.0000</t>
  </si>
  <si>
    <t>1.7913</t>
  </si>
  <si>
    <t>0.5725</t>
  </si>
  <si>
    <t>1.6835</t>
  </si>
  <si>
    <t>0.6333</t>
  </si>
  <si>
    <t>4.5509</t>
  </si>
  <si>
    <t>0.7686</t>
  </si>
  <si>
    <t>1.7580</t>
  </si>
  <si>
    <t>0.9192</t>
  </si>
  <si>
    <t>1.2904</t>
  </si>
  <si>
    <t>0.9221</t>
  </si>
  <si>
    <t>1.7084</t>
  </si>
  <si>
    <t>0.5534</t>
  </si>
  <si>
    <t>0.0000</t>
  </si>
  <si>
    <t>0.0000</t>
  </si>
  <si>
    <t>0.0000</t>
  </si>
  <si>
    <t>1.7498</t>
  </si>
  <si>
    <t>0.5699</t>
  </si>
  <si>
    <t>1.6781</t>
  </si>
  <si>
    <t>0.6273</t>
  </si>
  <si>
    <t>4.5284</t>
  </si>
  <si>
    <t>0.7613</t>
  </si>
  <si>
    <t>1.7427</t>
  </si>
  <si>
    <t>0.8838</t>
  </si>
  <si>
    <t>1.2717</t>
  </si>
  <si>
    <t>0.9241</t>
  </si>
  <si>
    <t>1.6636</t>
  </si>
  <si>
    <t>0.5687</t>
  </si>
  <si>
    <t>0.0000</t>
  </si>
  <si>
    <t>0.0000</t>
  </si>
  <si>
    <t>0.0000</t>
  </si>
  <si>
    <t>1.7083</t>
  </si>
  <si>
    <t>0.5674</t>
  </si>
  <si>
    <t>1.6727</t>
  </si>
  <si>
    <t>0.6213</t>
  </si>
  <si>
    <t>4.5060</t>
  </si>
  <si>
    <t>0.7541</t>
  </si>
  <si>
    <t>1.7273</t>
  </si>
  <si>
    <t>0.8484</t>
  </si>
  <si>
    <t>1.2530</t>
  </si>
  <si>
    <t>0.9260</t>
  </si>
  <si>
    <t>1.6188</t>
  </si>
  <si>
    <t>0.5839</t>
  </si>
  <si>
    <t>0.0000</t>
  </si>
  <si>
    <t>0.0000</t>
  </si>
  <si>
    <t>0.0000</t>
  </si>
  <si>
    <t>1.6668</t>
  </si>
  <si>
    <t>0.5649</t>
  </si>
  <si>
    <t>1.6673</t>
  </si>
  <si>
    <t>0.6153</t>
  </si>
  <si>
    <t>4.4835</t>
  </si>
  <si>
    <t>0.7468</t>
  </si>
  <si>
    <t>1.7119</t>
  </si>
  <si>
    <t>0.8130</t>
  </si>
  <si>
    <t>1.2343</t>
  </si>
  <si>
    <t>0.9280</t>
  </si>
  <si>
    <t>1.5739</t>
  </si>
  <si>
    <t>0.5992</t>
  </si>
  <si>
    <t>0.0000</t>
  </si>
  <si>
    <t>0.0000</t>
  </si>
  <si>
    <t>0.0000</t>
  </si>
  <si>
    <t>1.6253</t>
  </si>
  <si>
    <t>0.5624</t>
  </si>
  <si>
    <t>1.6618</t>
  </si>
  <si>
    <t>0.6093</t>
  </si>
  <si>
    <t>4.4610</t>
  </si>
  <si>
    <t>0.7395</t>
  </si>
  <si>
    <t>1.6966</t>
  </si>
  <si>
    <t>0.7776</t>
  </si>
  <si>
    <t>1.2156</t>
  </si>
  <si>
    <t>0.9299</t>
  </si>
  <si>
    <t>1.5289</t>
  </si>
  <si>
    <t>0.6145</t>
  </si>
  <si>
    <t>0.0000</t>
  </si>
  <si>
    <t>0.0000</t>
  </si>
  <si>
    <t>0.0000</t>
  </si>
  <si>
    <t>1.5838</t>
  </si>
  <si>
    <t>0.5599</t>
  </si>
  <si>
    <t>1.6564</t>
  </si>
  <si>
    <t>0.6033</t>
  </si>
  <si>
    <t>4.4384</t>
  </si>
  <si>
    <t>0.7323</t>
  </si>
  <si>
    <t>1.6812</t>
  </si>
  <si>
    <t>0.7422</t>
  </si>
  <si>
    <t>1.1968</t>
  </si>
  <si>
    <t>0.9319</t>
  </si>
  <si>
    <t>1.4840</t>
  </si>
  <si>
    <t>0.6298</t>
  </si>
  <si>
    <t>0.0000</t>
  </si>
  <si>
    <t>0.0000</t>
  </si>
  <si>
    <t>0.0000</t>
  </si>
  <si>
    <t>1.5424</t>
  </si>
  <si>
    <t>0.5574</t>
  </si>
  <si>
    <t>1.6509</t>
  </si>
  <si>
    <t>0.5973</t>
  </si>
  <si>
    <t>4.4159</t>
  </si>
  <si>
    <t>0.7250</t>
  </si>
  <si>
    <t>1.6658</t>
  </si>
  <si>
    <t>0.7067</t>
  </si>
  <si>
    <t>1.1781</t>
  </si>
  <si>
    <t>0.9338</t>
  </si>
  <si>
    <t>1.4389</t>
  </si>
  <si>
    <t>0.6451</t>
  </si>
  <si>
    <t>0.0000</t>
  </si>
  <si>
    <t>0.0000</t>
  </si>
  <si>
    <t>0.0000</t>
  </si>
  <si>
    <t>1.5009</t>
  </si>
  <si>
    <t>0.5549</t>
  </si>
  <si>
    <t>1.6455</t>
  </si>
  <si>
    <t>0.5913</t>
  </si>
  <si>
    <t>4.3933</t>
  </si>
  <si>
    <t>0.7177</t>
  </si>
  <si>
    <t>1.6505</t>
  </si>
  <si>
    <t>0.6712</t>
  </si>
  <si>
    <t>1.1594</t>
  </si>
  <si>
    <t>0.9358</t>
  </si>
  <si>
    <t>1.3939</t>
  </si>
  <si>
    <t>0.6604</t>
  </si>
  <si>
    <t>0.0000</t>
  </si>
  <si>
    <t>0.0000</t>
  </si>
  <si>
    <t>0.0000</t>
  </si>
  <si>
    <t>1.4594</t>
  </si>
  <si>
    <t>0.5524</t>
  </si>
  <si>
    <t>1.6400</t>
  </si>
  <si>
    <t>0.5853</t>
  </si>
  <si>
    <t>4.3707</t>
  </si>
  <si>
    <t>0.7104</t>
  </si>
  <si>
    <t>1.6351</t>
  </si>
  <si>
    <t>0.6358</t>
  </si>
  <si>
    <t>1.1407</t>
  </si>
  <si>
    <t>0.9377</t>
  </si>
  <si>
    <t>1.3488</t>
  </si>
  <si>
    <t>0.6758</t>
  </si>
  <si>
    <t>0.0000</t>
  </si>
  <si>
    <t>0.0000</t>
  </si>
  <si>
    <t>0.0000</t>
  </si>
  <si>
    <t>1.4179</t>
  </si>
  <si>
    <t>0.5499</t>
  </si>
  <si>
    <t>1.6345</t>
  </si>
  <si>
    <t>0.5793</t>
  </si>
  <si>
    <t>4.3480</t>
  </si>
  <si>
    <t>0.7031</t>
  </si>
  <si>
    <t>1.6197</t>
  </si>
  <si>
    <t>0.6003</t>
  </si>
  <si>
    <t>1.1220</t>
  </si>
  <si>
    <t>0.9397</t>
  </si>
  <si>
    <t>1.3036</t>
  </si>
  <si>
    <t>0.6912</t>
  </si>
  <si>
    <t>0.0000</t>
  </si>
  <si>
    <t>0.0000</t>
  </si>
  <si>
    <t>0.0000</t>
  </si>
  <si>
    <t>1.3764</t>
  </si>
  <si>
    <t>0.5474</t>
  </si>
  <si>
    <t>1.6290</t>
  </si>
  <si>
    <t>0.5733</t>
  </si>
  <si>
    <t>4.3254</t>
  </si>
  <si>
    <t>0.6958</t>
  </si>
  <si>
    <t>1.6043</t>
  </si>
  <si>
    <t>0.5648</t>
  </si>
  <si>
    <t>1.1032</t>
  </si>
  <si>
    <t>0.9416</t>
  </si>
  <si>
    <t>1.2584</t>
  </si>
  <si>
    <t>0.7065</t>
  </si>
  <si>
    <t>0.0000</t>
  </si>
  <si>
    <t>0.0000</t>
  </si>
  <si>
    <t>0.0000</t>
  </si>
  <si>
    <t>1.3349</t>
  </si>
  <si>
    <t>0.5449</t>
  </si>
  <si>
    <t>1.6236</t>
  </si>
  <si>
    <t>0.5672</t>
  </si>
  <si>
    <t>4.3027</t>
  </si>
  <si>
    <t>0.6885</t>
  </si>
  <si>
    <t>1.5889</t>
  </si>
  <si>
    <t>0.5292</t>
  </si>
  <si>
    <t>1.0845</t>
  </si>
  <si>
    <t>0.9436</t>
  </si>
  <si>
    <t>1.2132</t>
  </si>
  <si>
    <t>0.7219</t>
  </si>
  <si>
    <t>0.0000</t>
  </si>
  <si>
    <t>0.0000</t>
  </si>
  <si>
    <t>0.0000</t>
  </si>
  <si>
    <t>1.2765</t>
  </si>
  <si>
    <t>0.5413</t>
  </si>
  <si>
    <t>1.6127</t>
  </si>
  <si>
    <t>0.5638</t>
  </si>
  <si>
    <t>4.1152</t>
  </si>
  <si>
    <t>0.6733</t>
  </si>
  <si>
    <t>1.5359</t>
  </si>
  <si>
    <t>0.5273</t>
  </si>
  <si>
    <t>1.0834</t>
  </si>
  <si>
    <t>0.9302</t>
  </si>
  <si>
    <t>1.1907</t>
  </si>
  <si>
    <t>0.7205</t>
  </si>
  <si>
    <t>0.0000</t>
  </si>
  <si>
    <t>0.0000</t>
  </si>
  <si>
    <t>0.0000</t>
  </si>
  <si>
    <t>1.2181</t>
  </si>
  <si>
    <t>0.5377</t>
  </si>
  <si>
    <t>1.6018</t>
  </si>
  <si>
    <t>0.5603</t>
  </si>
  <si>
    <t>3.9275</t>
  </si>
  <si>
    <t>0.6582</t>
  </si>
  <si>
    <t>1.4830</t>
  </si>
  <si>
    <t>0.5254</t>
  </si>
  <si>
    <t>1.0823</t>
  </si>
  <si>
    <t>0.9167</t>
  </si>
  <si>
    <t>1.1681</t>
  </si>
  <si>
    <t>0.7191</t>
  </si>
  <si>
    <t>0.0000</t>
  </si>
  <si>
    <t>0.0000</t>
  </si>
  <si>
    <t>0.0000</t>
  </si>
  <si>
    <t>1.1598</t>
  </si>
  <si>
    <t>0.5340</t>
  </si>
  <si>
    <t>1.5909</t>
  </si>
  <si>
    <t>0.5568</t>
  </si>
  <si>
    <t>3.7396</t>
  </si>
  <si>
    <t>0.6430</t>
  </si>
  <si>
    <t>1.4300</t>
  </si>
  <si>
    <t>0.5235</t>
  </si>
  <si>
    <t>1.0811</t>
  </si>
  <si>
    <t>0.9033</t>
  </si>
  <si>
    <t>1.1455</t>
  </si>
  <si>
    <t>0.7178</t>
  </si>
  <si>
    <t>0.0000</t>
  </si>
  <si>
    <t>0.0000</t>
  </si>
  <si>
    <t>0.0000</t>
  </si>
  <si>
    <t>1.1014</t>
  </si>
  <si>
    <t>0.5304</t>
  </si>
  <si>
    <t>1.5800</t>
  </si>
  <si>
    <t>0.5533</t>
  </si>
  <si>
    <t>3.5515</t>
  </si>
  <si>
    <t>0.6279</t>
  </si>
  <si>
    <t>1.3770</t>
  </si>
  <si>
    <t>0.5216</t>
  </si>
  <si>
    <t>1.0800</t>
  </si>
  <si>
    <t>0.8899</t>
  </si>
  <si>
    <t>1.1229</t>
  </si>
  <si>
    <t>0.7164</t>
  </si>
  <si>
    <t>0.0000</t>
  </si>
  <si>
    <t>0.0000</t>
  </si>
  <si>
    <t>0.0000</t>
  </si>
  <si>
    <t>1.0430</t>
  </si>
  <si>
    <t>0.5268</t>
  </si>
  <si>
    <t>1.5691</t>
  </si>
  <si>
    <t>0.5498</t>
  </si>
  <si>
    <t>3.3633</t>
  </si>
  <si>
    <t>0.6127</t>
  </si>
  <si>
    <t>1.3240</t>
  </si>
  <si>
    <t>0.5197</t>
  </si>
  <si>
    <t>1.0789</t>
  </si>
  <si>
    <t>0.8765</t>
  </si>
  <si>
    <t>1.1003</t>
  </si>
  <si>
    <t>0.7150</t>
  </si>
  <si>
    <t>0.0000</t>
  </si>
  <si>
    <t>0.0000</t>
  </si>
  <si>
    <t>0.0000</t>
  </si>
  <si>
    <t>0.9847</t>
  </si>
  <si>
    <t>0.5232</t>
  </si>
  <si>
    <t>1.5582</t>
  </si>
  <si>
    <t>0.5463</t>
  </si>
  <si>
    <t>3.1749</t>
  </si>
  <si>
    <t>0.5975</t>
  </si>
  <si>
    <t>1.2710</t>
  </si>
  <si>
    <t>0.5178</t>
  </si>
  <si>
    <t>1.0777</t>
  </si>
  <si>
    <t>0.8631</t>
  </si>
  <si>
    <t>1.0777</t>
  </si>
  <si>
    <t>0.7136</t>
  </si>
  <si>
    <t>0.0000</t>
  </si>
  <si>
    <t>Reserve Factors - 2005</t>
  </si>
  <si>
    <t>Rate Groups 207 - 542</t>
  </si>
  <si>
    <t>AGE IN</t>
  </si>
  <si>
    <t>CT</t>
  </si>
  <si>
    <t>CT</t>
  </si>
  <si>
    <t>CT</t>
  </si>
  <si>
    <t>CT</t>
  </si>
  <si>
    <t>CT</t>
  </si>
  <si>
    <t>CT</t>
  </si>
  <si>
    <t>CT</t>
  </si>
  <si>
    <t>CT</t>
  </si>
  <si>
    <t>CT</t>
  </si>
  <si>
    <t>CT</t>
  </si>
  <si>
    <t>CT</t>
  </si>
  <si>
    <t>CT</t>
  </si>
  <si>
    <t>CT</t>
  </si>
  <si>
    <t>CT</t>
  </si>
  <si>
    <t>CT</t>
  </si>
  <si>
    <t>MONTHS</t>
  </si>
  <si>
    <t>0.0000</t>
  </si>
  <si>
    <t>0.0000</t>
  </si>
  <si>
    <t>10.7216</t>
  </si>
  <si>
    <t>4.9512</t>
  </si>
  <si>
    <t>15.0032</t>
  </si>
  <si>
    <t>4.9363</t>
  </si>
  <si>
    <t>19.4236</t>
  </si>
  <si>
    <t>5.6855</t>
  </si>
  <si>
    <t>23.4843</t>
  </si>
  <si>
    <t>6.4693</t>
  </si>
  <si>
    <t>10.5613</t>
  </si>
  <si>
    <t>6.3850</t>
  </si>
  <si>
    <t>0.0000</t>
  </si>
  <si>
    <t>0.0000</t>
  </si>
  <si>
    <t>0.0000</t>
  </si>
  <si>
    <t>0.0000</t>
  </si>
  <si>
    <t>0.0000</t>
  </si>
  <si>
    <t>9.5303</t>
  </si>
  <si>
    <t>4.4011</t>
  </si>
  <si>
    <t>13.3361</t>
  </si>
  <si>
    <t>4.3878</t>
  </si>
  <si>
    <t>17.2654</t>
  </si>
  <si>
    <t>5.0537</t>
  </si>
  <si>
    <t>20.8749</t>
  </si>
  <si>
    <t>5.7505</t>
  </si>
  <si>
    <t>9.3879</t>
  </si>
  <si>
    <t>5.6755</t>
  </si>
  <si>
    <t>0.0000</t>
  </si>
  <si>
    <t>0.0000</t>
  </si>
  <si>
    <t>0.0000</t>
  </si>
  <si>
    <t>0.0000</t>
  </si>
  <si>
    <t>0.0000</t>
  </si>
  <si>
    <t>8.3390</t>
  </si>
  <si>
    <t>3.8509</t>
  </si>
  <si>
    <t>11.6691</t>
  </si>
  <si>
    <t>3.8394</t>
  </si>
  <si>
    <t>15.1072</t>
  </si>
  <si>
    <t>4.4220</t>
  </si>
  <si>
    <t>18.2656</t>
  </si>
  <si>
    <t>5.0317</t>
  </si>
  <si>
    <t>8.2144</t>
  </si>
  <si>
    <t>4.9661</t>
  </si>
  <si>
    <t>0.0000</t>
  </si>
  <si>
    <t>0.0000</t>
  </si>
  <si>
    <t>0.0000</t>
  </si>
  <si>
    <t>0.0000</t>
  </si>
  <si>
    <t>0.0000</t>
  </si>
  <si>
    <t>7.1478</t>
  </si>
  <si>
    <t>3.3008</t>
  </si>
  <si>
    <t>10.0021</t>
  </si>
  <si>
    <t>3.2909</t>
  </si>
  <si>
    <t>12.9491</t>
  </si>
  <si>
    <t>3.7903</t>
  </si>
  <si>
    <t>15.6562</t>
  </si>
  <si>
    <t>4.3129</t>
  </si>
  <si>
    <t>7.0409</t>
  </si>
  <si>
    <t>4.2566</t>
  </si>
  <si>
    <t>0.0000</t>
  </si>
  <si>
    <t>0.0000</t>
  </si>
  <si>
    <t>0.0000</t>
  </si>
  <si>
    <t>0.0000</t>
  </si>
  <si>
    <t>0.0000</t>
  </si>
  <si>
    <t>5.9565</t>
  </si>
  <si>
    <t>2.7507</t>
  </si>
  <si>
    <t>8.3351</t>
  </si>
  <si>
    <t>2.7424</t>
  </si>
  <si>
    <t>10.7909</t>
  </si>
  <si>
    <t>3.1586</t>
  </si>
  <si>
    <t>13.0468</t>
  </si>
  <si>
    <t>3.5941</t>
  </si>
  <si>
    <t>5.8674</t>
  </si>
  <si>
    <t>3.5472</t>
  </si>
  <si>
    <t>0.0000</t>
  </si>
  <si>
    <t>0.0000</t>
  </si>
  <si>
    <t>0.0000</t>
  </si>
  <si>
    <t>0.0000</t>
  </si>
  <si>
    <t>0.0000</t>
  </si>
  <si>
    <t>4.7652</t>
  </si>
  <si>
    <t>2.2005</t>
  </si>
  <si>
    <t>6.6681</t>
  </si>
  <si>
    <t>2.1939</t>
  </si>
  <si>
    <t>8.6327</t>
  </si>
  <si>
    <t>2.5269</t>
  </si>
  <si>
    <t>10.4375</t>
  </si>
  <si>
    <t>2.8753</t>
  </si>
  <si>
    <t>4.6939</t>
  </si>
  <si>
    <t>2.8378</t>
  </si>
  <si>
    <t>0.0000</t>
  </si>
  <si>
    <t>0.0000</t>
  </si>
  <si>
    <t>0.0000</t>
  </si>
  <si>
    <t>0.0000</t>
  </si>
  <si>
    <t>0.0000</t>
  </si>
  <si>
    <t>3.5739</t>
  </si>
  <si>
    <t>1.6504</t>
  </si>
  <si>
    <t>5.0011</t>
  </si>
  <si>
    <t>1.6454</t>
  </si>
  <si>
    <t>6.4745</t>
  </si>
  <si>
    <t>1.8952</t>
  </si>
  <si>
    <t>7.8281</t>
  </si>
  <si>
    <t>2.1564</t>
  </si>
  <si>
    <t>3.5204</t>
  </si>
  <si>
    <t>2.1283</t>
  </si>
  <si>
    <t>0.0000</t>
  </si>
  <si>
    <t>0.0000</t>
  </si>
  <si>
    <t>0.0000</t>
  </si>
  <si>
    <t>0.0000</t>
  </si>
  <si>
    <t>0.0000</t>
  </si>
  <si>
    <t>3.5544</t>
  </si>
  <si>
    <t>1.6046</t>
  </si>
  <si>
    <t>4.8110</t>
  </si>
  <si>
    <t>1.5997</t>
  </si>
  <si>
    <t>6.2079</t>
  </si>
  <si>
    <t>1.8425</t>
  </si>
  <si>
    <t>7.5017</t>
  </si>
  <si>
    <t>2.0965</t>
  </si>
  <si>
    <t>3.4497</t>
  </si>
  <si>
    <t>2.0692</t>
  </si>
  <si>
    <t>0.0000</t>
  </si>
  <si>
    <t>0.0000</t>
  </si>
  <si>
    <t>0.0000</t>
  </si>
  <si>
    <t>0.0000</t>
  </si>
  <si>
    <t>0.0000</t>
  </si>
  <si>
    <t>3.5350</t>
  </si>
  <si>
    <t>1.5587</t>
  </si>
  <si>
    <t>4.6210</t>
  </si>
  <si>
    <t>1.5540</t>
  </si>
  <si>
    <t>5.9412</t>
  </si>
  <si>
    <t>1.7899</t>
  </si>
  <si>
    <t>7.1753</t>
  </si>
  <si>
    <t>2.0366</t>
  </si>
  <si>
    <t>3.3789</t>
  </si>
  <si>
    <t>2.0101</t>
  </si>
  <si>
    <t>0.0000</t>
  </si>
  <si>
    <t>0.0000</t>
  </si>
  <si>
    <t>0.0000</t>
  </si>
  <si>
    <t>0.0000</t>
  </si>
  <si>
    <t>0.0000</t>
  </si>
  <si>
    <t>3.5155</t>
  </si>
  <si>
    <t>1.5129</t>
  </si>
  <si>
    <t>4.4310</t>
  </si>
  <si>
    <t>1.5083</t>
  </si>
  <si>
    <t>5.6745</t>
  </si>
  <si>
    <t>1.7372</t>
  </si>
  <si>
    <t>6.8490</t>
  </si>
  <si>
    <t>1.9767</t>
  </si>
  <si>
    <t>3.3082</t>
  </si>
  <si>
    <t>1.9510</t>
  </si>
  <si>
    <t>0.0000</t>
  </si>
  <si>
    <t>0.0000</t>
  </si>
  <si>
    <t>0.0000</t>
  </si>
  <si>
    <t>0.0000</t>
  </si>
  <si>
    <t>0.0000</t>
  </si>
  <si>
    <t>3.4961</t>
  </si>
  <si>
    <t>1.4670</t>
  </si>
  <si>
    <t>4.2410</t>
  </si>
  <si>
    <t>1.4626</t>
  </si>
  <si>
    <t>5.4078</t>
  </si>
  <si>
    <t>1.6846</t>
  </si>
  <si>
    <t>6.5226</t>
  </si>
  <si>
    <t>1.9168</t>
  </si>
  <si>
    <t>3.2374</t>
  </si>
  <si>
    <t>1.8918</t>
  </si>
  <si>
    <t>0.0000</t>
  </si>
  <si>
    <t>0.0000</t>
  </si>
  <si>
    <t>0.0000</t>
  </si>
  <si>
    <t>0.0000</t>
  </si>
  <si>
    <t>0.0000</t>
  </si>
  <si>
    <t>3.4766</t>
  </si>
  <si>
    <t>1.4212</t>
  </si>
  <si>
    <t>4.0510</t>
  </si>
  <si>
    <t>1.4169</t>
  </si>
  <si>
    <t>5.1411</t>
  </si>
  <si>
    <t>1.6319</t>
  </si>
  <si>
    <t>6.1962</t>
  </si>
  <si>
    <t>1.8569</t>
  </si>
  <si>
    <t>3.1666</t>
  </si>
  <si>
    <t>1.8327</t>
  </si>
  <si>
    <t>0.0000</t>
  </si>
  <si>
    <t>0.0000</t>
  </si>
  <si>
    <t>0.0000</t>
  </si>
  <si>
    <t>0.0000</t>
  </si>
  <si>
    <t>0.0000</t>
  </si>
  <si>
    <t>3.4572</t>
  </si>
  <si>
    <t>1.3753</t>
  </si>
  <si>
    <t>3.8610</t>
  </si>
  <si>
    <t>1.3712</t>
  </si>
  <si>
    <t>4.8744</t>
  </si>
  <si>
    <t>1.5793</t>
  </si>
  <si>
    <t>5.8698</t>
  </si>
  <si>
    <t>1.7970</t>
  </si>
  <si>
    <t>3.0959</t>
  </si>
  <si>
    <t>1.7736</t>
  </si>
  <si>
    <t>0.0000</t>
  </si>
  <si>
    <t>0.0000</t>
  </si>
  <si>
    <t>0.0000</t>
  </si>
  <si>
    <t>0.0000</t>
  </si>
  <si>
    <t>0.0000</t>
  </si>
  <si>
    <t>3.4377</t>
  </si>
  <si>
    <t>1.3295</t>
  </si>
  <si>
    <t>3.6710</t>
  </si>
  <si>
    <t>1.3255</t>
  </si>
  <si>
    <t>4.6078</t>
  </si>
  <si>
    <t>1.5266</t>
  </si>
  <si>
    <t>5.5435</t>
  </si>
  <si>
    <t>1.7371</t>
  </si>
  <si>
    <t>3.0251</t>
  </si>
  <si>
    <t>1.7145</t>
  </si>
  <si>
    <t>0.0000</t>
  </si>
  <si>
    <t>0.0000</t>
  </si>
  <si>
    <t>0.0000</t>
  </si>
  <si>
    <t>0.0000</t>
  </si>
  <si>
    <t>0.0000</t>
  </si>
  <si>
    <t>3.4183</t>
  </si>
  <si>
    <t>1.2836</t>
  </si>
  <si>
    <t>3.4810</t>
  </si>
  <si>
    <t>1.2798</t>
  </si>
  <si>
    <t>4.3411</t>
  </si>
  <si>
    <t>1.4740</t>
  </si>
  <si>
    <t>5.2171</t>
  </si>
  <si>
    <t>1.6772</t>
  </si>
  <si>
    <t>2.9543</t>
  </si>
  <si>
    <t>1.6554</t>
  </si>
  <si>
    <t>0.0000</t>
  </si>
  <si>
    <t>0.0000</t>
  </si>
  <si>
    <t>0.0000</t>
  </si>
  <si>
    <t>0.0000</t>
  </si>
  <si>
    <t>0.0000</t>
  </si>
  <si>
    <t>3.3988</t>
  </si>
  <si>
    <t>1.2378</t>
  </si>
  <si>
    <t>3.2909</t>
  </si>
  <si>
    <t>1.2341</t>
  </si>
  <si>
    <t>4.0744</t>
  </si>
  <si>
    <t>1.4214</t>
  </si>
  <si>
    <t>4.8907</t>
  </si>
  <si>
    <t>1.6173</t>
  </si>
  <si>
    <t>2.8836</t>
  </si>
  <si>
    <t>1.5962</t>
  </si>
  <si>
    <t>0.0000</t>
  </si>
  <si>
    <t>0.0000</t>
  </si>
  <si>
    <t>0.0000</t>
  </si>
  <si>
    <t>0.0000</t>
  </si>
  <si>
    <t>0.0000</t>
  </si>
  <si>
    <t>3.3794</t>
  </si>
  <si>
    <t>1.1920</t>
  </si>
  <si>
    <t>3.2870</t>
  </si>
  <si>
    <t>1.2597</t>
  </si>
  <si>
    <t>4.1123</t>
  </si>
  <si>
    <t>1.4782</t>
  </si>
  <si>
    <t>4.9751</t>
  </si>
  <si>
    <t>1.6976</t>
  </si>
  <si>
    <t>2.8128</t>
  </si>
  <si>
    <t>1.5371</t>
  </si>
  <si>
    <t>0.0000</t>
  </si>
  <si>
    <t>0.0000</t>
  </si>
  <si>
    <t>0.0000</t>
  </si>
  <si>
    <t>0.0000</t>
  </si>
  <si>
    <t>0.0000</t>
  </si>
  <si>
    <t>3.3599</t>
  </si>
  <si>
    <t>1.1461</t>
  </si>
  <si>
    <t>3.0856</t>
  </si>
  <si>
    <t>1.2112</t>
  </si>
  <si>
    <t>3.8243</t>
  </si>
  <si>
    <t>1.4214</t>
  </si>
  <si>
    <t>4.6212</t>
  </si>
  <si>
    <t>1.6329</t>
  </si>
  <si>
    <t>2.7421</t>
  </si>
  <si>
    <t>1.4780</t>
  </si>
  <si>
    <t>0.0000</t>
  </si>
  <si>
    <t>0.0000</t>
  </si>
  <si>
    <t>0.0000</t>
  </si>
  <si>
    <t>0.0000</t>
  </si>
  <si>
    <t>0.0000</t>
  </si>
  <si>
    <t>3.3405</t>
  </si>
  <si>
    <t>1.1003</t>
  </si>
  <si>
    <t>2.8842</t>
  </si>
  <si>
    <t>1.1628</t>
  </si>
  <si>
    <t>3.5363</t>
  </si>
  <si>
    <t>1.3645</t>
  </si>
  <si>
    <t>4.2670</t>
  </si>
  <si>
    <t>1.5682</t>
  </si>
  <si>
    <t>2.6713</t>
  </si>
  <si>
    <t>1.4189</t>
  </si>
  <si>
    <t>3.5751</t>
  </si>
  <si>
    <t>1.3660</t>
  </si>
  <si>
    <t>0.0000</t>
  </si>
  <si>
    <t>0.0000</t>
  </si>
  <si>
    <t>0.0000</t>
  </si>
  <si>
    <t>3.5126</t>
  </si>
  <si>
    <t>1.0820</t>
  </si>
  <si>
    <t>2.9739</t>
  </si>
  <si>
    <t>1.1407</t>
  </si>
  <si>
    <t>3.5270</t>
  </si>
  <si>
    <t>1.3393</t>
  </si>
  <si>
    <t>4.1337</t>
  </si>
  <si>
    <t>1.5405</t>
  </si>
  <si>
    <t>2.6171</t>
  </si>
  <si>
    <t>1.4083</t>
  </si>
  <si>
    <t>3.4784</t>
  </si>
  <si>
    <t>1.3290</t>
  </si>
  <si>
    <t>0.0000</t>
  </si>
  <si>
    <t>0.0000</t>
  </si>
  <si>
    <t>0.0000</t>
  </si>
  <si>
    <t>3.6847</t>
  </si>
  <si>
    <t>1.0637</t>
  </si>
  <si>
    <t>3.0638</t>
  </si>
  <si>
    <t>1.1185</t>
  </si>
  <si>
    <t>3.5177</t>
  </si>
  <si>
    <t>1.3141</t>
  </si>
  <si>
    <t>4.0004</t>
  </si>
  <si>
    <t>1.5127</t>
  </si>
  <si>
    <t>2.5629</t>
  </si>
  <si>
    <t>1.3977</t>
  </si>
  <si>
    <t>3.3815</t>
  </si>
  <si>
    <t>1.2920</t>
  </si>
  <si>
    <t>0.0000</t>
  </si>
  <si>
    <t>0.0000</t>
  </si>
  <si>
    <t>0.0000</t>
  </si>
  <si>
    <t>3.8567</t>
  </si>
  <si>
    <t>1.0454</t>
  </si>
  <si>
    <t>3.1539</t>
  </si>
  <si>
    <t>1.0963</t>
  </si>
  <si>
    <t>3.5084</t>
  </si>
  <si>
    <t>1.2888</t>
  </si>
  <si>
    <t>3.8670</t>
  </si>
  <si>
    <t>1.4848</t>
  </si>
  <si>
    <t>2.5087</t>
  </si>
  <si>
    <t>1.3872</t>
  </si>
  <si>
    <t>3.2845</t>
  </si>
  <si>
    <t>1.2550</t>
  </si>
  <si>
    <t>0.0000</t>
  </si>
  <si>
    <t>0.0000</t>
  </si>
  <si>
    <t>0.0000</t>
  </si>
  <si>
    <t>4.0288</t>
  </si>
  <si>
    <t>1.0270</t>
  </si>
  <si>
    <t>3.2441</t>
  </si>
  <si>
    <t>1.0741</t>
  </si>
  <si>
    <t>3.4991</t>
  </si>
  <si>
    <t>1.2636</t>
  </si>
  <si>
    <t>3.7334</t>
  </si>
  <si>
    <t>1.4570</t>
  </si>
  <si>
    <t>2.4545</t>
  </si>
  <si>
    <t>1.3766</t>
  </si>
  <si>
    <t>3.1874</t>
  </si>
  <si>
    <t>1.2179</t>
  </si>
  <si>
    <t>0.0000</t>
  </si>
  <si>
    <t>0.0000</t>
  </si>
  <si>
    <t>0.0000</t>
  </si>
  <si>
    <t>4.2009</t>
  </si>
  <si>
    <t>1.0087</t>
  </si>
  <si>
    <t>3.3345</t>
  </si>
  <si>
    <t>1.0519</t>
  </si>
  <si>
    <t>3.4898</t>
  </si>
  <si>
    <t>1.2382</t>
  </si>
  <si>
    <t>3.5997</t>
  </si>
  <si>
    <t>1.4291</t>
  </si>
  <si>
    <t>2.4003</t>
  </si>
  <si>
    <t>1.3660</t>
  </si>
  <si>
    <t>3.0902</t>
  </si>
  <si>
    <t>1.1807</t>
  </si>
  <si>
    <t>0.0000</t>
  </si>
  <si>
    <t>0.0000</t>
  </si>
  <si>
    <t>0.0000</t>
  </si>
  <si>
    <t>4.3730</t>
  </si>
  <si>
    <t>0.9904</t>
  </si>
  <si>
    <t>3.4250</t>
  </si>
  <si>
    <t>1.0296</t>
  </si>
  <si>
    <t>3.4805</t>
  </si>
  <si>
    <t>1.2129</t>
  </si>
  <si>
    <t>3.4660</t>
  </si>
  <si>
    <t>1.4012</t>
  </si>
  <si>
    <t>2.3461</t>
  </si>
  <si>
    <t>1.3555</t>
  </si>
  <si>
    <t>2.9928</t>
  </si>
  <si>
    <t>1.1435</t>
  </si>
  <si>
    <t>0.0000</t>
  </si>
  <si>
    <t>0.0000</t>
  </si>
  <si>
    <t>0.0000</t>
  </si>
  <si>
    <t>4.5451</t>
  </si>
  <si>
    <t>0.9721</t>
  </si>
  <si>
    <t>3.5156</t>
  </si>
  <si>
    <t>1.0073</t>
  </si>
  <si>
    <t>3.4712</t>
  </si>
  <si>
    <t>1.1875</t>
  </si>
  <si>
    <t>3.3321</t>
  </si>
  <si>
    <t>1.3733</t>
  </si>
  <si>
    <t>2.2919</t>
  </si>
  <si>
    <t>1.3449</t>
  </si>
  <si>
    <t>2.8952</t>
  </si>
  <si>
    <t>1.1062</t>
  </si>
  <si>
    <t>0.0000</t>
  </si>
  <si>
    <t>0.0000</t>
  </si>
  <si>
    <t>0.0000</t>
  </si>
  <si>
    <t>4.7171</t>
  </si>
  <si>
    <t>0.9538</t>
  </si>
  <si>
    <t>3.6065</t>
  </si>
  <si>
    <t>0.9850</t>
  </si>
  <si>
    <t>3.4619</t>
  </si>
  <si>
    <t>1.1621</t>
  </si>
  <si>
    <t>3.1981</t>
  </si>
  <si>
    <t>1.3454</t>
  </si>
  <si>
    <t>2.2377</t>
  </si>
  <si>
    <t>1.3343</t>
  </si>
  <si>
    <t>2.7976</t>
  </si>
  <si>
    <t>1.0689</t>
  </si>
  <si>
    <t>0.0000</t>
  </si>
  <si>
    <t>0.0000</t>
  </si>
  <si>
    <t>0.0000</t>
  </si>
  <si>
    <t>4.8892</t>
  </si>
  <si>
    <t>0.9355</t>
  </si>
  <si>
    <t>3.6975</t>
  </si>
  <si>
    <t>0.9626</t>
  </si>
  <si>
    <t>3.4526</t>
  </si>
  <si>
    <t>1.1366</t>
  </si>
  <si>
    <t>3.0641</t>
  </si>
  <si>
    <t>1.3174</t>
  </si>
  <si>
    <t>2.1835</t>
  </si>
  <si>
    <t>1.3238</t>
  </si>
  <si>
    <t>2.6998</t>
  </si>
  <si>
    <t>1.0315</t>
  </si>
  <si>
    <t>0.0000</t>
  </si>
  <si>
    <t>0.0000</t>
  </si>
  <si>
    <t>0.0000</t>
  </si>
  <si>
    <t>5.0613</t>
  </si>
  <si>
    <t>0.9172</t>
  </si>
  <si>
    <t>3.7886</t>
  </si>
  <si>
    <t>0.9402</t>
  </si>
  <si>
    <t>3.4433</t>
  </si>
  <si>
    <t>1.1111</t>
  </si>
  <si>
    <t>2.9299</t>
  </si>
  <si>
    <t>1.2894</t>
  </si>
  <si>
    <t>2.1293</t>
  </si>
  <si>
    <t>1.3132</t>
  </si>
  <si>
    <t>2.6018</t>
  </si>
  <si>
    <t>0.9941</t>
  </si>
  <si>
    <t>0.0000</t>
  </si>
  <si>
    <t>0.0000</t>
  </si>
  <si>
    <t>0.0000</t>
  </si>
  <si>
    <t>5.2334</t>
  </si>
  <si>
    <t>0.8989</t>
  </si>
  <si>
    <t>3.8799</t>
  </si>
  <si>
    <t>0.9178</t>
  </si>
  <si>
    <t>3.4340</t>
  </si>
  <si>
    <t>1.0856</t>
  </si>
  <si>
    <t>2.7956</t>
  </si>
  <si>
    <t>1.2614</t>
  </si>
  <si>
    <t>2.0751</t>
  </si>
  <si>
    <t>1.3026</t>
  </si>
  <si>
    <t>2.5037</t>
  </si>
  <si>
    <t>0.9566</t>
  </si>
  <si>
    <t>0.0000</t>
  </si>
  <si>
    <t>0.0000</t>
  </si>
  <si>
    <t>0.0000</t>
  </si>
  <si>
    <t>5.4055</t>
  </si>
  <si>
    <t>0.8806</t>
  </si>
  <si>
    <t>3.9714</t>
  </si>
  <si>
    <t>0.8954</t>
  </si>
  <si>
    <t>3.4247</t>
  </si>
  <si>
    <t>1.0600</t>
  </si>
  <si>
    <t>2.6612</t>
  </si>
  <si>
    <t>1.2334</t>
  </si>
  <si>
    <t>2.0209</t>
  </si>
  <si>
    <t>1.2921</t>
  </si>
  <si>
    <t>2.4055</t>
  </si>
  <si>
    <t>0.9191</t>
  </si>
  <si>
    <t>0.0000</t>
  </si>
  <si>
    <t>0.0000</t>
  </si>
  <si>
    <t>0.0000</t>
  </si>
  <si>
    <t>5.3320</t>
  </si>
  <si>
    <t>0.8673</t>
  </si>
  <si>
    <t>3.9809</t>
  </si>
  <si>
    <t>0.8816</t>
  </si>
  <si>
    <t>3.4003</t>
  </si>
  <si>
    <t>1.0411</t>
  </si>
  <si>
    <t>2.6695</t>
  </si>
  <si>
    <t>1.2161</t>
  </si>
  <si>
    <t>2.0112</t>
  </si>
  <si>
    <t>1.2761</t>
  </si>
  <si>
    <t>2.3372</t>
  </si>
  <si>
    <t>0.9264</t>
  </si>
  <si>
    <t>0.0000</t>
  </si>
  <si>
    <t>0.0000</t>
  </si>
  <si>
    <t>0.0000</t>
  </si>
  <si>
    <t>5.2586</t>
  </si>
  <si>
    <t>0.8539</t>
  </si>
  <si>
    <t>3.9904</t>
  </si>
  <si>
    <t>0.8678</t>
  </si>
  <si>
    <t>3.3758</t>
  </si>
  <si>
    <t>1.0221</t>
  </si>
  <si>
    <t>2.6779</t>
  </si>
  <si>
    <t>1.1989</t>
  </si>
  <si>
    <t>2.0014</t>
  </si>
  <si>
    <t>1.2601</t>
  </si>
  <si>
    <t>2.2689</t>
  </si>
  <si>
    <t>0.9336</t>
  </si>
  <si>
    <t>0.0000</t>
  </si>
  <si>
    <t>0.0000</t>
  </si>
  <si>
    <t>0.0000</t>
  </si>
  <si>
    <t>5.1852</t>
  </si>
  <si>
    <t>0.8406</t>
  </si>
  <si>
    <t>4.0000</t>
  </si>
  <si>
    <t>0.8540</t>
  </si>
  <si>
    <t>3.3514</t>
  </si>
  <si>
    <t>1.0032</t>
  </si>
  <si>
    <t>2.6863</t>
  </si>
  <si>
    <t>1.1817</t>
  </si>
  <si>
    <t>1.9917</t>
  </si>
  <si>
    <t>1.2441</t>
  </si>
  <si>
    <t>2.2006</t>
  </si>
  <si>
    <t>0.9409</t>
  </si>
  <si>
    <t>0.0000</t>
  </si>
  <si>
    <t>0.0000</t>
  </si>
  <si>
    <t>0.0000</t>
  </si>
  <si>
    <t>5.1117</t>
  </si>
  <si>
    <t>0.8273</t>
  </si>
  <si>
    <t>4.0095</t>
  </si>
  <si>
    <t>0.8402</t>
  </si>
  <si>
    <t>3.3269</t>
  </si>
  <si>
    <t>0.9842</t>
  </si>
  <si>
    <t>2.6947</t>
  </si>
  <si>
    <t>1.1644</t>
  </si>
  <si>
    <t>1.9819</t>
  </si>
  <si>
    <t>1.2281</t>
  </si>
  <si>
    <t>2.1321</t>
  </si>
  <si>
    <t>0.9482</t>
  </si>
  <si>
    <t>0.0000</t>
  </si>
  <si>
    <t>0.0000</t>
  </si>
  <si>
    <t>0.0000</t>
  </si>
  <si>
    <t>5.0383</t>
  </si>
  <si>
    <t>0.8139</t>
  </si>
  <si>
    <t>4.0190</t>
  </si>
  <si>
    <t>0.8263</t>
  </si>
  <si>
    <t>3.3023</t>
  </si>
  <si>
    <t>0.9651</t>
  </si>
  <si>
    <t>2.7030</t>
  </si>
  <si>
    <t>1.1471</t>
  </si>
  <si>
    <t>1.9722</t>
  </si>
  <si>
    <t>1.2122</t>
  </si>
  <si>
    <t>2.0636</t>
  </si>
  <si>
    <t>0.9555</t>
  </si>
  <si>
    <t>0.0000</t>
  </si>
  <si>
    <t>0.0000</t>
  </si>
  <si>
    <t>0.0000</t>
  </si>
  <si>
    <t>4.9649</t>
  </si>
  <si>
    <t>0.8006</t>
  </si>
  <si>
    <t>4.0286</t>
  </si>
  <si>
    <t>0.8125</t>
  </si>
  <si>
    <t>3.2778</t>
  </si>
  <si>
    <t>0.9461</t>
  </si>
  <si>
    <t>2.7114</t>
  </si>
  <si>
    <t>1.1299</t>
  </si>
  <si>
    <t>1.9624</t>
  </si>
  <si>
    <t>1.1962</t>
  </si>
  <si>
    <t>1.9951</t>
  </si>
  <si>
    <t>0.9628</t>
  </si>
  <si>
    <t>0.0000</t>
  </si>
  <si>
    <t>0.0000</t>
  </si>
  <si>
    <t>0.0000</t>
  </si>
  <si>
    <t>4.8914</t>
  </si>
  <si>
    <t>0.7872</t>
  </si>
  <si>
    <t>4.0382</t>
  </si>
  <si>
    <t>0.7986</t>
  </si>
  <si>
    <t>3.2532</t>
  </si>
  <si>
    <t>0.9270</t>
  </si>
  <si>
    <t>2.7198</t>
  </si>
  <si>
    <t>1.1126</t>
  </si>
  <si>
    <t>1.9527</t>
  </si>
  <si>
    <t>1.1802</t>
  </si>
  <si>
    <t>1.9264</t>
  </si>
  <si>
    <t>0.9701</t>
  </si>
  <si>
    <t>0.0000</t>
  </si>
  <si>
    <t>0.0000</t>
  </si>
  <si>
    <t>0.0000</t>
  </si>
  <si>
    <t>4.8180</t>
  </si>
  <si>
    <t>0.7739</t>
  </si>
  <si>
    <t>4.0477</t>
  </si>
  <si>
    <t>0.7848</t>
  </si>
  <si>
    <t>3.2286</t>
  </si>
  <si>
    <t>0.9080</t>
  </si>
  <si>
    <t>2.7282</t>
  </si>
  <si>
    <t>1.0953</t>
  </si>
  <si>
    <t>1.9429</t>
  </si>
  <si>
    <t>1.1642</t>
  </si>
  <si>
    <t>1.8577</t>
  </si>
  <si>
    <t>0.9774</t>
  </si>
  <si>
    <t>0.0000</t>
  </si>
  <si>
    <t>0.0000</t>
  </si>
  <si>
    <t>0.0000</t>
  </si>
  <si>
    <t>4.7446</t>
  </si>
  <si>
    <t>0.7606</t>
  </si>
  <si>
    <t>4.0573</t>
  </si>
  <si>
    <t>0.7709</t>
  </si>
  <si>
    <t>3.2039</t>
  </si>
  <si>
    <t>0.8889</t>
  </si>
  <si>
    <t>2.7366</t>
  </si>
  <si>
    <t>1.0780</t>
  </si>
  <si>
    <t>1.9332</t>
  </si>
  <si>
    <t>1.1482</t>
  </si>
  <si>
    <t>1.7889</t>
  </si>
  <si>
    <t>0.9848</t>
  </si>
  <si>
    <t>0.0000</t>
  </si>
  <si>
    <t>0.0000</t>
  </si>
  <si>
    <t>0.0000</t>
  </si>
  <si>
    <t>4.6711</t>
  </si>
  <si>
    <t>0.7472</t>
  </si>
  <si>
    <t>4.0669</t>
  </si>
  <si>
    <t>0.7570</t>
  </si>
  <si>
    <t>3.1793</t>
  </si>
  <si>
    <t>0.8698</t>
  </si>
  <si>
    <t>2.7450</t>
  </si>
  <si>
    <t>1.0607</t>
  </si>
  <si>
    <t>1.9235</t>
  </si>
  <si>
    <t>1.1323</t>
  </si>
  <si>
    <t>1.7201</t>
  </si>
  <si>
    <t>0.9921</t>
  </si>
  <si>
    <t>0.0000</t>
  </si>
  <si>
    <t>0.0000</t>
  </si>
  <si>
    <t>0.0000</t>
  </si>
  <si>
    <t>4.5977</t>
  </si>
  <si>
    <t>0.7339</t>
  </si>
  <si>
    <t>4.0765</t>
  </si>
  <si>
    <t>0.7431</t>
  </si>
  <si>
    <t>3.1546</t>
  </si>
  <si>
    <t>0.8506</t>
  </si>
  <si>
    <t>2.7534</t>
  </si>
  <si>
    <t>1.0434</t>
  </si>
  <si>
    <t>1.9137</t>
  </si>
  <si>
    <t>1.1163</t>
  </si>
  <si>
    <t>1.6512</t>
  </si>
  <si>
    <t>0.9994</t>
  </si>
  <si>
    <t>0.0000</t>
  </si>
  <si>
    <t>0.0000</t>
  </si>
  <si>
    <t>0.0000</t>
  </si>
  <si>
    <t>4.5243</t>
  </si>
  <si>
    <t>0.7206</t>
  </si>
  <si>
    <t>4.0861</t>
  </si>
  <si>
    <t>0.7291</t>
  </si>
  <si>
    <t>3.1299</t>
  </si>
  <si>
    <t>0.8315</t>
  </si>
  <si>
    <t>2.7618</t>
  </si>
  <si>
    <t>1.0261</t>
  </si>
  <si>
    <t>1.9040</t>
  </si>
  <si>
    <t>1.1003</t>
  </si>
  <si>
    <t>1.5822</t>
  </si>
  <si>
    <t>1.0068</t>
  </si>
  <si>
    <t>0.0000</t>
  </si>
  <si>
    <t>0.0000</t>
  </si>
  <si>
    <t>0.0000</t>
  </si>
  <si>
    <t>4.6539</t>
  </si>
  <si>
    <t>0.7103</t>
  </si>
  <si>
    <t>3.9230</t>
  </si>
  <si>
    <t>0.7193</t>
  </si>
  <si>
    <t>3.1094</t>
  </si>
  <si>
    <t>0.8159</t>
  </si>
  <si>
    <t>2.7105</t>
  </si>
  <si>
    <t>1.0005</t>
  </si>
  <si>
    <t>1.8797</t>
  </si>
  <si>
    <t>1.0835</t>
  </si>
  <si>
    <t>1.5422</t>
  </si>
  <si>
    <t>0.9865</t>
  </si>
  <si>
    <t>0.0000</t>
  </si>
  <si>
    <t>0.0000</t>
  </si>
  <si>
    <t>0.0000</t>
  </si>
  <si>
    <t>4.7835</t>
  </si>
  <si>
    <t>0.6999</t>
  </si>
  <si>
    <t>3.7598</t>
  </si>
  <si>
    <t>0.7094</t>
  </si>
  <si>
    <t>3.0890</t>
  </si>
  <si>
    <t>0.8003</t>
  </si>
  <si>
    <t>2.6592</t>
  </si>
  <si>
    <t>0.9748</t>
  </si>
  <si>
    <t>1.8555</t>
  </si>
  <si>
    <t>1.0666</t>
  </si>
  <si>
    <t>1.5021</t>
  </si>
  <si>
    <t>0.9662</t>
  </si>
  <si>
    <t>0.0000</t>
  </si>
  <si>
    <t>0.0000</t>
  </si>
  <si>
    <t>0.0000</t>
  </si>
  <si>
    <t>4.9131</t>
  </si>
  <si>
    <t>0.6896</t>
  </si>
  <si>
    <t>3.5965</t>
  </si>
  <si>
    <t>0.6995</t>
  </si>
  <si>
    <t>3.0685</t>
  </si>
  <si>
    <t>0.7847</t>
  </si>
  <si>
    <t>2.6078</t>
  </si>
  <si>
    <t>0.9491</t>
  </si>
  <si>
    <t>1.8312</t>
  </si>
  <si>
    <t>1.0498</t>
  </si>
  <si>
    <t>1.4620</t>
  </si>
  <si>
    <t>0.9459</t>
  </si>
  <si>
    <t>0.0000</t>
  </si>
  <si>
    <t>0.0000</t>
  </si>
  <si>
    <t>0.0000</t>
  </si>
  <si>
    <t>5.0427</t>
  </si>
  <si>
    <t>0.6793</t>
  </si>
  <si>
    <t>3.4329</t>
  </si>
  <si>
    <t>0.6896</t>
  </si>
  <si>
    <t>3.0480</t>
  </si>
  <si>
    <t>0.7691</t>
  </si>
  <si>
    <t>2.5565</t>
  </si>
  <si>
    <t>0.9234</t>
  </si>
  <si>
    <t>1.8070</t>
  </si>
  <si>
    <t>1.0330</t>
  </si>
  <si>
    <t>1.4218</t>
  </si>
  <si>
    <t>0.9256</t>
  </si>
  <si>
    <t>0.0000</t>
  </si>
  <si>
    <t>0.0000</t>
  </si>
  <si>
    <t>0.0000</t>
  </si>
  <si>
    <t>5.1723</t>
  </si>
  <si>
    <t>0.6690</t>
  </si>
  <si>
    <t>3.2692</t>
  </si>
  <si>
    <t>0.6796</t>
  </si>
  <si>
    <t>3.0275</t>
  </si>
  <si>
    <t>0.7535</t>
  </si>
  <si>
    <t>2.5051</t>
  </si>
  <si>
    <t>0.8977</t>
  </si>
  <si>
    <t>1.7827</t>
  </si>
  <si>
    <t>1.0162</t>
  </si>
  <si>
    <t>1.3816</t>
  </si>
  <si>
    <t>0.9052</t>
  </si>
  <si>
    <t>0.0000</t>
  </si>
  <si>
    <t>0.0000</t>
  </si>
  <si>
    <t>0.0000</t>
  </si>
  <si>
    <t>5.3019</t>
  </si>
  <si>
    <t>0.6587</t>
  </si>
  <si>
    <t>3.1054</t>
  </si>
  <si>
    <t>0.6697</t>
  </si>
  <si>
    <t>3.0070</t>
  </si>
  <si>
    <t>0.7378</t>
  </si>
  <si>
    <t>2.4537</t>
  </si>
  <si>
    <t>0.8720</t>
  </si>
  <si>
    <t>1.7585</t>
  </si>
  <si>
    <t>0.9993</t>
  </si>
  <si>
    <t>1.3414</t>
  </si>
  <si>
    <t>0.8849</t>
  </si>
  <si>
    <t>0.0000</t>
  </si>
  <si>
    <t>Reserve Factors - 2005</t>
  </si>
  <si>
    <t>Rate Groups 551 - 590</t>
  </si>
  <si>
    <t>AGE IN</t>
  </si>
  <si>
    <t>CT</t>
  </si>
  <si>
    <t>CT</t>
  </si>
  <si>
    <t>CT</t>
  </si>
  <si>
    <t>CT</t>
  </si>
  <si>
    <t>CT</t>
  </si>
  <si>
    <t>CT</t>
  </si>
  <si>
    <t>CT</t>
  </si>
  <si>
    <t>CT</t>
  </si>
  <si>
    <t>CT</t>
  </si>
  <si>
    <t>CT</t>
  </si>
  <si>
    <t>CT</t>
  </si>
  <si>
    <t>CT</t>
  </si>
  <si>
    <t>CT</t>
  </si>
  <si>
    <t>CT</t>
  </si>
  <si>
    <t>CT</t>
  </si>
  <si>
    <t>MONTHS</t>
  </si>
  <si>
    <t>0.0000</t>
  </si>
  <si>
    <t>0.0000</t>
  </si>
  <si>
    <t>7.2309</t>
  </si>
  <si>
    <t>2.7485</t>
  </si>
  <si>
    <t>13.6104</t>
  </si>
  <si>
    <t>3.2793</t>
  </si>
  <si>
    <t>16.8411</t>
  </si>
  <si>
    <t>3.4083</t>
  </si>
  <si>
    <t>17.4966</t>
  </si>
  <si>
    <t>4.2775</t>
  </si>
  <si>
    <t>29.6750</t>
  </si>
  <si>
    <t>3.8498</t>
  </si>
  <si>
    <t>0.0000</t>
  </si>
  <si>
    <t>0.0000</t>
  </si>
  <si>
    <t>0.0000</t>
  </si>
  <si>
    <t>0.0000</t>
  </si>
  <si>
    <t>0.0000</t>
  </si>
  <si>
    <t>6.4274</t>
  </si>
  <si>
    <t>2.4431</t>
  </si>
  <si>
    <t>12.0981</t>
  </si>
  <si>
    <t>2.9149</t>
  </si>
  <si>
    <t>14.9699</t>
  </si>
  <si>
    <t>3.0296</t>
  </si>
  <si>
    <t>15.5525</t>
  </si>
  <si>
    <t>3.8022</t>
  </si>
  <si>
    <t>26.3778</t>
  </si>
  <si>
    <t>3.4221</t>
  </si>
  <si>
    <t>0.0000</t>
  </si>
  <si>
    <t>0.0000</t>
  </si>
  <si>
    <t>0.0000</t>
  </si>
  <si>
    <t>0.0000</t>
  </si>
  <si>
    <t>0.0000</t>
  </si>
  <si>
    <t>5.6240</t>
  </si>
  <si>
    <t>2.1377</t>
  </si>
  <si>
    <t>10.5859</t>
  </si>
  <si>
    <t>2.5506</t>
  </si>
  <si>
    <t>13.0987</t>
  </si>
  <si>
    <t>2.6509</t>
  </si>
  <si>
    <t>13.6084</t>
  </si>
  <si>
    <t>3.3269</t>
  </si>
  <si>
    <t>23.0806</t>
  </si>
  <si>
    <t>2.9943</t>
  </si>
  <si>
    <t>0.0000</t>
  </si>
  <si>
    <t>0.0000</t>
  </si>
  <si>
    <t>0.0000</t>
  </si>
  <si>
    <t>0.0000</t>
  </si>
  <si>
    <t>0.0000</t>
  </si>
  <si>
    <t>4.8206</t>
  </si>
  <si>
    <t>1.8323</t>
  </si>
  <si>
    <t>9.0736</t>
  </si>
  <si>
    <t>2.1862</t>
  </si>
  <si>
    <t>11.2274</t>
  </si>
  <si>
    <t>2.2722</t>
  </si>
  <si>
    <t>11.6644</t>
  </si>
  <si>
    <t>2.8517</t>
  </si>
  <si>
    <t>19.7834</t>
  </si>
  <si>
    <t>2.5666</t>
  </si>
  <si>
    <t>0.0000</t>
  </si>
  <si>
    <t>0.0000</t>
  </si>
  <si>
    <t>0.0000</t>
  </si>
  <si>
    <t>0.0000</t>
  </si>
  <si>
    <t>0.0000</t>
  </si>
  <si>
    <t>4.0171</t>
  </si>
  <si>
    <t>1.5269</t>
  </si>
  <si>
    <t>7.5613</t>
  </si>
  <si>
    <t>1.8218</t>
  </si>
  <si>
    <t>9.3562</t>
  </si>
  <si>
    <t>1.8935</t>
  </si>
  <si>
    <t>9.7203</t>
  </si>
  <si>
    <t>2.3764</t>
  </si>
  <si>
    <t>16.4861</t>
  </si>
  <si>
    <t>2.1388</t>
  </si>
  <si>
    <t>0.0000</t>
  </si>
  <si>
    <t>0.0000</t>
  </si>
  <si>
    <t>0.0000</t>
  </si>
  <si>
    <t>0.0000</t>
  </si>
  <si>
    <t>0.0000</t>
  </si>
  <si>
    <t>3.2137</t>
  </si>
  <si>
    <t>1.2215</t>
  </si>
  <si>
    <t>6.0491</t>
  </si>
  <si>
    <t>1.4575</t>
  </si>
  <si>
    <t>7.4850</t>
  </si>
  <si>
    <t>1.5148</t>
  </si>
  <si>
    <t>7.7762</t>
  </si>
  <si>
    <t>1.9011</t>
  </si>
  <si>
    <t>13.1889</t>
  </si>
  <si>
    <t>1.7110</t>
  </si>
  <si>
    <t>0.0000</t>
  </si>
  <si>
    <t>0.0000</t>
  </si>
  <si>
    <t>0.0000</t>
  </si>
  <si>
    <t>0.0000</t>
  </si>
  <si>
    <t>0.0000</t>
  </si>
  <si>
    <t>2.4103</t>
  </si>
  <si>
    <t>0.9162</t>
  </si>
  <si>
    <t>4.5368</t>
  </si>
  <si>
    <t>1.0931</t>
  </si>
  <si>
    <t>5.6137</t>
  </si>
  <si>
    <t>1.1361</t>
  </si>
  <si>
    <t>5.8322</t>
  </si>
  <si>
    <t>1.4258</t>
  </si>
  <si>
    <t>9.8917</t>
  </si>
  <si>
    <t>1.2833</t>
  </si>
  <si>
    <t>0.0000</t>
  </si>
  <si>
    <t>0.0000</t>
  </si>
  <si>
    <t>0.0000</t>
  </si>
  <si>
    <t>0.0000</t>
  </si>
  <si>
    <t>0.0000</t>
  </si>
  <si>
    <t>2.2985</t>
  </si>
  <si>
    <t>0.8907</t>
  </si>
  <si>
    <t>4.2953</t>
  </si>
  <si>
    <t>1.0627</t>
  </si>
  <si>
    <t>5.3691</t>
  </si>
  <si>
    <t>1.1045</t>
  </si>
  <si>
    <t>5.6102</t>
  </si>
  <si>
    <t>1.3862</t>
  </si>
  <si>
    <t>9.2477</t>
  </si>
  <si>
    <t>1.2476</t>
  </si>
  <si>
    <t>0.0000</t>
  </si>
  <si>
    <t>0.0000</t>
  </si>
  <si>
    <t>0.0000</t>
  </si>
  <si>
    <t>0.0000</t>
  </si>
  <si>
    <t>0.0000</t>
  </si>
  <si>
    <t>2.1868</t>
  </si>
  <si>
    <t>0.8653</t>
  </si>
  <si>
    <t>4.0537</t>
  </si>
  <si>
    <t>1.0324</t>
  </si>
  <si>
    <t>5.1244</t>
  </si>
  <si>
    <t>1.0730</t>
  </si>
  <si>
    <t>5.3882</t>
  </si>
  <si>
    <t>1.3466</t>
  </si>
  <si>
    <t>8.6038</t>
  </si>
  <si>
    <t>1.2120</t>
  </si>
  <si>
    <t>0.0000</t>
  </si>
  <si>
    <t>0.0000</t>
  </si>
  <si>
    <t>0.0000</t>
  </si>
  <si>
    <t>0.0000</t>
  </si>
  <si>
    <t>0.0000</t>
  </si>
  <si>
    <t>2.0751</t>
  </si>
  <si>
    <t>0.8398</t>
  </si>
  <si>
    <t>3.8122</t>
  </si>
  <si>
    <t>1.0020</t>
  </si>
  <si>
    <t>4.8798</t>
  </si>
  <si>
    <t>1.0414</t>
  </si>
  <si>
    <t>5.1663</t>
  </si>
  <si>
    <t>1.3070</t>
  </si>
  <si>
    <t>7.9598</t>
  </si>
  <si>
    <t>1.1763</t>
  </si>
  <si>
    <t>0.0000</t>
  </si>
  <si>
    <t>0.0000</t>
  </si>
  <si>
    <t>0.0000</t>
  </si>
  <si>
    <t>0.0000</t>
  </si>
  <si>
    <t>0.0000</t>
  </si>
  <si>
    <t>1.9633</t>
  </si>
  <si>
    <t>0.8144</t>
  </si>
  <si>
    <t>3.5706</t>
  </si>
  <si>
    <t>0.9716</t>
  </si>
  <si>
    <t>4.6351</t>
  </si>
  <si>
    <t>1.0099</t>
  </si>
  <si>
    <t>4.9443</t>
  </si>
  <si>
    <t>1.2674</t>
  </si>
  <si>
    <t>7.3158</t>
  </si>
  <si>
    <t>1.1407</t>
  </si>
  <si>
    <t>0.0000</t>
  </si>
  <si>
    <t>0.0000</t>
  </si>
  <si>
    <t>0.0000</t>
  </si>
  <si>
    <t>0.0000</t>
  </si>
  <si>
    <t>0.0000</t>
  </si>
  <si>
    <t>1.8516</t>
  </si>
  <si>
    <t>0.7889</t>
  </si>
  <si>
    <t>3.3291</t>
  </si>
  <si>
    <t>0.9413</t>
  </si>
  <si>
    <t>4.3905</t>
  </si>
  <si>
    <t>0.9783</t>
  </si>
  <si>
    <t>4.7223</t>
  </si>
  <si>
    <t>1.2278</t>
  </si>
  <si>
    <t>6.6719</t>
  </si>
  <si>
    <t>1.1050</t>
  </si>
  <si>
    <t>0.0000</t>
  </si>
  <si>
    <t>0.0000</t>
  </si>
  <si>
    <t>0.0000</t>
  </si>
  <si>
    <t>0.0000</t>
  </si>
  <si>
    <t>0.0000</t>
  </si>
  <si>
    <t>1.7398</t>
  </si>
  <si>
    <t>0.7635</t>
  </si>
  <si>
    <t>3.0875</t>
  </si>
  <si>
    <t>0.9109</t>
  </si>
  <si>
    <t>4.1458</t>
  </si>
  <si>
    <t>0.9467</t>
  </si>
  <si>
    <t>4.5003</t>
  </si>
  <si>
    <t>1.1882</t>
  </si>
  <si>
    <t>6.0279</t>
  </si>
  <si>
    <t>1.0694</t>
  </si>
  <si>
    <t>0.0000</t>
  </si>
  <si>
    <t>0.0000</t>
  </si>
  <si>
    <t>0.0000</t>
  </si>
  <si>
    <t>0.0000</t>
  </si>
  <si>
    <t>0.0000</t>
  </si>
  <si>
    <t>1.6281</t>
  </si>
  <si>
    <t>0.7380</t>
  </si>
  <si>
    <t>2.8460</t>
  </si>
  <si>
    <t>0.8806</t>
  </si>
  <si>
    <t>3.9012</t>
  </si>
  <si>
    <t>0.9152</t>
  </si>
  <si>
    <t>4.2784</t>
  </si>
  <si>
    <t>1.1486</t>
  </si>
  <si>
    <t>5.3840</t>
  </si>
  <si>
    <t>1.0338</t>
  </si>
  <si>
    <t>0.0000</t>
  </si>
  <si>
    <t>0.0000</t>
  </si>
  <si>
    <t>0.0000</t>
  </si>
  <si>
    <t>0.0000</t>
  </si>
  <si>
    <t>0.0000</t>
  </si>
  <si>
    <t>1.5164</t>
  </si>
  <si>
    <t>0.7126</t>
  </si>
  <si>
    <t>2.6045</t>
  </si>
  <si>
    <t>0.8502</t>
  </si>
  <si>
    <t>3.6565</t>
  </si>
  <si>
    <t>0.8836</t>
  </si>
  <si>
    <t>4.0564</t>
  </si>
  <si>
    <t>1.1090</t>
  </si>
  <si>
    <t>4.7400</t>
  </si>
  <si>
    <t>0.9981</t>
  </si>
  <si>
    <t>0.0000</t>
  </si>
  <si>
    <t>0.0000</t>
  </si>
  <si>
    <t>0.0000</t>
  </si>
  <si>
    <t>0.0000</t>
  </si>
  <si>
    <t>0.0000</t>
  </si>
  <si>
    <t>1.4046</t>
  </si>
  <si>
    <t>0.6871</t>
  </si>
  <si>
    <t>2.3629</t>
  </si>
  <si>
    <t>0.8198</t>
  </si>
  <si>
    <t>3.4119</t>
  </si>
  <si>
    <t>0.8521</t>
  </si>
  <si>
    <t>3.8344</t>
  </si>
  <si>
    <t>1.0694</t>
  </si>
  <si>
    <t>4.0960</t>
  </si>
  <si>
    <t>0.9625</t>
  </si>
  <si>
    <t>0.0000</t>
  </si>
  <si>
    <t>0.0000</t>
  </si>
  <si>
    <t>0.0000</t>
  </si>
  <si>
    <t>0.0000</t>
  </si>
  <si>
    <t>0.0000</t>
  </si>
  <si>
    <t>1.2929</t>
  </si>
  <si>
    <t>0.6617</t>
  </si>
  <si>
    <t>2.2486</t>
  </si>
  <si>
    <t>0.8368</t>
  </si>
  <si>
    <t>3.4206</t>
  </si>
  <si>
    <t>0.8862</t>
  </si>
  <si>
    <t>3.9376</t>
  </si>
  <si>
    <t>1.1224</t>
  </si>
  <si>
    <t>3.4521</t>
  </si>
  <si>
    <t>0.9268</t>
  </si>
  <si>
    <t>0.0000</t>
  </si>
  <si>
    <t>0.0000</t>
  </si>
  <si>
    <t>0.0000</t>
  </si>
  <si>
    <t>0.0000</t>
  </si>
  <si>
    <t>0.0000</t>
  </si>
  <si>
    <t>1.1811</t>
  </si>
  <si>
    <t>0.6362</t>
  </si>
  <si>
    <t>1.9926</t>
  </si>
  <si>
    <t>0.8046</t>
  </si>
  <si>
    <t>3.1564</t>
  </si>
  <si>
    <t>0.8521</t>
  </si>
  <si>
    <t>3.6971</t>
  </si>
  <si>
    <t>1.0797</t>
  </si>
  <si>
    <t>2.8081</t>
  </si>
  <si>
    <t>0.8912</t>
  </si>
  <si>
    <t>0.0000</t>
  </si>
  <si>
    <t>0.0000</t>
  </si>
  <si>
    <t>0.0000</t>
  </si>
  <si>
    <t>0.0000</t>
  </si>
  <si>
    <t>0.0000</t>
  </si>
  <si>
    <t>1.0694</t>
  </si>
  <si>
    <t>0.6108</t>
  </si>
  <si>
    <t>1.7366</t>
  </si>
  <si>
    <t>0.7725</t>
  </si>
  <si>
    <t>2.8921</t>
  </si>
  <si>
    <t>0.8180</t>
  </si>
  <si>
    <t>3.4564</t>
  </si>
  <si>
    <t>1.0369</t>
  </si>
  <si>
    <t>2.1642</t>
  </si>
  <si>
    <t>0.8555</t>
  </si>
  <si>
    <t>2.8514</t>
  </si>
  <si>
    <t>0.6198</t>
  </si>
  <si>
    <t>0.0000</t>
  </si>
  <si>
    <t>0.0000</t>
  </si>
  <si>
    <t>0.0000</t>
  </si>
  <si>
    <t>1.1888</t>
  </si>
  <si>
    <t>0.5986</t>
  </si>
  <si>
    <t>1.9009</t>
  </si>
  <si>
    <t>0.7583</t>
  </si>
  <si>
    <t>2.8871</t>
  </si>
  <si>
    <t>0.8180</t>
  </si>
  <si>
    <t>3.3328</t>
  </si>
  <si>
    <t>0.9917</t>
  </si>
  <si>
    <t>2.0781</t>
  </si>
  <si>
    <t>0.8483</t>
  </si>
  <si>
    <t>2.7743</t>
  </si>
  <si>
    <t>0.6030</t>
  </si>
  <si>
    <t>0.0000</t>
  </si>
  <si>
    <t>0.0000</t>
  </si>
  <si>
    <t>0.0000</t>
  </si>
  <si>
    <t>1.3081</t>
  </si>
  <si>
    <t>0.5865</t>
  </si>
  <si>
    <t>2.0656</t>
  </si>
  <si>
    <t>0.7442</t>
  </si>
  <si>
    <t>2.8820</t>
  </si>
  <si>
    <t>0.8181</t>
  </si>
  <si>
    <t>3.2091</t>
  </si>
  <si>
    <t>0.9464</t>
  </si>
  <si>
    <t>1.9921</t>
  </si>
  <si>
    <t>0.8412</t>
  </si>
  <si>
    <t>2.6970</t>
  </si>
  <si>
    <t>0.5862</t>
  </si>
  <si>
    <t>0.0000</t>
  </si>
  <si>
    <t>0.0000</t>
  </si>
  <si>
    <t>0.0000</t>
  </si>
  <si>
    <t>1.4275</t>
  </si>
  <si>
    <t>0.5743</t>
  </si>
  <si>
    <t>2.2305</t>
  </si>
  <si>
    <t>0.7300</t>
  </si>
  <si>
    <t>2.8770</t>
  </si>
  <si>
    <t>0.8182</t>
  </si>
  <si>
    <t>3.0853</t>
  </si>
  <si>
    <t>0.9012</t>
  </si>
  <si>
    <t>1.9061</t>
  </si>
  <si>
    <t>0.8340</t>
  </si>
  <si>
    <t>2.6197</t>
  </si>
  <si>
    <t>0.5694</t>
  </si>
  <si>
    <t>0.0000</t>
  </si>
  <si>
    <t>0.0000</t>
  </si>
  <si>
    <t>0.0000</t>
  </si>
  <si>
    <t>1.5469</t>
  </si>
  <si>
    <t>0.5621</t>
  </si>
  <si>
    <t>2.3956</t>
  </si>
  <si>
    <t>0.7158</t>
  </si>
  <si>
    <t>2.8720</t>
  </si>
  <si>
    <t>0.8182</t>
  </si>
  <si>
    <t>2.9614</t>
  </si>
  <si>
    <t>0.8558</t>
  </si>
  <si>
    <t>1.8200</t>
  </si>
  <si>
    <t>0.8268</t>
  </si>
  <si>
    <t>2.5422</t>
  </si>
  <si>
    <t>0.5526</t>
  </si>
  <si>
    <t>0.0000</t>
  </si>
  <si>
    <t>0.0000</t>
  </si>
  <si>
    <t>0.0000</t>
  </si>
  <si>
    <t>1.6662</t>
  </si>
  <si>
    <t>0.5500</t>
  </si>
  <si>
    <t>2.5611</t>
  </si>
  <si>
    <t>0.7016</t>
  </si>
  <si>
    <t>2.8669</t>
  </si>
  <si>
    <t>0.8183</t>
  </si>
  <si>
    <t>2.8374</t>
  </si>
  <si>
    <t>0.8105</t>
  </si>
  <si>
    <t>1.7340</t>
  </si>
  <si>
    <t>0.8197</t>
  </si>
  <si>
    <t>2.4646</t>
  </si>
  <si>
    <t>0.5357</t>
  </si>
  <si>
    <t>0.0000</t>
  </si>
  <si>
    <t>0.0000</t>
  </si>
  <si>
    <t>0.0000</t>
  </si>
  <si>
    <t>1.7856</t>
  </si>
  <si>
    <t>0.5378</t>
  </si>
  <si>
    <t>2.7268</t>
  </si>
  <si>
    <t>0.6873</t>
  </si>
  <si>
    <t>2.8619</t>
  </si>
  <si>
    <t>0.8184</t>
  </si>
  <si>
    <t>2.7133</t>
  </si>
  <si>
    <t>0.7651</t>
  </si>
  <si>
    <t>1.6480</t>
  </si>
  <si>
    <t>0.8125</t>
  </si>
  <si>
    <t>2.3870</t>
  </si>
  <si>
    <t>0.5188</t>
  </si>
  <si>
    <t>0.0000</t>
  </si>
  <si>
    <t>0.0000</t>
  </si>
  <si>
    <t>0.0000</t>
  </si>
  <si>
    <t>1.9050</t>
  </si>
  <si>
    <t>0.5257</t>
  </si>
  <si>
    <t>2.8927</t>
  </si>
  <si>
    <t>0.6731</t>
  </si>
  <si>
    <t>2.8569</t>
  </si>
  <si>
    <t>0.8185</t>
  </si>
  <si>
    <t>2.5891</t>
  </si>
  <si>
    <t>0.7196</t>
  </si>
  <si>
    <t>1.5619</t>
  </si>
  <si>
    <t>0.8053</t>
  </si>
  <si>
    <t>2.3092</t>
  </si>
  <si>
    <t>0.5019</t>
  </si>
  <si>
    <t>0.0000</t>
  </si>
  <si>
    <t>0.0000</t>
  </si>
  <si>
    <t>0.0000</t>
  </si>
  <si>
    <t>2.0243</t>
  </si>
  <si>
    <t>0.5135</t>
  </si>
  <si>
    <t>3.0589</t>
  </si>
  <si>
    <t>0.6588</t>
  </si>
  <si>
    <t>2.8519</t>
  </si>
  <si>
    <t>0.8185</t>
  </si>
  <si>
    <t>2.4648</t>
  </si>
  <si>
    <t>0.6742</t>
  </si>
  <si>
    <t>1.4759</t>
  </si>
  <si>
    <t>0.7981</t>
  </si>
  <si>
    <t>2.2313</t>
  </si>
  <si>
    <t>0.4850</t>
  </si>
  <si>
    <t>0.0000</t>
  </si>
  <si>
    <t>0.0000</t>
  </si>
  <si>
    <t>0.0000</t>
  </si>
  <si>
    <t>2.1437</t>
  </si>
  <si>
    <t>0.5014</t>
  </si>
  <si>
    <t>3.2255</t>
  </si>
  <si>
    <t>0.6445</t>
  </si>
  <si>
    <t>2.8468</t>
  </si>
  <si>
    <t>0.8186</t>
  </si>
  <si>
    <t>2.3404</t>
  </si>
  <si>
    <t>0.6287</t>
  </si>
  <si>
    <t>1.3899</t>
  </si>
  <si>
    <t>0.7910</t>
  </si>
  <si>
    <t>2.1533</t>
  </si>
  <si>
    <t>0.4680</t>
  </si>
  <si>
    <t>0.0000</t>
  </si>
  <si>
    <t>0.0000</t>
  </si>
  <si>
    <t>0.0000</t>
  </si>
  <si>
    <t>2.2631</t>
  </si>
  <si>
    <t>0.4892</t>
  </si>
  <si>
    <t>3.3923</t>
  </si>
  <si>
    <t>0.6302</t>
  </si>
  <si>
    <t>2.8418</t>
  </si>
  <si>
    <t>0.8187</t>
  </si>
  <si>
    <t>2.2159</t>
  </si>
  <si>
    <t>0.5831</t>
  </si>
  <si>
    <t>1.3038</t>
  </si>
  <si>
    <t>0.7838</t>
  </si>
  <si>
    <t>2.0751</t>
  </si>
  <si>
    <t>0.4511</t>
  </si>
  <si>
    <t>0.0000</t>
  </si>
  <si>
    <t>0.0000</t>
  </si>
  <si>
    <t>0.0000</t>
  </si>
  <si>
    <t>2.3824</t>
  </si>
  <si>
    <t>0.4770</t>
  </si>
  <si>
    <t>3.5593</t>
  </si>
  <si>
    <t>0.6158</t>
  </si>
  <si>
    <t>2.8368</t>
  </si>
  <si>
    <t>0.8188</t>
  </si>
  <si>
    <t>2.0913</t>
  </si>
  <si>
    <t>0.5376</t>
  </si>
  <si>
    <t>1.2178</t>
  </si>
  <si>
    <t>0.7766</t>
  </si>
  <si>
    <t>1.9969</t>
  </si>
  <si>
    <t>0.4341</t>
  </si>
  <si>
    <t>0.0000</t>
  </si>
  <si>
    <t>0.0000</t>
  </si>
  <si>
    <t>0.0000</t>
  </si>
  <si>
    <t>2.5018</t>
  </si>
  <si>
    <t>0.4649</t>
  </si>
  <si>
    <t>3.7267</t>
  </si>
  <si>
    <t>0.6015</t>
  </si>
  <si>
    <t>2.8318</t>
  </si>
  <si>
    <t>0.8189</t>
  </si>
  <si>
    <t>1.9666</t>
  </si>
  <si>
    <t>0.4919</t>
  </si>
  <si>
    <t>1.1317</t>
  </si>
  <si>
    <t>0.7695</t>
  </si>
  <si>
    <t>1.9186</t>
  </si>
  <si>
    <t>0.4170</t>
  </si>
  <si>
    <t>0.0000</t>
  </si>
  <si>
    <t>0.0000</t>
  </si>
  <si>
    <t>0.0000</t>
  </si>
  <si>
    <t>2.4105</t>
  </si>
  <si>
    <t>0.4600</t>
  </si>
  <si>
    <t>3.6765</t>
  </si>
  <si>
    <t>0.5926</t>
  </si>
  <si>
    <t>2.7615</t>
  </si>
  <si>
    <t>0.8038</t>
  </si>
  <si>
    <t>1.9111</t>
  </si>
  <si>
    <t>0.4846</t>
  </si>
  <si>
    <t>1.1139</t>
  </si>
  <si>
    <t>0.7517</t>
  </si>
  <si>
    <t>1.8624</t>
  </si>
  <si>
    <t>0.4315</t>
  </si>
  <si>
    <t>0.0000</t>
  </si>
  <si>
    <t>0.0000</t>
  </si>
  <si>
    <t>0.0000</t>
  </si>
  <si>
    <t>2.3192</t>
  </si>
  <si>
    <t>0.4551</t>
  </si>
  <si>
    <t>3.6263</t>
  </si>
  <si>
    <t>0.5838</t>
  </si>
  <si>
    <t>2.6911</t>
  </si>
  <si>
    <t>0.7887</t>
  </si>
  <si>
    <t>1.8555</t>
  </si>
  <si>
    <t>0.4772</t>
  </si>
  <si>
    <t>1.0960</t>
  </si>
  <si>
    <t>0.7340</t>
  </si>
  <si>
    <t>1.8062</t>
  </si>
  <si>
    <t>0.4460</t>
  </si>
  <si>
    <t>0.0000</t>
  </si>
  <si>
    <t>0.0000</t>
  </si>
  <si>
    <t>0.0000</t>
  </si>
  <si>
    <t>2.2280</t>
  </si>
  <si>
    <t>0.4502</t>
  </si>
  <si>
    <t>3.5761</t>
  </si>
  <si>
    <t>0.5749</t>
  </si>
  <si>
    <t>2.6207</t>
  </si>
  <si>
    <t>0.7735</t>
  </si>
  <si>
    <t>1.7999</t>
  </si>
  <si>
    <t>0.4698</t>
  </si>
  <si>
    <t>1.0781</t>
  </si>
  <si>
    <t>0.7162</t>
  </si>
  <si>
    <t>1.7499</t>
  </si>
  <si>
    <t>0.4605</t>
  </si>
  <si>
    <t>0.0000</t>
  </si>
  <si>
    <t>0.0000</t>
  </si>
  <si>
    <t>0.0000</t>
  </si>
  <si>
    <t>2.1367</t>
  </si>
  <si>
    <t>0.4453</t>
  </si>
  <si>
    <t>3.5258</t>
  </si>
  <si>
    <t>0.5661</t>
  </si>
  <si>
    <t>2.5502</t>
  </si>
  <si>
    <t>0.7584</t>
  </si>
  <si>
    <t>1.7444</t>
  </si>
  <si>
    <t>0.4624</t>
  </si>
  <si>
    <t>1.0603</t>
  </si>
  <si>
    <t>0.6985</t>
  </si>
  <si>
    <t>1.6935</t>
  </si>
  <si>
    <t>0.4750</t>
  </si>
  <si>
    <t>0.0000</t>
  </si>
  <si>
    <t>0.0000</t>
  </si>
  <si>
    <t>0.0000</t>
  </si>
  <si>
    <t>2.0454</t>
  </si>
  <si>
    <t>0.4404</t>
  </si>
  <si>
    <t>3.4754</t>
  </si>
  <si>
    <t>0.5572</t>
  </si>
  <si>
    <t>2.4796</t>
  </si>
  <si>
    <t>0.7432</t>
  </si>
  <si>
    <t>1.6887</t>
  </si>
  <si>
    <t>0.4551</t>
  </si>
  <si>
    <t>1.0424</t>
  </si>
  <si>
    <t>0.6807</t>
  </si>
  <si>
    <t>1.6372</t>
  </si>
  <si>
    <t>0.4895</t>
  </si>
  <si>
    <t>0.0000</t>
  </si>
  <si>
    <t>0.0000</t>
  </si>
  <si>
    <t>0.0000</t>
  </si>
  <si>
    <t>1.9541</t>
  </si>
  <si>
    <t>0.4355</t>
  </si>
  <si>
    <t>3.4250</t>
  </si>
  <si>
    <t>0.5483</t>
  </si>
  <si>
    <t>2.4089</t>
  </si>
  <si>
    <t>0.7280</t>
  </si>
  <si>
    <t>1.6331</t>
  </si>
  <si>
    <t>0.4477</t>
  </si>
  <si>
    <t>1.0245</t>
  </si>
  <si>
    <t>0.6630</t>
  </si>
  <si>
    <t>1.5807</t>
  </si>
  <si>
    <t>0.5041</t>
  </si>
  <si>
    <t>0.0000</t>
  </si>
  <si>
    <t>0.0000</t>
  </si>
  <si>
    <t>0.0000</t>
  </si>
  <si>
    <t>1.8628</t>
  </si>
  <si>
    <t>0.4306</t>
  </si>
  <si>
    <t>3.3745</t>
  </si>
  <si>
    <t>0.5394</t>
  </si>
  <si>
    <t>2.3382</t>
  </si>
  <si>
    <t>0.7128</t>
  </si>
  <si>
    <t>1.5774</t>
  </si>
  <si>
    <t>0.4403</t>
  </si>
  <si>
    <t>1.0066</t>
  </si>
  <si>
    <t>0.6452</t>
  </si>
  <si>
    <t>1.5242</t>
  </si>
  <si>
    <t>0.5186</t>
  </si>
  <si>
    <t>0.0000</t>
  </si>
  <si>
    <t>0.0000</t>
  </si>
  <si>
    <t>0.0000</t>
  </si>
  <si>
    <t>1.7715</t>
  </si>
  <si>
    <t>0.4257</t>
  </si>
  <si>
    <t>3.3240</t>
  </si>
  <si>
    <t>0.5305</t>
  </si>
  <si>
    <t>2.2674</t>
  </si>
  <si>
    <t>0.6976</t>
  </si>
  <si>
    <t>1.5218</t>
  </si>
  <si>
    <t>0.4329</t>
  </si>
  <si>
    <t>0.9888</t>
  </si>
  <si>
    <t>0.6275</t>
  </si>
  <si>
    <t>1.4676</t>
  </si>
  <si>
    <t>0.5332</t>
  </si>
  <si>
    <t>0.0000</t>
  </si>
  <si>
    <t>0.0000</t>
  </si>
  <si>
    <t>0.0000</t>
  </si>
  <si>
    <t>1.6803</t>
  </si>
  <si>
    <t>0.4207</t>
  </si>
  <si>
    <t>3.2734</t>
  </si>
  <si>
    <t>0.5216</t>
  </si>
  <si>
    <t>2.1966</t>
  </si>
  <si>
    <t>0.6824</t>
  </si>
  <si>
    <t>1.4661</t>
  </si>
  <si>
    <t>0.4255</t>
  </si>
  <si>
    <t>0.9709</t>
  </si>
  <si>
    <t>0.6097</t>
  </si>
  <si>
    <t>1.4110</t>
  </si>
  <si>
    <t>0.5478</t>
  </si>
  <si>
    <t>0.0000</t>
  </si>
  <si>
    <t>0.0000</t>
  </si>
  <si>
    <t>0.0000</t>
  </si>
  <si>
    <t>1.5890</t>
  </si>
  <si>
    <t>0.4158</t>
  </si>
  <si>
    <t>3.2228</t>
  </si>
  <si>
    <t>0.5126</t>
  </si>
  <si>
    <t>2.1256</t>
  </si>
  <si>
    <t>0.6671</t>
  </si>
  <si>
    <t>1.4103</t>
  </si>
  <si>
    <t>0.4181</t>
  </si>
  <si>
    <t>0.9530</t>
  </si>
  <si>
    <t>0.5920</t>
  </si>
  <si>
    <t>1.3544</t>
  </si>
  <si>
    <t>0.5624</t>
  </si>
  <si>
    <t>0.0000</t>
  </si>
  <si>
    <t>0.0000</t>
  </si>
  <si>
    <t>0.0000</t>
  </si>
  <si>
    <t>1.4977</t>
  </si>
  <si>
    <t>0.4109</t>
  </si>
  <si>
    <t>3.1722</t>
  </si>
  <si>
    <t>0.5037</t>
  </si>
  <si>
    <t>2.0546</t>
  </si>
  <si>
    <t>0.6519</t>
  </si>
  <si>
    <t>1.3546</t>
  </si>
  <si>
    <t>0.4107</t>
  </si>
  <si>
    <t>0.9351</t>
  </si>
  <si>
    <t>0.5742</t>
  </si>
  <si>
    <t>1.2976</t>
  </si>
  <si>
    <t>0.5770</t>
  </si>
  <si>
    <t>0.0000</t>
  </si>
  <si>
    <t>0.0000</t>
  </si>
  <si>
    <t>0.0000</t>
  </si>
  <si>
    <t>1.4064</t>
  </si>
  <si>
    <t>0.4060</t>
  </si>
  <si>
    <t>3.1214</t>
  </si>
  <si>
    <t>0.4948</t>
  </si>
  <si>
    <t>1.9836</t>
  </si>
  <si>
    <t>0.6366</t>
  </si>
  <si>
    <t>1.2988</t>
  </si>
  <si>
    <t>0.4033</t>
  </si>
  <si>
    <t>0.9173</t>
  </si>
  <si>
    <t>0.5565</t>
  </si>
  <si>
    <t>1.2409</t>
  </si>
  <si>
    <t>0.5916</t>
  </si>
  <si>
    <t>0.0000</t>
  </si>
  <si>
    <t>0.0000</t>
  </si>
  <si>
    <t>0.0000</t>
  </si>
  <si>
    <t>1.6209</t>
  </si>
  <si>
    <t>0.4030</t>
  </si>
  <si>
    <t>2.9165</t>
  </si>
  <si>
    <t>0.4886</t>
  </si>
  <si>
    <t>2.0707</t>
  </si>
  <si>
    <t>0.6208</t>
  </si>
  <si>
    <t>1.3156</t>
  </si>
  <si>
    <t>0.4021</t>
  </si>
  <si>
    <t>0.9560</t>
  </si>
  <si>
    <t>0.5511</t>
  </si>
  <si>
    <t>1.2056</t>
  </si>
  <si>
    <t>0.5796</t>
  </si>
  <si>
    <t>0.0000</t>
  </si>
  <si>
    <t>0.0000</t>
  </si>
  <si>
    <t>0.0000</t>
  </si>
  <si>
    <t>1.8354</t>
  </si>
  <si>
    <t>0.3999</t>
  </si>
  <si>
    <t>2.7113</t>
  </si>
  <si>
    <t>0.4823</t>
  </si>
  <si>
    <t>2.1579</t>
  </si>
  <si>
    <t>0.6051</t>
  </si>
  <si>
    <t>1.3323</t>
  </si>
  <si>
    <t>0.4009</t>
  </si>
  <si>
    <t>0.9947</t>
  </si>
  <si>
    <t>0.5458</t>
  </si>
  <si>
    <t>1.1702</t>
  </si>
  <si>
    <t>0.5676</t>
  </si>
  <si>
    <t>0.0000</t>
  </si>
  <si>
    <t>0.0000</t>
  </si>
  <si>
    <t>0.0000</t>
  </si>
  <si>
    <t>2.0499</t>
  </si>
  <si>
    <t>0.3969</t>
  </si>
  <si>
    <t>2.5059</t>
  </si>
  <si>
    <t>0.4761</t>
  </si>
  <si>
    <t>2.2452</t>
  </si>
  <si>
    <t>0.5893</t>
  </si>
  <si>
    <t>1.3490</t>
  </si>
  <si>
    <t>0.3997</t>
  </si>
  <si>
    <t>1.0333</t>
  </si>
  <si>
    <t>0.5404</t>
  </si>
  <si>
    <t>1.1348</t>
  </si>
  <si>
    <t>0.5555</t>
  </si>
  <si>
    <t>0.0000</t>
  </si>
  <si>
    <t>0.0000</t>
  </si>
  <si>
    <t>0.0000</t>
  </si>
  <si>
    <t>2.2644</t>
  </si>
  <si>
    <t>0.3939</t>
  </si>
  <si>
    <t>2.3003</t>
  </si>
  <si>
    <t>0.4699</t>
  </si>
  <si>
    <t>2.3325</t>
  </si>
  <si>
    <t>0.5735</t>
  </si>
  <si>
    <t>1.3658</t>
  </si>
  <si>
    <t>0.3985</t>
  </si>
  <si>
    <t>1.0720</t>
  </si>
  <si>
    <t>0.5351</t>
  </si>
  <si>
    <t>1.0994</t>
  </si>
  <si>
    <t>0.5435</t>
  </si>
  <si>
    <t>0.0000</t>
  </si>
  <si>
    <t>0.0000</t>
  </si>
  <si>
    <t>0.0000</t>
  </si>
  <si>
    <t>2.4789</t>
  </si>
  <si>
    <t>0.3908</t>
  </si>
  <si>
    <t>2.0945</t>
  </si>
  <si>
    <t>0.4636</t>
  </si>
  <si>
    <t>2.4200</t>
  </si>
  <si>
    <t>0.5577</t>
  </si>
  <si>
    <t>1.3825</t>
  </si>
  <si>
    <t>0.3973</t>
  </si>
  <si>
    <t>1.1107</t>
  </si>
  <si>
    <t>0.5297</t>
  </si>
  <si>
    <t>1.0640</t>
  </si>
  <si>
    <t>0.5314</t>
  </si>
  <si>
    <t>0.0000</t>
  </si>
  <si>
    <t>0.0000</t>
  </si>
  <si>
    <t>0.0000</t>
  </si>
  <si>
    <t>2.6934</t>
  </si>
  <si>
    <t>0.3878</t>
  </si>
  <si>
    <t>1.8886</t>
  </si>
  <si>
    <t>0.4574</t>
  </si>
  <si>
    <t>2.5075</t>
  </si>
  <si>
    <t>0.5419</t>
  </si>
  <si>
    <t>1.3993</t>
  </si>
  <si>
    <t>0.3961</t>
  </si>
  <si>
    <t>1.1494</t>
  </si>
  <si>
    <t>0.5244</t>
  </si>
  <si>
    <t>1.0285</t>
  </si>
  <si>
    <t>0.5193</t>
  </si>
  <si>
    <t>0.0000</t>
  </si>
  <si>
    <t>Reserve Factors - 2005</t>
  </si>
  <si>
    <t>Rate Groups 604 - 689</t>
  </si>
  <si>
    <t>AGE IN</t>
  </si>
  <si>
    <t>CT</t>
  </si>
  <si>
    <t>CT</t>
  </si>
  <si>
    <t>CT</t>
  </si>
  <si>
    <t>CT</t>
  </si>
  <si>
    <t>CT</t>
  </si>
  <si>
    <t>CT</t>
  </si>
  <si>
    <t>CT</t>
  </si>
  <si>
    <t>CT</t>
  </si>
  <si>
    <t>CT</t>
  </si>
  <si>
    <t>CT</t>
  </si>
  <si>
    <t>CT</t>
  </si>
  <si>
    <t>CT</t>
  </si>
  <si>
    <t>CT</t>
  </si>
  <si>
    <t>CT</t>
  </si>
  <si>
    <t>CT</t>
  </si>
  <si>
    <t>MONTHS</t>
  </si>
  <si>
    <t>0.0000</t>
  </si>
  <si>
    <t>0.0000</t>
  </si>
  <si>
    <t>7.9824</t>
  </si>
  <si>
    <t>3.1404</t>
  </si>
  <si>
    <t>12.1179</t>
  </si>
  <si>
    <t>3.1999</t>
  </si>
  <si>
    <t>15.8509</t>
  </si>
  <si>
    <t>3.9987</t>
  </si>
  <si>
    <t>14.1233</t>
  </si>
  <si>
    <t>3.4579</t>
  </si>
  <si>
    <t>6.1160</t>
  </si>
  <si>
    <t>4.4601</t>
  </si>
  <si>
    <t>0.0000</t>
  </si>
  <si>
    <t>0.0000</t>
  </si>
  <si>
    <t>0.0000</t>
  </si>
  <si>
    <t>0.0000</t>
  </si>
  <si>
    <t>0.0000</t>
  </si>
  <si>
    <t>7.0955</t>
  </si>
  <si>
    <t>2.7915</t>
  </si>
  <si>
    <t>10.7715</t>
  </si>
  <si>
    <t>2.8444</t>
  </si>
  <si>
    <t>14.0897</t>
  </si>
  <si>
    <t>3.5544</t>
  </si>
  <si>
    <t>12.5541</t>
  </si>
  <si>
    <t>3.0737</t>
  </si>
  <si>
    <t>5.4364</t>
  </si>
  <si>
    <t>3.9645</t>
  </si>
  <si>
    <t>0.0000</t>
  </si>
  <si>
    <t>0.0000</t>
  </si>
  <si>
    <t>0.0000</t>
  </si>
  <si>
    <t>0.0000</t>
  </si>
  <si>
    <t>0.0000</t>
  </si>
  <si>
    <t>6.2086</t>
  </si>
  <si>
    <t>2.4425</t>
  </si>
  <si>
    <t>9.4251</t>
  </si>
  <si>
    <t>2.4888</t>
  </si>
  <si>
    <t>12.3285</t>
  </si>
  <si>
    <t>3.1101</t>
  </si>
  <si>
    <t>10.9848</t>
  </si>
  <si>
    <t>2.6895</t>
  </si>
  <si>
    <t>4.7569</t>
  </si>
  <si>
    <t>3.4689</t>
  </si>
  <si>
    <t>0.0000</t>
  </si>
  <si>
    <t>0.0000</t>
  </si>
  <si>
    <t>0.0000</t>
  </si>
  <si>
    <t>0.0000</t>
  </si>
  <si>
    <t>0.0000</t>
  </si>
  <si>
    <t>5.3216</t>
  </si>
  <si>
    <t>2.0936</t>
  </si>
  <si>
    <t>8.0786</t>
  </si>
  <si>
    <t>2.1333</t>
  </si>
  <si>
    <t>10.5673</t>
  </si>
  <si>
    <t>2.6658</t>
  </si>
  <si>
    <t>9.4156</t>
  </si>
  <si>
    <t>2.3053</t>
  </si>
  <si>
    <t>4.0773</t>
  </si>
  <si>
    <t>2.9734</t>
  </si>
  <si>
    <t>0.0000</t>
  </si>
  <si>
    <t>0.0000</t>
  </si>
  <si>
    <t>0.0000</t>
  </si>
  <si>
    <t>0.0000</t>
  </si>
  <si>
    <t>0.0000</t>
  </si>
  <si>
    <t>4.4347</t>
  </si>
  <si>
    <t>1.7447</t>
  </si>
  <si>
    <t>6.7322</t>
  </si>
  <si>
    <t>1.7777</t>
  </si>
  <si>
    <t>8.8061</t>
  </si>
  <si>
    <t>2.2215</t>
  </si>
  <si>
    <t>7.8463</t>
  </si>
  <si>
    <t>1.9211</t>
  </si>
  <si>
    <t>3.3978</t>
  </si>
  <si>
    <t>2.4778</t>
  </si>
  <si>
    <t>0.0000</t>
  </si>
  <si>
    <t>0.0000</t>
  </si>
  <si>
    <t>0.0000</t>
  </si>
  <si>
    <t>0.0000</t>
  </si>
  <si>
    <t>0.0000</t>
  </si>
  <si>
    <t>3.5478</t>
  </si>
  <si>
    <t>1.3957</t>
  </si>
  <si>
    <t>5.3857</t>
  </si>
  <si>
    <t>1.4222</t>
  </si>
  <si>
    <t>7.0448</t>
  </si>
  <si>
    <t>1.7772</t>
  </si>
  <si>
    <t>6.2770</t>
  </si>
  <si>
    <t>1.5368</t>
  </si>
  <si>
    <t>2.7182</t>
  </si>
  <si>
    <t>1.9822</t>
  </si>
  <si>
    <t>0.0000</t>
  </si>
  <si>
    <t>0.0000</t>
  </si>
  <si>
    <t>0.0000</t>
  </si>
  <si>
    <t>0.0000</t>
  </si>
  <si>
    <t>0.0000</t>
  </si>
  <si>
    <t>2.6608</t>
  </si>
  <si>
    <t>1.0468</t>
  </si>
  <si>
    <t>4.0393</t>
  </si>
  <si>
    <t>1.0666</t>
  </si>
  <si>
    <t>5.2836</t>
  </si>
  <si>
    <t>1.3329</t>
  </si>
  <si>
    <t>4.7078</t>
  </si>
  <si>
    <t>1.1526</t>
  </si>
  <si>
    <t>2.0387</t>
  </si>
  <si>
    <t>1.4867</t>
  </si>
  <si>
    <t>0.0000</t>
  </si>
  <si>
    <t>0.0000</t>
  </si>
  <si>
    <t>0.0000</t>
  </si>
  <si>
    <t>0.0000</t>
  </si>
  <si>
    <t>0.0000</t>
  </si>
  <si>
    <t>2.5601</t>
  </si>
  <si>
    <t>1.0177</t>
  </si>
  <si>
    <t>3.8532</t>
  </si>
  <si>
    <t>1.0370</t>
  </si>
  <si>
    <t>5.0725</t>
  </si>
  <si>
    <t>1.2959</t>
  </si>
  <si>
    <t>4.5883</t>
  </si>
  <si>
    <t>1.1206</t>
  </si>
  <si>
    <t>2.0552</t>
  </si>
  <si>
    <t>1.4454</t>
  </si>
  <si>
    <t>0.0000</t>
  </si>
  <si>
    <t>0.0000</t>
  </si>
  <si>
    <t>0.0000</t>
  </si>
  <si>
    <t>0.0000</t>
  </si>
  <si>
    <t>0.0000</t>
  </si>
  <si>
    <t>2.4593</t>
  </si>
  <si>
    <t>0.9886</t>
  </si>
  <si>
    <t>3.6671</t>
  </si>
  <si>
    <t>1.0074</t>
  </si>
  <si>
    <t>4.8613</t>
  </si>
  <si>
    <t>1.2588</t>
  </si>
  <si>
    <t>4.4689</t>
  </si>
  <si>
    <t>1.0886</t>
  </si>
  <si>
    <t>2.0717</t>
  </si>
  <si>
    <t>1.4041</t>
  </si>
  <si>
    <t>0.0000</t>
  </si>
  <si>
    <t>0.0000</t>
  </si>
  <si>
    <t>0.0000</t>
  </si>
  <si>
    <t>0.0000</t>
  </si>
  <si>
    <t>0.0000</t>
  </si>
  <si>
    <t>2.3586</t>
  </si>
  <si>
    <t>0.9596</t>
  </si>
  <si>
    <t>3.4809</t>
  </si>
  <si>
    <t>0.9778</t>
  </si>
  <si>
    <t>4.6501</t>
  </si>
  <si>
    <t>1.2218</t>
  </si>
  <si>
    <t>4.3494</t>
  </si>
  <si>
    <t>1.0566</t>
  </si>
  <si>
    <t>2.0882</t>
  </si>
  <si>
    <t>1.3628</t>
  </si>
  <si>
    <t>0.0000</t>
  </si>
  <si>
    <t>0.0000</t>
  </si>
  <si>
    <t>0.0000</t>
  </si>
  <si>
    <t>0.0000</t>
  </si>
  <si>
    <t>0.0000</t>
  </si>
  <si>
    <t>2.2579</t>
  </si>
  <si>
    <t>0.9305</t>
  </si>
  <si>
    <t>3.2948</t>
  </si>
  <si>
    <t>0.9481</t>
  </si>
  <si>
    <t>4.4389</t>
  </si>
  <si>
    <t>1.1848</t>
  </si>
  <si>
    <t>4.2300</t>
  </si>
  <si>
    <t>1.0246</t>
  </si>
  <si>
    <t>2.1047</t>
  </si>
  <si>
    <t>1.3215</t>
  </si>
  <si>
    <t>0.0000</t>
  </si>
  <si>
    <t>0.0000</t>
  </si>
  <si>
    <t>0.0000</t>
  </si>
  <si>
    <t>0.0000</t>
  </si>
  <si>
    <t>0.0000</t>
  </si>
  <si>
    <t>2.1571</t>
  </si>
  <si>
    <t>0.9014</t>
  </si>
  <si>
    <t>3.1087</t>
  </si>
  <si>
    <t>0.9185</t>
  </si>
  <si>
    <t>4.2278</t>
  </si>
  <si>
    <t>1.1478</t>
  </si>
  <si>
    <t>4.1105</t>
  </si>
  <si>
    <t>0.9925</t>
  </si>
  <si>
    <t>2.1213</t>
  </si>
  <si>
    <t>1.2802</t>
  </si>
  <si>
    <t>0.0000</t>
  </si>
  <si>
    <t>0.0000</t>
  </si>
  <si>
    <t>0.0000</t>
  </si>
  <si>
    <t>0.0000</t>
  </si>
  <si>
    <t>0.0000</t>
  </si>
  <si>
    <t>2.0564</t>
  </si>
  <si>
    <t>0.8723</t>
  </si>
  <si>
    <t>2.9226</t>
  </si>
  <si>
    <t>0.8889</t>
  </si>
  <si>
    <t>4.0166</t>
  </si>
  <si>
    <t>1.1107</t>
  </si>
  <si>
    <t>3.9911</t>
  </si>
  <si>
    <t>0.9605</t>
  </si>
  <si>
    <t>2.1378</t>
  </si>
  <si>
    <t>1.2389</t>
  </si>
  <si>
    <t>0.0000</t>
  </si>
  <si>
    <t>0.0000</t>
  </si>
  <si>
    <t>0.0000</t>
  </si>
  <si>
    <t>0.0000</t>
  </si>
  <si>
    <t>0.0000</t>
  </si>
  <si>
    <t>1.9556</t>
  </si>
  <si>
    <t>0.8433</t>
  </si>
  <si>
    <t>2.7365</t>
  </si>
  <si>
    <t>0.8592</t>
  </si>
  <si>
    <t>3.8054</t>
  </si>
  <si>
    <t>1.0737</t>
  </si>
  <si>
    <t>3.8716</t>
  </si>
  <si>
    <t>0.9285</t>
  </si>
  <si>
    <t>2.1543</t>
  </si>
  <si>
    <t>1.1976</t>
  </si>
  <si>
    <t>0.0000</t>
  </si>
  <si>
    <t>0.0000</t>
  </si>
  <si>
    <t>0.0000</t>
  </si>
  <si>
    <t>0.0000</t>
  </si>
  <si>
    <t>0.0000</t>
  </si>
  <si>
    <t>1.8549</t>
  </si>
  <si>
    <t>0.8142</t>
  </si>
  <si>
    <t>2.5503</t>
  </si>
  <si>
    <t>0.8296</t>
  </si>
  <si>
    <t>3.5943</t>
  </si>
  <si>
    <t>1.0367</t>
  </si>
  <si>
    <t>3.7522</t>
  </si>
  <si>
    <t>0.8965</t>
  </si>
  <si>
    <t>2.1708</t>
  </si>
  <si>
    <t>1.1563</t>
  </si>
  <si>
    <t>0.0000</t>
  </si>
  <si>
    <t>0.0000</t>
  </si>
  <si>
    <t>0.0000</t>
  </si>
  <si>
    <t>0.0000</t>
  </si>
  <si>
    <t>0.0000</t>
  </si>
  <si>
    <t>1.7542</t>
  </si>
  <si>
    <t>0.7851</t>
  </si>
  <si>
    <t>2.3642</t>
  </si>
  <si>
    <t>0.8000</t>
  </si>
  <si>
    <t>3.3831</t>
  </si>
  <si>
    <t>0.9997</t>
  </si>
  <si>
    <t>3.6327</t>
  </si>
  <si>
    <t>0.8645</t>
  </si>
  <si>
    <t>2.1874</t>
  </si>
  <si>
    <t>1.1150</t>
  </si>
  <si>
    <t>0.0000</t>
  </si>
  <si>
    <t>0.0000</t>
  </si>
  <si>
    <t>0.0000</t>
  </si>
  <si>
    <t>0.0000</t>
  </si>
  <si>
    <t>0.0000</t>
  </si>
  <si>
    <t>1.6534</t>
  </si>
  <si>
    <t>0.7560</t>
  </si>
  <si>
    <t>2.3088</t>
  </si>
  <si>
    <t>0.8166</t>
  </si>
  <si>
    <t>3.4257</t>
  </si>
  <si>
    <t>1.0397</t>
  </si>
  <si>
    <t>3.8294</t>
  </si>
  <si>
    <t>0.9074</t>
  </si>
  <si>
    <t>2.2039</t>
  </si>
  <si>
    <t>1.0737</t>
  </si>
  <si>
    <t>0.0000</t>
  </si>
  <si>
    <t>0.0000</t>
  </si>
  <si>
    <t>0.0000</t>
  </si>
  <si>
    <t>0.0000</t>
  </si>
  <si>
    <t>0.0000</t>
  </si>
  <si>
    <t>1.5527</t>
  </si>
  <si>
    <t>0.7269</t>
  </si>
  <si>
    <t>2.1115</t>
  </si>
  <si>
    <t>0.7852</t>
  </si>
  <si>
    <t>3.1976</t>
  </si>
  <si>
    <t>0.9997</t>
  </si>
  <si>
    <t>3.7007</t>
  </si>
  <si>
    <t>0.8728</t>
  </si>
  <si>
    <t>2.2204</t>
  </si>
  <si>
    <t>1.0324</t>
  </si>
  <si>
    <t>0.0000</t>
  </si>
  <si>
    <t>0.0000</t>
  </si>
  <si>
    <t>0.0000</t>
  </si>
  <si>
    <t>0.0000</t>
  </si>
  <si>
    <t>0.0000</t>
  </si>
  <si>
    <t>1.4520</t>
  </si>
  <si>
    <t>0.6979</t>
  </si>
  <si>
    <t>1.9142</t>
  </si>
  <si>
    <t>0.7538</t>
  </si>
  <si>
    <t>2.9695</t>
  </si>
  <si>
    <t>0.9597</t>
  </si>
  <si>
    <t>3.5718</t>
  </si>
  <si>
    <t>0.8382</t>
  </si>
  <si>
    <t>2.2369</t>
  </si>
  <si>
    <t>0.9911</t>
  </si>
  <si>
    <t>2.9536</t>
  </si>
  <si>
    <t>0.8449</t>
  </si>
  <si>
    <t>0.0000</t>
  </si>
  <si>
    <t>0.0000</t>
  </si>
  <si>
    <t>0.0000</t>
  </si>
  <si>
    <t>1.6016</t>
  </si>
  <si>
    <t>0.6832</t>
  </si>
  <si>
    <t>2.0605</t>
  </si>
  <si>
    <t>0.7433</t>
  </si>
  <si>
    <t>2.9255</t>
  </si>
  <si>
    <t>0.9439</t>
  </si>
  <si>
    <t>3.4406</t>
  </si>
  <si>
    <t>0.8355</t>
  </si>
  <si>
    <t>2.1547</t>
  </si>
  <si>
    <t>0.9889</t>
  </si>
  <si>
    <t>2.8737</t>
  </si>
  <si>
    <t>0.8220</t>
  </si>
  <si>
    <t>0.0000</t>
  </si>
  <si>
    <t>0.0000</t>
  </si>
  <si>
    <t>0.0000</t>
  </si>
  <si>
    <t>1.7513</t>
  </si>
  <si>
    <t>0.6685</t>
  </si>
  <si>
    <t>2.2070</t>
  </si>
  <si>
    <t>0.7329</t>
  </si>
  <si>
    <t>2.8813</t>
  </si>
  <si>
    <t>0.9281</t>
  </si>
  <si>
    <t>3.3092</t>
  </si>
  <si>
    <t>0.8327</t>
  </si>
  <si>
    <t>2.0725</t>
  </si>
  <si>
    <t>0.9866</t>
  </si>
  <si>
    <t>2.7936</t>
  </si>
  <si>
    <t>0.7991</t>
  </si>
  <si>
    <t>0.0000</t>
  </si>
  <si>
    <t>0.0000</t>
  </si>
  <si>
    <t>0.0000</t>
  </si>
  <si>
    <t>1.9009</t>
  </si>
  <si>
    <t>0.6538</t>
  </si>
  <si>
    <t>2.3538</t>
  </si>
  <si>
    <t>0.7224</t>
  </si>
  <si>
    <t>2.8371</t>
  </si>
  <si>
    <t>0.9122</t>
  </si>
  <si>
    <t>3.1778</t>
  </si>
  <si>
    <t>0.8299</t>
  </si>
  <si>
    <t>1.9903</t>
  </si>
  <si>
    <t>0.9843</t>
  </si>
  <si>
    <t>2.7135</t>
  </si>
  <si>
    <t>0.7762</t>
  </si>
  <si>
    <t>0.0000</t>
  </si>
  <si>
    <t>0.0000</t>
  </si>
  <si>
    <t>0.0000</t>
  </si>
  <si>
    <t>2.0506</t>
  </si>
  <si>
    <t>0.6391</t>
  </si>
  <si>
    <t>2.5008</t>
  </si>
  <si>
    <t>0.7120</t>
  </si>
  <si>
    <t>2.7929</t>
  </si>
  <si>
    <t>0.8964</t>
  </si>
  <si>
    <t>3.0462</t>
  </si>
  <si>
    <t>0.8271</t>
  </si>
  <si>
    <t>1.9081</t>
  </si>
  <si>
    <t>0.9821</t>
  </si>
  <si>
    <t>2.6333</t>
  </si>
  <si>
    <t>0.7532</t>
  </si>
  <si>
    <t>0.0000</t>
  </si>
  <si>
    <t>0.0000</t>
  </si>
  <si>
    <t>0.0000</t>
  </si>
  <si>
    <t>2.2002</t>
  </si>
  <si>
    <t>0.6244</t>
  </si>
  <si>
    <t>2.6480</t>
  </si>
  <si>
    <t>0.7015</t>
  </si>
  <si>
    <t>2.7486</t>
  </si>
  <si>
    <t>0.8805</t>
  </si>
  <si>
    <t>2.9146</t>
  </si>
  <si>
    <t>0.8243</t>
  </si>
  <si>
    <t>1.8259</t>
  </si>
  <si>
    <t>0.9798</t>
  </si>
  <si>
    <t>2.5529</t>
  </si>
  <si>
    <t>0.7303</t>
  </si>
  <si>
    <t>0.0000</t>
  </si>
  <si>
    <t>0.0000</t>
  </si>
  <si>
    <t>0.0000</t>
  </si>
  <si>
    <t>2.3499</t>
  </si>
  <si>
    <t>0.6097</t>
  </si>
  <si>
    <t>2.7955</t>
  </si>
  <si>
    <t>0.6910</t>
  </si>
  <si>
    <t>2.7043</t>
  </si>
  <si>
    <t>0.8646</t>
  </si>
  <si>
    <t>2.7828</t>
  </si>
  <si>
    <t>0.8215</t>
  </si>
  <si>
    <t>1.7436</t>
  </si>
  <si>
    <t>0.9775</t>
  </si>
  <si>
    <t>2.4725</t>
  </si>
  <si>
    <t>0.7072</t>
  </si>
  <si>
    <t>0.0000</t>
  </si>
  <si>
    <t>0.0000</t>
  </si>
  <si>
    <t>0.0000</t>
  </si>
  <si>
    <t>2.4995</t>
  </si>
  <si>
    <t>0.5950</t>
  </si>
  <si>
    <t>2.9432</t>
  </si>
  <si>
    <t>0.6805</t>
  </si>
  <si>
    <t>2.6598</t>
  </si>
  <si>
    <t>0.8487</t>
  </si>
  <si>
    <t>2.6509</t>
  </si>
  <si>
    <t>0.8187</t>
  </si>
  <si>
    <t>1.6614</t>
  </si>
  <si>
    <t>0.9753</t>
  </si>
  <si>
    <t>2.3919</t>
  </si>
  <si>
    <t>0.6842</t>
  </si>
  <si>
    <t>0.0000</t>
  </si>
  <si>
    <t>0.0000</t>
  </si>
  <si>
    <t>0.0000</t>
  </si>
  <si>
    <t>2.6492</t>
  </si>
  <si>
    <t>0.5803</t>
  </si>
  <si>
    <t>3.0912</t>
  </si>
  <si>
    <t>0.6700</t>
  </si>
  <si>
    <t>2.6154</t>
  </si>
  <si>
    <t>0.8328</t>
  </si>
  <si>
    <t>2.5190</t>
  </si>
  <si>
    <t>0.8159</t>
  </si>
  <si>
    <t>1.5792</t>
  </si>
  <si>
    <t>0.9730</t>
  </si>
  <si>
    <t>2.3112</t>
  </si>
  <si>
    <t>0.6611</t>
  </si>
  <si>
    <t>0.0000</t>
  </si>
  <si>
    <t>0.0000</t>
  </si>
  <si>
    <t>0.0000</t>
  </si>
  <si>
    <t>2.7988</t>
  </si>
  <si>
    <t>0.5656</t>
  </si>
  <si>
    <t>3.2394</t>
  </si>
  <si>
    <t>0.6595</t>
  </si>
  <si>
    <t>2.5709</t>
  </si>
  <si>
    <t>0.8168</t>
  </si>
  <si>
    <t>2.3869</t>
  </si>
  <si>
    <t>0.8131</t>
  </si>
  <si>
    <t>1.4970</t>
  </si>
  <si>
    <t>0.9708</t>
  </si>
  <si>
    <t>2.2304</t>
  </si>
  <si>
    <t>0.6380</t>
  </si>
  <si>
    <t>0.0000</t>
  </si>
  <si>
    <t>0.0000</t>
  </si>
  <si>
    <t>0.0000</t>
  </si>
  <si>
    <t>2.9485</t>
  </si>
  <si>
    <t>0.5509</t>
  </si>
  <si>
    <t>3.3878</t>
  </si>
  <si>
    <t>0.6489</t>
  </si>
  <si>
    <t>2.5263</t>
  </si>
  <si>
    <t>0.8008</t>
  </si>
  <si>
    <t>2.2547</t>
  </si>
  <si>
    <t>0.8103</t>
  </si>
  <si>
    <t>1.4148</t>
  </si>
  <si>
    <t>0.9685</t>
  </si>
  <si>
    <t>2.1495</t>
  </si>
  <si>
    <t>0.6149</t>
  </si>
  <si>
    <t>0.0000</t>
  </si>
  <si>
    <t>0.0000</t>
  </si>
  <si>
    <t>0.0000</t>
  </si>
  <si>
    <t>3.0981</t>
  </si>
  <si>
    <t>0.5362</t>
  </si>
  <si>
    <t>3.5365</t>
  </si>
  <si>
    <t>0.6384</t>
  </si>
  <si>
    <t>2.4816</t>
  </si>
  <si>
    <t>0.7848</t>
  </si>
  <si>
    <t>2.1224</t>
  </si>
  <si>
    <t>0.8075</t>
  </si>
  <si>
    <t>1.3326</t>
  </si>
  <si>
    <t>0.9662</t>
  </si>
  <si>
    <t>2.0684</t>
  </si>
  <si>
    <t>0.5917</t>
  </si>
  <si>
    <t>0.0000</t>
  </si>
  <si>
    <t>0.0000</t>
  </si>
  <si>
    <t>0.0000</t>
  </si>
  <si>
    <t>3.2478</t>
  </si>
  <si>
    <t>0.5215</t>
  </si>
  <si>
    <t>3.6855</t>
  </si>
  <si>
    <t>0.6278</t>
  </si>
  <si>
    <t>2.4369</t>
  </si>
  <si>
    <t>0.7688</t>
  </si>
  <si>
    <t>1.9900</t>
  </si>
  <si>
    <t>0.8047</t>
  </si>
  <si>
    <t>1.2504</t>
  </si>
  <si>
    <t>0.9640</t>
  </si>
  <si>
    <t>1.9873</t>
  </si>
  <si>
    <t>0.5685</t>
  </si>
  <si>
    <t>0.0000</t>
  </si>
  <si>
    <t>0.0000</t>
  </si>
  <si>
    <t>0.0000</t>
  </si>
  <si>
    <t>3.3858</t>
  </si>
  <si>
    <t>0.5133</t>
  </si>
  <si>
    <t>3.5828</t>
  </si>
  <si>
    <t>0.6222</t>
  </si>
  <si>
    <t>2.4348</t>
  </si>
  <si>
    <t>0.7585</t>
  </si>
  <si>
    <t>2.0123</t>
  </si>
  <si>
    <t>0.7920</t>
  </si>
  <si>
    <t>1.2479</t>
  </si>
  <si>
    <t>0.9450</t>
  </si>
  <si>
    <t>1.9272</t>
  </si>
  <si>
    <t>0.5905</t>
  </si>
  <si>
    <t>0.0000</t>
  </si>
  <si>
    <t>0.0000</t>
  </si>
  <si>
    <t>0.0000</t>
  </si>
  <si>
    <t>3.5238</t>
  </si>
  <si>
    <t>0.5051</t>
  </si>
  <si>
    <t>3.4801</t>
  </si>
  <si>
    <t>0.6166</t>
  </si>
  <si>
    <t>2.4327</t>
  </si>
  <si>
    <t>0.7482</t>
  </si>
  <si>
    <t>2.0346</t>
  </si>
  <si>
    <t>0.7792</t>
  </si>
  <si>
    <t>1.2455</t>
  </si>
  <si>
    <t>0.9260</t>
  </si>
  <si>
    <t>1.8671</t>
  </si>
  <si>
    <t>0.6125</t>
  </si>
  <si>
    <t>0.0000</t>
  </si>
  <si>
    <t>0.0000</t>
  </si>
  <si>
    <t>0.0000</t>
  </si>
  <si>
    <t>3.6618</t>
  </si>
  <si>
    <t>0.4969</t>
  </si>
  <si>
    <t>3.3772</t>
  </si>
  <si>
    <t>0.6110</t>
  </si>
  <si>
    <t>2.4306</t>
  </si>
  <si>
    <t>0.7379</t>
  </si>
  <si>
    <t>2.0569</t>
  </si>
  <si>
    <t>0.7665</t>
  </si>
  <si>
    <t>1.2431</t>
  </si>
  <si>
    <t>0.9071</t>
  </si>
  <si>
    <t>1.8070</t>
  </si>
  <si>
    <t>0.6345</t>
  </si>
  <si>
    <t>0.0000</t>
  </si>
  <si>
    <t>0.0000</t>
  </si>
  <si>
    <t>0.0000</t>
  </si>
  <si>
    <t>3.7998</t>
  </si>
  <si>
    <t>0.4886</t>
  </si>
  <si>
    <t>3.2742</t>
  </si>
  <si>
    <t>0.6054</t>
  </si>
  <si>
    <t>2.4285</t>
  </si>
  <si>
    <t>0.7276</t>
  </si>
  <si>
    <t>2.0792</t>
  </si>
  <si>
    <t>0.7538</t>
  </si>
  <si>
    <t>1.2407</t>
  </si>
  <si>
    <t>0.8881</t>
  </si>
  <si>
    <t>1.7467</t>
  </si>
  <si>
    <t>0.6566</t>
  </si>
  <si>
    <t>0.0000</t>
  </si>
  <si>
    <t>0.0000</t>
  </si>
  <si>
    <t>0.0000</t>
  </si>
  <si>
    <t>3.9379</t>
  </si>
  <si>
    <t>0.4804</t>
  </si>
  <si>
    <t>3.1711</t>
  </si>
  <si>
    <t>0.5998</t>
  </si>
  <si>
    <t>2.4263</t>
  </si>
  <si>
    <t>0.7173</t>
  </si>
  <si>
    <t>2.1015</t>
  </si>
  <si>
    <t>0.7410</t>
  </si>
  <si>
    <t>1.2382</t>
  </si>
  <si>
    <t>0.8691</t>
  </si>
  <si>
    <t>1.6864</t>
  </si>
  <si>
    <t>0.6786</t>
  </si>
  <si>
    <t>0.0000</t>
  </si>
  <si>
    <t>0.0000</t>
  </si>
  <si>
    <t>0.0000</t>
  </si>
  <si>
    <t>4.0759</t>
  </si>
  <si>
    <t>0.4722</t>
  </si>
  <si>
    <t>3.0679</t>
  </si>
  <si>
    <t>0.5942</t>
  </si>
  <si>
    <t>2.4242</t>
  </si>
  <si>
    <t>0.7069</t>
  </si>
  <si>
    <t>2.1238</t>
  </si>
  <si>
    <t>0.7283</t>
  </si>
  <si>
    <t>1.2358</t>
  </si>
  <si>
    <t>0.8502</t>
  </si>
  <si>
    <t>1.6261</t>
  </si>
  <si>
    <t>0.7007</t>
  </si>
  <si>
    <t>0.0000</t>
  </si>
  <si>
    <t>0.0000</t>
  </si>
  <si>
    <t>0.0000</t>
  </si>
  <si>
    <t>4.2139</t>
  </si>
  <si>
    <t>0.4640</t>
  </si>
  <si>
    <t>2.9646</t>
  </si>
  <si>
    <t>0.5886</t>
  </si>
  <si>
    <t>2.4221</t>
  </si>
  <si>
    <t>0.6966</t>
  </si>
  <si>
    <t>2.1462</t>
  </si>
  <si>
    <t>0.7155</t>
  </si>
  <si>
    <t>1.2334</t>
  </si>
  <si>
    <t>0.8312</t>
  </si>
  <si>
    <t>1.5657</t>
  </si>
  <si>
    <t>0.7229</t>
  </si>
  <si>
    <t>0.0000</t>
  </si>
  <si>
    <t>0.0000</t>
  </si>
  <si>
    <t>0.0000</t>
  </si>
  <si>
    <t>4.3519</t>
  </si>
  <si>
    <t>0.4558</t>
  </si>
  <si>
    <t>2.8613</t>
  </si>
  <si>
    <t>0.5830</t>
  </si>
  <si>
    <t>2.4200</t>
  </si>
  <si>
    <t>0.6862</t>
  </si>
  <si>
    <t>2.1685</t>
  </si>
  <si>
    <t>0.7028</t>
  </si>
  <si>
    <t>1.2310</t>
  </si>
  <si>
    <t>0.8122</t>
  </si>
  <si>
    <t>1.5052</t>
  </si>
  <si>
    <t>0.7450</t>
  </si>
  <si>
    <t>0.0000</t>
  </si>
  <si>
    <t>0.0000</t>
  </si>
  <si>
    <t>0.0000</t>
  </si>
  <si>
    <t>4.4900</t>
  </si>
  <si>
    <t>0.4475</t>
  </si>
  <si>
    <t>2.7578</t>
  </si>
  <si>
    <t>0.5773</t>
  </si>
  <si>
    <t>2.4178</t>
  </si>
  <si>
    <t>0.6758</t>
  </si>
  <si>
    <t>2.1909</t>
  </si>
  <si>
    <t>0.6900</t>
  </si>
  <si>
    <t>1.2285</t>
  </si>
  <si>
    <t>0.7932</t>
  </si>
  <si>
    <t>1.4447</t>
  </si>
  <si>
    <t>0.7672</t>
  </si>
  <si>
    <t>0.0000</t>
  </si>
  <si>
    <t>0.0000</t>
  </si>
  <si>
    <t>0.0000</t>
  </si>
  <si>
    <t>4.6280</t>
  </si>
  <si>
    <t>0.4393</t>
  </si>
  <si>
    <t>2.6542</t>
  </si>
  <si>
    <t>0.5717</t>
  </si>
  <si>
    <t>2.4157</t>
  </si>
  <si>
    <t>0.6655</t>
  </si>
  <si>
    <t>2.2132</t>
  </si>
  <si>
    <t>0.6773</t>
  </si>
  <si>
    <t>1.2261</t>
  </si>
  <si>
    <t>0.7743</t>
  </si>
  <si>
    <t>1.3841</t>
  </si>
  <si>
    <t>0.7894</t>
  </si>
  <si>
    <t>0.0000</t>
  </si>
  <si>
    <t>0.0000</t>
  </si>
  <si>
    <t>0.0000</t>
  </si>
  <si>
    <t>4.7660</t>
  </si>
  <si>
    <t>0.4311</t>
  </si>
  <si>
    <t>2.5505</t>
  </si>
  <si>
    <t>0.5661</t>
  </si>
  <si>
    <t>2.4135</t>
  </si>
  <si>
    <t>0.6551</t>
  </si>
  <si>
    <t>2.2356</t>
  </si>
  <si>
    <t>0.6645</t>
  </si>
  <si>
    <t>1.2237</t>
  </si>
  <si>
    <t>0.7553</t>
  </si>
  <si>
    <t>1.3235</t>
  </si>
  <si>
    <t>0.8116</t>
  </si>
  <si>
    <t>0.0000</t>
  </si>
  <si>
    <t>0.0000</t>
  </si>
  <si>
    <t>0.0000</t>
  </si>
  <si>
    <t>4.9040</t>
  </si>
  <si>
    <t>0.4229</t>
  </si>
  <si>
    <t>2.4467</t>
  </si>
  <si>
    <t>0.5604</t>
  </si>
  <si>
    <t>2.4114</t>
  </si>
  <si>
    <t>0.6447</t>
  </si>
  <si>
    <t>2.2579</t>
  </si>
  <si>
    <t>0.6517</t>
  </si>
  <si>
    <t>1.2213</t>
  </si>
  <si>
    <t>0.7363</t>
  </si>
  <si>
    <t>1.2628</t>
  </si>
  <si>
    <t>0.8338</t>
  </si>
  <si>
    <t>0.0000</t>
  </si>
  <si>
    <t>0.0000</t>
  </si>
  <si>
    <t>0.0000</t>
  </si>
  <si>
    <t>5.0508</t>
  </si>
  <si>
    <t>0.4210</t>
  </si>
  <si>
    <t>2.4860</t>
  </si>
  <si>
    <t>0.5539</t>
  </si>
  <si>
    <t>2.3932</t>
  </si>
  <si>
    <t>0.6323</t>
  </si>
  <si>
    <t>2.2267</t>
  </si>
  <si>
    <t>0.6432</t>
  </si>
  <si>
    <t>1.2199</t>
  </si>
  <si>
    <t>0.7288</t>
  </si>
  <si>
    <t>1.2305</t>
  </si>
  <si>
    <t>0.8130</t>
  </si>
  <si>
    <t>0.0000</t>
  </si>
  <si>
    <t>0.0000</t>
  </si>
  <si>
    <t>0.0000</t>
  </si>
  <si>
    <t>5.1976</t>
  </si>
  <si>
    <t>0.4192</t>
  </si>
  <si>
    <t>2.5254</t>
  </si>
  <si>
    <t>0.5473</t>
  </si>
  <si>
    <t>2.3750</t>
  </si>
  <si>
    <t>0.6200</t>
  </si>
  <si>
    <t>2.1954</t>
  </si>
  <si>
    <t>0.6346</t>
  </si>
  <si>
    <t>1.2185</t>
  </si>
  <si>
    <t>0.7212</t>
  </si>
  <si>
    <t>1.1981</t>
  </si>
  <si>
    <t>0.7922</t>
  </si>
  <si>
    <t>0.0000</t>
  </si>
  <si>
    <t>0.0000</t>
  </si>
  <si>
    <t>0.0000</t>
  </si>
  <si>
    <t>5.3443</t>
  </si>
  <si>
    <t>0.4174</t>
  </si>
  <si>
    <t>2.5648</t>
  </si>
  <si>
    <t>0.5408</t>
  </si>
  <si>
    <t>2.3567</t>
  </si>
  <si>
    <t>0.6076</t>
  </si>
  <si>
    <t>2.1642</t>
  </si>
  <si>
    <t>0.6260</t>
  </si>
  <si>
    <t>1.2172</t>
  </si>
  <si>
    <t>0.7137</t>
  </si>
  <si>
    <t>1.1658</t>
  </si>
  <si>
    <t>0.7714</t>
  </si>
  <si>
    <t>0.0000</t>
  </si>
  <si>
    <t>0.0000</t>
  </si>
  <si>
    <t>0.0000</t>
  </si>
  <si>
    <t>5.4911</t>
  </si>
  <si>
    <t>0.4156</t>
  </si>
  <si>
    <t>2.6042</t>
  </si>
  <si>
    <t>0.5342</t>
  </si>
  <si>
    <t>2.3384</t>
  </si>
  <si>
    <t>0.5952</t>
  </si>
  <si>
    <t>2.1329</t>
  </si>
  <si>
    <t>0.6175</t>
  </si>
  <si>
    <t>1.2158</t>
  </si>
  <si>
    <t>0.7061</t>
  </si>
  <si>
    <t>1.1334</t>
  </si>
  <si>
    <t>0.7506</t>
  </si>
  <si>
    <t>0.0000</t>
  </si>
  <si>
    <t>0.0000</t>
  </si>
  <si>
    <t>0.0000</t>
  </si>
  <si>
    <t>5.6379</t>
  </si>
  <si>
    <t>0.4137</t>
  </si>
  <si>
    <t>2.6437</t>
  </si>
  <si>
    <t>0.5276</t>
  </si>
  <si>
    <t>2.3201</t>
  </si>
  <si>
    <t>0.5829</t>
  </si>
  <si>
    <t>2.1016</t>
  </si>
  <si>
    <t>0.6089</t>
  </si>
  <si>
    <t>1.2145</t>
  </si>
  <si>
    <t>0.6985</t>
  </si>
  <si>
    <t>1.1010</t>
  </si>
  <si>
    <t>0.7297</t>
  </si>
  <si>
    <t>0.0000</t>
  </si>
  <si>
    <t>0.0000</t>
  </si>
  <si>
    <t>0.0000</t>
  </si>
  <si>
    <t>5.7847</t>
  </si>
  <si>
    <t>0.4119</t>
  </si>
  <si>
    <t>2.6832</t>
  </si>
  <si>
    <t>0.5210</t>
  </si>
  <si>
    <t>2.3018</t>
  </si>
  <si>
    <t>0.5705</t>
  </si>
  <si>
    <t>2.0703</t>
  </si>
  <si>
    <t>0.6003</t>
  </si>
  <si>
    <t>1.2131</t>
  </si>
  <si>
    <t>0.6910</t>
  </si>
  <si>
    <t>1.0685</t>
  </si>
  <si>
    <t>0.7088</t>
  </si>
  <si>
    <t>0.0000</t>
  </si>
  <si>
    <t>Reserve Factors - 2005</t>
  </si>
  <si>
    <t>Rate Groups 810 - 875</t>
  </si>
  <si>
    <t>AGE IN</t>
  </si>
  <si>
    <t>CT</t>
  </si>
  <si>
    <t>CT</t>
  </si>
  <si>
    <t>CT</t>
  </si>
  <si>
    <t>CT</t>
  </si>
  <si>
    <t>CT</t>
  </si>
  <si>
    <t>CT</t>
  </si>
  <si>
    <t>CT</t>
  </si>
  <si>
    <t>CT</t>
  </si>
  <si>
    <t>CT</t>
  </si>
  <si>
    <t>CT</t>
  </si>
  <si>
    <t>CT</t>
  </si>
  <si>
    <t>CT</t>
  </si>
  <si>
    <t>CT</t>
  </si>
  <si>
    <t>CT</t>
  </si>
  <si>
    <t>CT</t>
  </si>
  <si>
    <t>MONTHS</t>
  </si>
  <si>
    <t>0.0000</t>
  </si>
  <si>
    <t>0.0000</t>
  </si>
  <si>
    <t>8.0751</t>
  </si>
  <si>
    <t>3.3488</t>
  </si>
  <si>
    <t>11.4269</t>
  </si>
  <si>
    <t>3.7159</t>
  </si>
  <si>
    <t>15.7690</t>
  </si>
  <si>
    <t>4.5245</t>
  </si>
  <si>
    <t>17.2223</t>
  </si>
  <si>
    <t>2.5550</t>
  </si>
  <si>
    <t>4.8728</t>
  </si>
  <si>
    <t>4.1723</t>
  </si>
  <si>
    <t>0.0000</t>
  </si>
  <si>
    <t>0.0000</t>
  </si>
  <si>
    <t>0.0000</t>
  </si>
  <si>
    <t>0.0000</t>
  </si>
  <si>
    <t>0.0000</t>
  </si>
  <si>
    <t>7.1778</t>
  </si>
  <si>
    <t>2.9767</t>
  </si>
  <si>
    <t>10.1572</t>
  </si>
  <si>
    <t>3.3030</t>
  </si>
  <si>
    <t>14.0169</t>
  </si>
  <si>
    <t>4.0218</t>
  </si>
  <si>
    <t>15.3087</t>
  </si>
  <si>
    <t>2.2711</t>
  </si>
  <si>
    <t>4.3314</t>
  </si>
  <si>
    <t>3.7087</t>
  </si>
  <si>
    <t>0.0000</t>
  </si>
  <si>
    <t>0.0000</t>
  </si>
  <si>
    <t>0.0000</t>
  </si>
  <si>
    <t>0.0000</t>
  </si>
  <si>
    <t>0.0000</t>
  </si>
  <si>
    <t>6.2806</t>
  </si>
  <si>
    <t>2.6046</t>
  </si>
  <si>
    <t>8.8876</t>
  </si>
  <si>
    <t>2.8901</t>
  </si>
  <si>
    <t>12.2648</t>
  </si>
  <si>
    <t>3.5191</t>
  </si>
  <si>
    <t>13.3951</t>
  </si>
  <si>
    <t>1.9872</t>
  </si>
  <si>
    <t>3.7900</t>
  </si>
  <si>
    <t>3.2451</t>
  </si>
  <si>
    <t>0.0000</t>
  </si>
  <si>
    <t>0.0000</t>
  </si>
  <si>
    <t>0.0000</t>
  </si>
  <si>
    <t>0.0000</t>
  </si>
  <si>
    <t>0.0000</t>
  </si>
  <si>
    <t>5.3834</t>
  </si>
  <si>
    <t>2.2325</t>
  </si>
  <si>
    <t>7.6179</t>
  </si>
  <si>
    <t>2.4773</t>
  </si>
  <si>
    <t>10.5127</t>
  </si>
  <si>
    <t>3.0164</t>
  </si>
  <si>
    <t>11.4815</t>
  </si>
  <si>
    <t>1.7033</t>
  </si>
  <si>
    <t>3.2485</t>
  </si>
  <si>
    <t>2.7815</t>
  </si>
  <si>
    <t>0.0000</t>
  </si>
  <si>
    <t>0.0000</t>
  </si>
  <si>
    <t>0.0000</t>
  </si>
  <si>
    <t>0.0000</t>
  </si>
  <si>
    <t>0.0000</t>
  </si>
  <si>
    <t>4.4861</t>
  </si>
  <si>
    <t>1.8604</t>
  </si>
  <si>
    <t>6.3483</t>
  </si>
  <si>
    <t>2.0644</t>
  </si>
  <si>
    <t>8.7605</t>
  </si>
  <si>
    <t>2.5136</t>
  </si>
  <si>
    <t>9.5679</t>
  </si>
  <si>
    <t>1.4194</t>
  </si>
  <si>
    <t>2.7071</t>
  </si>
  <si>
    <t>2.3179</t>
  </si>
  <si>
    <t>0.0000</t>
  </si>
  <si>
    <t>0.0000</t>
  </si>
  <si>
    <t>0.0000</t>
  </si>
  <si>
    <t>0.0000</t>
  </si>
  <si>
    <t>0.0000</t>
  </si>
  <si>
    <t>3.5889</t>
  </si>
  <si>
    <t>1.4883</t>
  </si>
  <si>
    <t>5.0786</t>
  </si>
  <si>
    <t>1.6515</t>
  </si>
  <si>
    <t>7.0084</t>
  </si>
  <si>
    <t>2.0109</t>
  </si>
  <si>
    <t>7.6543</t>
  </si>
  <si>
    <t>1.1355</t>
  </si>
  <si>
    <t>2.1657</t>
  </si>
  <si>
    <t>1.8544</t>
  </si>
  <si>
    <t>0.0000</t>
  </si>
  <si>
    <t>0.0000</t>
  </si>
  <si>
    <t>0.0000</t>
  </si>
  <si>
    <t>0.0000</t>
  </si>
  <si>
    <t>0.0000</t>
  </si>
  <si>
    <t>2.6917</t>
  </si>
  <si>
    <t>1.1163</t>
  </si>
  <si>
    <t>3.8090</t>
  </si>
  <si>
    <t>1.2386</t>
  </si>
  <si>
    <t>5.2563</t>
  </si>
  <si>
    <t>1.5082</t>
  </si>
  <si>
    <t>5.7408</t>
  </si>
  <si>
    <t>0.8517</t>
  </si>
  <si>
    <t>1.6243</t>
  </si>
  <si>
    <t>1.3908</t>
  </si>
  <si>
    <t>0.0000</t>
  </si>
  <si>
    <t>0.0000</t>
  </si>
  <si>
    <t>0.0000</t>
  </si>
  <si>
    <t>0.0000</t>
  </si>
  <si>
    <t>0.0000</t>
  </si>
  <si>
    <t>2.6272</t>
  </si>
  <si>
    <t>1.0852</t>
  </si>
  <si>
    <t>3.6288</t>
  </si>
  <si>
    <t>1.2042</t>
  </si>
  <si>
    <t>5.0449</t>
  </si>
  <si>
    <t>1.4663</t>
  </si>
  <si>
    <t>5.5297</t>
  </si>
  <si>
    <t>0.8280</t>
  </si>
  <si>
    <t>1.6771</t>
  </si>
  <si>
    <t>1.3521</t>
  </si>
  <si>
    <t>0.0000</t>
  </si>
  <si>
    <t>0.0000</t>
  </si>
  <si>
    <t>0.0000</t>
  </si>
  <si>
    <t>0.0000</t>
  </si>
  <si>
    <t>0.0000</t>
  </si>
  <si>
    <t>2.5628</t>
  </si>
  <si>
    <t>1.0542</t>
  </si>
  <si>
    <t>3.4487</t>
  </si>
  <si>
    <t>1.1698</t>
  </si>
  <si>
    <t>4.8334</t>
  </si>
  <si>
    <t>1.4244</t>
  </si>
  <si>
    <t>5.3187</t>
  </si>
  <si>
    <t>0.8043</t>
  </si>
  <si>
    <t>1.7299</t>
  </si>
  <si>
    <t>1.3135</t>
  </si>
  <si>
    <t>0.0000</t>
  </si>
  <si>
    <t>0.0000</t>
  </si>
  <si>
    <t>0.0000</t>
  </si>
  <si>
    <t>0.0000</t>
  </si>
  <si>
    <t>0.0000</t>
  </si>
  <si>
    <t>2.4983</t>
  </si>
  <si>
    <t>1.0232</t>
  </si>
  <si>
    <t>3.2685</t>
  </si>
  <si>
    <t>1.1354</t>
  </si>
  <si>
    <t>4.6219</t>
  </si>
  <si>
    <t>1.3825</t>
  </si>
  <si>
    <t>5.1076</t>
  </si>
  <si>
    <t>0.7807</t>
  </si>
  <si>
    <t>1.7827</t>
  </si>
  <si>
    <t>1.2749</t>
  </si>
  <si>
    <t>0.0000</t>
  </si>
  <si>
    <t>0.0000</t>
  </si>
  <si>
    <t>0.0000</t>
  </si>
  <si>
    <t>0.0000</t>
  </si>
  <si>
    <t>0.0000</t>
  </si>
  <si>
    <t>2.4339</t>
  </si>
  <si>
    <t>0.9922</t>
  </si>
  <si>
    <t>3.0883</t>
  </si>
  <si>
    <t>1.1010</t>
  </si>
  <si>
    <t>4.4105</t>
  </si>
  <si>
    <t>1.3406</t>
  </si>
  <si>
    <t>4.8966</t>
  </si>
  <si>
    <t>0.7570</t>
  </si>
  <si>
    <t>1.8355</t>
  </si>
  <si>
    <t>1.2362</t>
  </si>
  <si>
    <t>0.0000</t>
  </si>
  <si>
    <t>0.0000</t>
  </si>
  <si>
    <t>0.0000</t>
  </si>
  <si>
    <t>0.0000</t>
  </si>
  <si>
    <t>0.0000</t>
  </si>
  <si>
    <t>2.3694</t>
  </si>
  <si>
    <t>0.9612</t>
  </si>
  <si>
    <t>2.9082</t>
  </si>
  <si>
    <t>1.0666</t>
  </si>
  <si>
    <t>4.1990</t>
  </si>
  <si>
    <t>1.2987</t>
  </si>
  <si>
    <t>4.6855</t>
  </si>
  <si>
    <t>0.7334</t>
  </si>
  <si>
    <t>1.8883</t>
  </si>
  <si>
    <t>1.1976</t>
  </si>
  <si>
    <t>0.0000</t>
  </si>
  <si>
    <t>0.0000</t>
  </si>
  <si>
    <t>0.0000</t>
  </si>
  <si>
    <t>0.0000</t>
  </si>
  <si>
    <t>0.0000</t>
  </si>
  <si>
    <t>2.3050</t>
  </si>
  <si>
    <t>0.9302</t>
  </si>
  <si>
    <t>2.7280</t>
  </si>
  <si>
    <t>1.0322</t>
  </si>
  <si>
    <t>3.9875</t>
  </si>
  <si>
    <t>1.2568</t>
  </si>
  <si>
    <t>4.4745</t>
  </si>
  <si>
    <t>0.7097</t>
  </si>
  <si>
    <t>1.9411</t>
  </si>
  <si>
    <t>1.1590</t>
  </si>
  <si>
    <t>0.0000</t>
  </si>
  <si>
    <t>0.0000</t>
  </si>
  <si>
    <t>0.0000</t>
  </si>
  <si>
    <t>0.0000</t>
  </si>
  <si>
    <t>0.0000</t>
  </si>
  <si>
    <t>2.2405</t>
  </si>
  <si>
    <t>0.8992</t>
  </si>
  <si>
    <t>2.5479</t>
  </si>
  <si>
    <t>0.9978</t>
  </si>
  <si>
    <t>3.7760</t>
  </si>
  <si>
    <t>1.2149</t>
  </si>
  <si>
    <t>4.2634</t>
  </si>
  <si>
    <t>0.6861</t>
  </si>
  <si>
    <t>1.9939</t>
  </si>
  <si>
    <t>1.1203</t>
  </si>
  <si>
    <t>0.0000</t>
  </si>
  <si>
    <t>0.0000</t>
  </si>
  <si>
    <t>0.0000</t>
  </si>
  <si>
    <t>0.0000</t>
  </si>
  <si>
    <t>0.0000</t>
  </si>
  <si>
    <t>2.1761</t>
  </si>
  <si>
    <t>0.8682</t>
  </si>
  <si>
    <t>2.3677</t>
  </si>
  <si>
    <t>0.9634</t>
  </si>
  <si>
    <t>3.5646</t>
  </si>
  <si>
    <t>1.1730</t>
  </si>
  <si>
    <t>4.0524</t>
  </si>
  <si>
    <t>0.6624</t>
  </si>
  <si>
    <t>2.0467</t>
  </si>
  <si>
    <t>1.0817</t>
  </si>
  <si>
    <t>0.0000</t>
  </si>
  <si>
    <t>0.0000</t>
  </si>
  <si>
    <t>0.0000</t>
  </si>
  <si>
    <t>0.0000</t>
  </si>
  <si>
    <t>0.0000</t>
  </si>
  <si>
    <t>2.1116</t>
  </si>
  <si>
    <t>0.8372</t>
  </si>
  <si>
    <t>2.1876</t>
  </si>
  <si>
    <t>0.9290</t>
  </si>
  <si>
    <t>3.3531</t>
  </si>
  <si>
    <t>1.1311</t>
  </si>
  <si>
    <t>3.8413</t>
  </si>
  <si>
    <t>0.6387</t>
  </si>
  <si>
    <t>2.0995</t>
  </si>
  <si>
    <t>1.0431</t>
  </si>
  <si>
    <t>0.0000</t>
  </si>
  <si>
    <t>0.0000</t>
  </si>
  <si>
    <t>0.0000</t>
  </si>
  <si>
    <t>0.0000</t>
  </si>
  <si>
    <t>0.0000</t>
  </si>
  <si>
    <t>2.0472</t>
  </si>
  <si>
    <t>0.8062</t>
  </si>
  <si>
    <t>2.1279</t>
  </si>
  <si>
    <t>0.9482</t>
  </si>
  <si>
    <t>3.3930</t>
  </si>
  <si>
    <t>1.1764</t>
  </si>
  <si>
    <t>3.9570</t>
  </si>
  <si>
    <t>0.6704</t>
  </si>
  <si>
    <t>2.1523</t>
  </si>
  <si>
    <t>1.0044</t>
  </si>
  <si>
    <t>0.0000</t>
  </si>
  <si>
    <t>0.0000</t>
  </si>
  <si>
    <t>0.0000</t>
  </si>
  <si>
    <t>0.0000</t>
  </si>
  <si>
    <t>0.0000</t>
  </si>
  <si>
    <t>1.9828</t>
  </si>
  <si>
    <t>0.7752</t>
  </si>
  <si>
    <t>1.9369</t>
  </si>
  <si>
    <t>0.9118</t>
  </si>
  <si>
    <t>3.1646</t>
  </si>
  <si>
    <t>1.1311</t>
  </si>
  <si>
    <t>3.7284</t>
  </si>
  <si>
    <t>0.6449</t>
  </si>
  <si>
    <t>2.2051</t>
  </si>
  <si>
    <t>0.9658</t>
  </si>
  <si>
    <t>0.0000</t>
  </si>
  <si>
    <t>0.0000</t>
  </si>
  <si>
    <t>0.0000</t>
  </si>
  <si>
    <t>0.0000</t>
  </si>
  <si>
    <t>0.0000</t>
  </si>
  <si>
    <t>1.9183</t>
  </si>
  <si>
    <t>0.7442</t>
  </si>
  <si>
    <t>1.7459</t>
  </si>
  <si>
    <t>0.8753</t>
  </si>
  <si>
    <t>2.9362</t>
  </si>
  <si>
    <t>1.0859</t>
  </si>
  <si>
    <t>3.4997</t>
  </si>
  <si>
    <t>0.6194</t>
  </si>
  <si>
    <t>2.2579</t>
  </si>
  <si>
    <t>0.9272</t>
  </si>
  <si>
    <t>3.0367</t>
  </si>
  <si>
    <t>0.9487</t>
  </si>
  <si>
    <t>0.0000</t>
  </si>
  <si>
    <t>0.0000</t>
  </si>
  <si>
    <t>0.0000</t>
  </si>
  <si>
    <t>1.9261</t>
  </si>
  <si>
    <t>0.7343</t>
  </si>
  <si>
    <t>1.7938</t>
  </si>
  <si>
    <t>0.8549</t>
  </si>
  <si>
    <t>2.8873</t>
  </si>
  <si>
    <t>1.0613</t>
  </si>
  <si>
    <t>3.3815</t>
  </si>
  <si>
    <t>0.6456</t>
  </si>
  <si>
    <t>2.1989</t>
  </si>
  <si>
    <t>0.9265</t>
  </si>
  <si>
    <t>2.9545</t>
  </si>
  <si>
    <t>0.9231</t>
  </si>
  <si>
    <t>0.0000</t>
  </si>
  <si>
    <t>0.0000</t>
  </si>
  <si>
    <t>0.0000</t>
  </si>
  <si>
    <t>1.9340</t>
  </si>
  <si>
    <t>0.7245</t>
  </si>
  <si>
    <t>1.8418</t>
  </si>
  <si>
    <t>0.8345</t>
  </si>
  <si>
    <t>2.8383</t>
  </si>
  <si>
    <t>1.0367</t>
  </si>
  <si>
    <t>3.2633</t>
  </si>
  <si>
    <t>0.6719</t>
  </si>
  <si>
    <t>2.1400</t>
  </si>
  <si>
    <t>0.9258</t>
  </si>
  <si>
    <t>2.8723</t>
  </si>
  <si>
    <t>0.8974</t>
  </si>
  <si>
    <t>0.0000</t>
  </si>
  <si>
    <t>0.0000</t>
  </si>
  <si>
    <t>0.0000</t>
  </si>
  <si>
    <t>1.9418</t>
  </si>
  <si>
    <t>0.7147</t>
  </si>
  <si>
    <t>1.8898</t>
  </si>
  <si>
    <t>0.8141</t>
  </si>
  <si>
    <t>2.7892</t>
  </si>
  <si>
    <t>1.0120</t>
  </si>
  <si>
    <t>3.1449</t>
  </si>
  <si>
    <t>0.6982</t>
  </si>
  <si>
    <t>2.0811</t>
  </si>
  <si>
    <t>0.9252</t>
  </si>
  <si>
    <t>2.7899</t>
  </si>
  <si>
    <t>0.8716</t>
  </si>
  <si>
    <t>0.0000</t>
  </si>
  <si>
    <t>0.0000</t>
  </si>
  <si>
    <t>0.0000</t>
  </si>
  <si>
    <t>1.9497</t>
  </si>
  <si>
    <t>0.7049</t>
  </si>
  <si>
    <t>1.9379</t>
  </si>
  <si>
    <t>0.7936</t>
  </si>
  <si>
    <t>2.7401</t>
  </si>
  <si>
    <t>0.9873</t>
  </si>
  <si>
    <t>3.0265</t>
  </si>
  <si>
    <t>0.7245</t>
  </si>
  <si>
    <t>2.0221</t>
  </si>
  <si>
    <t>0.9245</t>
  </si>
  <si>
    <t>2.7074</t>
  </si>
  <si>
    <t>0.8459</t>
  </si>
  <si>
    <t>0.0000</t>
  </si>
  <si>
    <t>0.0000</t>
  </si>
  <si>
    <t>0.0000</t>
  </si>
  <si>
    <t>1.9575</t>
  </si>
  <si>
    <t>0.6950</t>
  </si>
  <si>
    <t>1.9861</t>
  </si>
  <si>
    <t>0.7731</t>
  </si>
  <si>
    <t>2.6910</t>
  </si>
  <si>
    <t>0.9626</t>
  </si>
  <si>
    <t>2.9079</t>
  </si>
  <si>
    <t>0.7509</t>
  </si>
  <si>
    <t>1.9632</t>
  </si>
  <si>
    <t>0.9238</t>
  </si>
  <si>
    <t>2.6248</t>
  </si>
  <si>
    <t>0.8201</t>
  </si>
  <si>
    <t>0.0000</t>
  </si>
  <si>
    <t>0.0000</t>
  </si>
  <si>
    <t>0.0000</t>
  </si>
  <si>
    <t>1.9653</t>
  </si>
  <si>
    <t>0.6852</t>
  </si>
  <si>
    <t>2.0344</t>
  </si>
  <si>
    <t>0.7526</t>
  </si>
  <si>
    <t>2.6417</t>
  </si>
  <si>
    <t>0.9379</t>
  </si>
  <si>
    <t>2.7893</t>
  </si>
  <si>
    <t>0.7772</t>
  </si>
  <si>
    <t>1.9043</t>
  </si>
  <si>
    <t>0.9231</t>
  </si>
  <si>
    <t>2.5420</t>
  </si>
  <si>
    <t>0.7942</t>
  </si>
  <si>
    <t>0.0000</t>
  </si>
  <si>
    <t>0.0000</t>
  </si>
  <si>
    <t>0.0000</t>
  </si>
  <si>
    <t>1.9732</t>
  </si>
  <si>
    <t>0.6754</t>
  </si>
  <si>
    <t>2.0828</t>
  </si>
  <si>
    <t>0.7321</t>
  </si>
  <si>
    <t>2.5924</t>
  </si>
  <si>
    <t>0.9131</t>
  </si>
  <si>
    <t>2.6706</t>
  </si>
  <si>
    <t>0.8036</t>
  </si>
  <si>
    <t>1.8453</t>
  </si>
  <si>
    <t>0.9225</t>
  </si>
  <si>
    <t>2.4592</t>
  </si>
  <si>
    <t>0.7683</t>
  </si>
  <si>
    <t>0.0000</t>
  </si>
  <si>
    <t>0.0000</t>
  </si>
  <si>
    <t>0.0000</t>
  </si>
  <si>
    <t>1.9810</t>
  </si>
  <si>
    <t>0.6656</t>
  </si>
  <si>
    <t>2.1312</t>
  </si>
  <si>
    <t>0.7115</t>
  </si>
  <si>
    <t>2.5430</t>
  </si>
  <si>
    <t>0.8883</t>
  </si>
  <si>
    <t>2.5517</t>
  </si>
  <si>
    <t>0.8300</t>
  </si>
  <si>
    <t>1.7864</t>
  </si>
  <si>
    <t>0.9218</t>
  </si>
  <si>
    <t>2.3762</t>
  </si>
  <si>
    <t>0.7424</t>
  </si>
  <si>
    <t>0.0000</t>
  </si>
  <si>
    <t>0.0000</t>
  </si>
  <si>
    <t>0.0000</t>
  </si>
  <si>
    <t>1.9888</t>
  </si>
  <si>
    <t>0.6557</t>
  </si>
  <si>
    <t>2.1797</t>
  </si>
  <si>
    <t>0.6909</t>
  </si>
  <si>
    <t>2.4936</t>
  </si>
  <si>
    <t>0.8634</t>
  </si>
  <si>
    <t>2.4328</t>
  </si>
  <si>
    <t>0.8565</t>
  </si>
  <si>
    <t>1.7275</t>
  </si>
  <si>
    <t>0.9211</t>
  </si>
  <si>
    <t>2.2932</t>
  </si>
  <si>
    <t>0.7164</t>
  </si>
  <si>
    <t>0.0000</t>
  </si>
  <si>
    <t>0.0000</t>
  </si>
  <si>
    <t>0.0000</t>
  </si>
  <si>
    <t>1.9967</t>
  </si>
  <si>
    <t>0.6459</t>
  </si>
  <si>
    <t>2.2284</t>
  </si>
  <si>
    <t>0.6703</t>
  </si>
  <si>
    <t>2.4441</t>
  </si>
  <si>
    <t>0.8385</t>
  </si>
  <si>
    <t>2.3138</t>
  </si>
  <si>
    <t>0.8829</t>
  </si>
  <si>
    <t>1.6685</t>
  </si>
  <si>
    <t>0.9204</t>
  </si>
  <si>
    <t>2.2100</t>
  </si>
  <si>
    <t>0.6905</t>
  </si>
  <si>
    <t>0.0000</t>
  </si>
  <si>
    <t>0.0000</t>
  </si>
  <si>
    <t>0.0000</t>
  </si>
  <si>
    <t>2.0045</t>
  </si>
  <si>
    <t>0.6361</t>
  </si>
  <si>
    <t>2.2771</t>
  </si>
  <si>
    <t>0.6496</t>
  </si>
  <si>
    <t>2.3945</t>
  </si>
  <si>
    <t>0.8136</t>
  </si>
  <si>
    <t>2.1947</t>
  </si>
  <si>
    <t>0.9094</t>
  </si>
  <si>
    <t>1.6096</t>
  </si>
  <si>
    <t>0.9198</t>
  </si>
  <si>
    <t>2.1266</t>
  </si>
  <si>
    <t>0.6644</t>
  </si>
  <si>
    <t>0.0000</t>
  </si>
  <si>
    <t>0.0000</t>
  </si>
  <si>
    <t>0.0000</t>
  </si>
  <si>
    <t>2.0124</t>
  </si>
  <si>
    <t>0.6263</t>
  </si>
  <si>
    <t>2.3259</t>
  </si>
  <si>
    <t>0.6289</t>
  </si>
  <si>
    <t>2.3449</t>
  </si>
  <si>
    <t>0.7886</t>
  </si>
  <si>
    <t>2.0755</t>
  </si>
  <si>
    <t>0.9359</t>
  </si>
  <si>
    <t>1.5507</t>
  </si>
  <si>
    <t>0.9191</t>
  </si>
  <si>
    <t>2.0432</t>
  </si>
  <si>
    <t>0.6384</t>
  </si>
  <si>
    <t>0.0000</t>
  </si>
  <si>
    <t>0.0000</t>
  </si>
  <si>
    <t>0.0000</t>
  </si>
  <si>
    <t>1.9451</t>
  </si>
  <si>
    <t>0.6167</t>
  </si>
  <si>
    <t>2.3315</t>
  </si>
  <si>
    <t>0.6199</t>
  </si>
  <si>
    <t>2.3319</t>
  </si>
  <si>
    <t>0.7758</t>
  </si>
  <si>
    <t>2.1241</t>
  </si>
  <si>
    <t>0.9156</t>
  </si>
  <si>
    <t>1.5371</t>
  </si>
  <si>
    <t>0.9032</t>
  </si>
  <si>
    <t>1.9848</t>
  </si>
  <si>
    <t>0.6349</t>
  </si>
  <si>
    <t>0.0000</t>
  </si>
  <si>
    <t>0.0000</t>
  </si>
  <si>
    <t>0.0000</t>
  </si>
  <si>
    <t>1.8779</t>
  </si>
  <si>
    <t>0.6071</t>
  </si>
  <si>
    <t>2.3371</t>
  </si>
  <si>
    <t>0.6108</t>
  </si>
  <si>
    <t>2.3188</t>
  </si>
  <si>
    <t>0.7630</t>
  </si>
  <si>
    <t>2.1728</t>
  </si>
  <si>
    <t>0.8953</t>
  </si>
  <si>
    <t>1.5235</t>
  </si>
  <si>
    <t>0.8874</t>
  </si>
  <si>
    <t>1.9264</t>
  </si>
  <si>
    <t>0.6314</t>
  </si>
  <si>
    <t>0.0000</t>
  </si>
  <si>
    <t>0.0000</t>
  </si>
  <si>
    <t>0.0000</t>
  </si>
  <si>
    <t>1.8106</t>
  </si>
  <si>
    <t>0.5975</t>
  </si>
  <si>
    <t>2.3427</t>
  </si>
  <si>
    <t>0.6017</t>
  </si>
  <si>
    <t>2.3058</t>
  </si>
  <si>
    <t>0.7502</t>
  </si>
  <si>
    <t>2.2214</t>
  </si>
  <si>
    <t>0.8750</t>
  </si>
  <si>
    <t>1.5099</t>
  </si>
  <si>
    <t>0.8716</t>
  </si>
  <si>
    <t>1.8679</t>
  </si>
  <si>
    <t>0.6279</t>
  </si>
  <si>
    <t>0.0000</t>
  </si>
  <si>
    <t>0.0000</t>
  </si>
  <si>
    <t>0.0000</t>
  </si>
  <si>
    <t>1.7434</t>
  </si>
  <si>
    <t>0.5879</t>
  </si>
  <si>
    <t>2.3483</t>
  </si>
  <si>
    <t>0.5927</t>
  </si>
  <si>
    <t>2.2927</t>
  </si>
  <si>
    <t>0.7374</t>
  </si>
  <si>
    <t>2.2701</t>
  </si>
  <si>
    <t>0.8548</t>
  </si>
  <si>
    <t>1.4963</t>
  </si>
  <si>
    <t>0.8557</t>
  </si>
  <si>
    <t>1.8093</t>
  </si>
  <si>
    <t>0.6244</t>
  </si>
  <si>
    <t>0.0000</t>
  </si>
  <si>
    <t>0.0000</t>
  </si>
  <si>
    <t>0.0000</t>
  </si>
  <si>
    <t>1.6762</t>
  </si>
  <si>
    <t>0.5783</t>
  </si>
  <si>
    <t>2.3540</t>
  </si>
  <si>
    <t>0.5836</t>
  </si>
  <si>
    <t>2.2796</t>
  </si>
  <si>
    <t>0.7245</t>
  </si>
  <si>
    <t>2.3188</t>
  </si>
  <si>
    <t>0.8345</t>
  </si>
  <si>
    <t>1.4827</t>
  </si>
  <si>
    <t>0.8399</t>
  </si>
  <si>
    <t>1.7507</t>
  </si>
  <si>
    <t>0.6209</t>
  </si>
  <si>
    <t>0.0000</t>
  </si>
  <si>
    <t>0.0000</t>
  </si>
  <si>
    <t>0.0000</t>
  </si>
  <si>
    <t>1.6089</t>
  </si>
  <si>
    <t>0.5687</t>
  </si>
  <si>
    <t>2.3596</t>
  </si>
  <si>
    <t>0.5745</t>
  </si>
  <si>
    <t>2.2665</t>
  </si>
  <si>
    <t>0.7117</t>
  </si>
  <si>
    <t>2.3675</t>
  </si>
  <si>
    <t>0.8142</t>
  </si>
  <si>
    <t>1.4691</t>
  </si>
  <si>
    <t>0.8240</t>
  </si>
  <si>
    <t>1.6921</t>
  </si>
  <si>
    <t>0.6174</t>
  </si>
  <si>
    <t>0.0000</t>
  </si>
  <si>
    <t>0.0000</t>
  </si>
  <si>
    <t>0.0000</t>
  </si>
  <si>
    <t>1.5417</t>
  </si>
  <si>
    <t>0.5592</t>
  </si>
  <si>
    <t>2.3652</t>
  </si>
  <si>
    <t>0.5654</t>
  </si>
  <si>
    <t>2.2534</t>
  </si>
  <si>
    <t>0.6988</t>
  </si>
  <si>
    <t>2.4162</t>
  </si>
  <si>
    <t>0.7938</t>
  </si>
  <si>
    <t>1.4555</t>
  </si>
  <si>
    <t>0.8082</t>
  </si>
  <si>
    <t>1.6334</t>
  </si>
  <si>
    <t>0.6138</t>
  </si>
  <si>
    <t>0.0000</t>
  </si>
  <si>
    <t>0.0000</t>
  </si>
  <si>
    <t>0.0000</t>
  </si>
  <si>
    <t>1.4744</t>
  </si>
  <si>
    <t>0.5496</t>
  </si>
  <si>
    <t>2.3709</t>
  </si>
  <si>
    <t>0.5562</t>
  </si>
  <si>
    <t>2.2403</t>
  </si>
  <si>
    <t>0.6859</t>
  </si>
  <si>
    <t>2.4649</t>
  </si>
  <si>
    <t>0.7735</t>
  </si>
  <si>
    <t>1.4419</t>
  </si>
  <si>
    <t>0.7923</t>
  </si>
  <si>
    <t>1.5746</t>
  </si>
  <si>
    <t>0.6103</t>
  </si>
  <si>
    <t>0.0000</t>
  </si>
  <si>
    <t>0.0000</t>
  </si>
  <si>
    <t>0.0000</t>
  </si>
  <si>
    <t>1.4072</t>
  </si>
  <si>
    <t>0.5400</t>
  </si>
  <si>
    <t>2.3765</t>
  </si>
  <si>
    <t>0.5471</t>
  </si>
  <si>
    <t>2.2272</t>
  </si>
  <si>
    <t>0.6730</t>
  </si>
  <si>
    <t>2.5137</t>
  </si>
  <si>
    <t>0.7532</t>
  </si>
  <si>
    <t>1.4283</t>
  </si>
  <si>
    <t>0.7765</t>
  </si>
  <si>
    <t>1.5157</t>
  </si>
  <si>
    <t>0.6068</t>
  </si>
  <si>
    <t>0.0000</t>
  </si>
  <si>
    <t>0.0000</t>
  </si>
  <si>
    <t>0.0000</t>
  </si>
  <si>
    <t>1.3400</t>
  </si>
  <si>
    <t>0.5304</t>
  </si>
  <si>
    <t>2.3821</t>
  </si>
  <si>
    <t>0.5380</t>
  </si>
  <si>
    <t>2.2140</t>
  </si>
  <si>
    <t>0.6601</t>
  </si>
  <si>
    <t>2.5625</t>
  </si>
  <si>
    <t>0.7329</t>
  </si>
  <si>
    <t>1.4147</t>
  </si>
  <si>
    <t>0.7607</t>
  </si>
  <si>
    <t>1.4569</t>
  </si>
  <si>
    <t>0.6033</t>
  </si>
  <si>
    <t>0.0000</t>
  </si>
  <si>
    <t>0.0000</t>
  </si>
  <si>
    <t>0.0000</t>
  </si>
  <si>
    <t>1.2727</t>
  </si>
  <si>
    <t>0.5208</t>
  </si>
  <si>
    <t>2.3878</t>
  </si>
  <si>
    <t>0.5288</t>
  </si>
  <si>
    <t>2.2008</t>
  </si>
  <si>
    <t>0.6472</t>
  </si>
  <si>
    <t>2.6113</t>
  </si>
  <si>
    <t>0.7125</t>
  </si>
  <si>
    <t>1.4011</t>
  </si>
  <si>
    <t>0.7448</t>
  </si>
  <si>
    <t>1.3979</t>
  </si>
  <si>
    <t>0.5997</t>
  </si>
  <si>
    <t>0.0000</t>
  </si>
  <si>
    <t>0.0000</t>
  </si>
  <si>
    <t>0.0000</t>
  </si>
  <si>
    <t>1.2055</t>
  </si>
  <si>
    <t>0.5112</t>
  </si>
  <si>
    <t>2.3934</t>
  </si>
  <si>
    <t>0.5197</t>
  </si>
  <si>
    <t>2.1877</t>
  </si>
  <si>
    <t>0.6343</t>
  </si>
  <si>
    <t>2.6601</t>
  </si>
  <si>
    <t>0.6922</t>
  </si>
  <si>
    <t>1.3875</t>
  </si>
  <si>
    <t>0.7290</t>
  </si>
  <si>
    <t>1.3389</t>
  </si>
  <si>
    <t>0.5962</t>
  </si>
  <si>
    <t>0.0000</t>
  </si>
  <si>
    <t>0.0000</t>
  </si>
  <si>
    <t>0.0000</t>
  </si>
  <si>
    <t>1.2596</t>
  </si>
  <si>
    <t>0.5029</t>
  </si>
  <si>
    <t>2.3867</t>
  </si>
  <si>
    <t>0.5131</t>
  </si>
  <si>
    <t>2.1892</t>
  </si>
  <si>
    <t>0.6214</t>
  </si>
  <si>
    <t>2.6373</t>
  </si>
  <si>
    <t>0.6692</t>
  </si>
  <si>
    <t>1.3581</t>
  </si>
  <si>
    <t>0.7236</t>
  </si>
  <si>
    <t>1.3034</t>
  </si>
  <si>
    <t>0.5998</t>
  </si>
  <si>
    <t>0.0000</t>
  </si>
  <si>
    <t>0.0000</t>
  </si>
  <si>
    <t>0.0000</t>
  </si>
  <si>
    <t>1.3137</t>
  </si>
  <si>
    <t>0.4945</t>
  </si>
  <si>
    <t>2.3800</t>
  </si>
  <si>
    <t>0.5066</t>
  </si>
  <si>
    <t>2.1907</t>
  </si>
  <si>
    <t>0.6085</t>
  </si>
  <si>
    <t>2.6145</t>
  </si>
  <si>
    <t>0.6462</t>
  </si>
  <si>
    <t>1.3288</t>
  </si>
  <si>
    <t>0.7181</t>
  </si>
  <si>
    <t>1.2679</t>
  </si>
  <si>
    <t>0.6033</t>
  </si>
  <si>
    <t>0.0000</t>
  </si>
  <si>
    <t>0.0000</t>
  </si>
  <si>
    <t>0.0000</t>
  </si>
  <si>
    <t>1.3678</t>
  </si>
  <si>
    <t>0.4862</t>
  </si>
  <si>
    <t>2.3733</t>
  </si>
  <si>
    <t>0.5000</t>
  </si>
  <si>
    <t>2.1923</t>
  </si>
  <si>
    <t>0.5956</t>
  </si>
  <si>
    <t>2.5918</t>
  </si>
  <si>
    <t>0.6232</t>
  </si>
  <si>
    <t>1.2995</t>
  </si>
  <si>
    <t>0.7127</t>
  </si>
  <si>
    <t>1.2324</t>
  </si>
  <si>
    <t>0.6069</t>
  </si>
  <si>
    <t>0.0000</t>
  </si>
  <si>
    <t>0.0000</t>
  </si>
  <si>
    <t>0.0000</t>
  </si>
  <si>
    <t>1.4219</t>
  </si>
  <si>
    <t>0.4779</t>
  </si>
  <si>
    <t>2.3665</t>
  </si>
  <si>
    <t>0.4935</t>
  </si>
  <si>
    <t>2.1938</t>
  </si>
  <si>
    <t>0.5827</t>
  </si>
  <si>
    <t>2.5690</t>
  </si>
  <si>
    <t>0.6002</t>
  </si>
  <si>
    <t>1.2701</t>
  </si>
  <si>
    <t>0.7073</t>
  </si>
  <si>
    <t>1.1969</t>
  </si>
  <si>
    <t>0.6105</t>
  </si>
  <si>
    <t>0.0000</t>
  </si>
  <si>
    <t>0.0000</t>
  </si>
  <si>
    <t>0.0000</t>
  </si>
  <si>
    <t>1.4760</t>
  </si>
  <si>
    <t>0.4695</t>
  </si>
  <si>
    <t>2.3598</t>
  </si>
  <si>
    <t>0.4869</t>
  </si>
  <si>
    <t>2.1954</t>
  </si>
  <si>
    <t>0.5698</t>
  </si>
  <si>
    <t>2.5462</t>
  </si>
  <si>
    <t>0.5772</t>
  </si>
  <si>
    <t>1.2408</t>
  </si>
  <si>
    <t>0.7019</t>
  </si>
  <si>
    <t>1.1613</t>
  </si>
  <si>
    <t>0.6140</t>
  </si>
  <si>
    <t>0.0000</t>
  </si>
  <si>
    <t>0.0000</t>
  </si>
  <si>
    <t>0.0000</t>
  </si>
  <si>
    <t>1.5301</t>
  </si>
  <si>
    <t>0.4612</t>
  </si>
  <si>
    <t>2.3530</t>
  </si>
  <si>
    <t>0.4803</t>
  </si>
  <si>
    <t>2.1969</t>
  </si>
  <si>
    <t>0.5569</t>
  </si>
  <si>
    <t>2.5234</t>
  </si>
  <si>
    <t>0.5541</t>
  </si>
  <si>
    <t>1.2114</t>
  </si>
  <si>
    <t>0.6964</t>
  </si>
  <si>
    <t>1.1256</t>
  </si>
  <si>
    <t>0.6176</t>
  </si>
  <si>
    <t>0.0000</t>
  </si>
  <si>
    <t>Reserve Factors - 2005</t>
  </si>
  <si>
    <t>Rate Groups 905 - 983</t>
  </si>
  <si>
    <t>AGE IN</t>
  </si>
  <si>
    <t>CT</t>
  </si>
  <si>
    <t>CT</t>
  </si>
  <si>
    <t>CT</t>
  </si>
  <si>
    <t>CT</t>
  </si>
  <si>
    <t>CT</t>
  </si>
  <si>
    <t>CT</t>
  </si>
  <si>
    <t>CT</t>
  </si>
  <si>
    <t>CT</t>
  </si>
  <si>
    <t>CT</t>
  </si>
  <si>
    <t>CT</t>
  </si>
  <si>
    <t>CT</t>
  </si>
  <si>
    <t>CT</t>
  </si>
  <si>
    <t>CT</t>
  </si>
  <si>
    <t>CT</t>
  </si>
  <si>
    <t>CT</t>
  </si>
  <si>
    <t>MONTHS</t>
  </si>
  <si>
    <t>0.0000</t>
  </si>
  <si>
    <t>0.0000</t>
  </si>
  <si>
    <t>7.0955</t>
  </si>
  <si>
    <t>2.9271</t>
  </si>
  <si>
    <t>11.3877</t>
  </si>
  <si>
    <t>3.5026</t>
  </si>
  <si>
    <t>13.7386</t>
  </si>
  <si>
    <t>3.8498</t>
  </si>
  <si>
    <t>15.0245</t>
  </si>
  <si>
    <t>2.2920</t>
  </si>
  <si>
    <t>9.0617</t>
  </si>
  <si>
    <t>4.2765</t>
  </si>
  <si>
    <t>0.0000</t>
  </si>
  <si>
    <t>0.0000</t>
  </si>
  <si>
    <t>0.0000</t>
  </si>
  <si>
    <t>0.0000</t>
  </si>
  <si>
    <t>0.0000</t>
  </si>
  <si>
    <t>6.3071</t>
  </si>
  <si>
    <t>2.6018</t>
  </si>
  <si>
    <t>10.1224</t>
  </si>
  <si>
    <t>3.1134</t>
  </si>
  <si>
    <t>12.2121</t>
  </si>
  <si>
    <t>3.4221</t>
  </si>
  <si>
    <t>13.3551</t>
  </si>
  <si>
    <t>2.0374</t>
  </si>
  <si>
    <t>8.0549</t>
  </si>
  <si>
    <t>3.8013</t>
  </si>
  <si>
    <t>0.0000</t>
  </si>
  <si>
    <t>0.0000</t>
  </si>
  <si>
    <t>0.0000</t>
  </si>
  <si>
    <t>0.0000</t>
  </si>
  <si>
    <t>0.0000</t>
  </si>
  <si>
    <t>5.5187</t>
  </si>
  <si>
    <t>2.2766</t>
  </si>
  <si>
    <t>8.8571</t>
  </si>
  <si>
    <t>2.7242</t>
  </si>
  <si>
    <t>10.6856</t>
  </si>
  <si>
    <t>2.9943</t>
  </si>
  <si>
    <t>11.6857</t>
  </si>
  <si>
    <t>1.7827</t>
  </si>
  <si>
    <t>7.0480</t>
  </si>
  <si>
    <t>3.3262</t>
  </si>
  <si>
    <t>0.0000</t>
  </si>
  <si>
    <t>0.0000</t>
  </si>
  <si>
    <t>0.0000</t>
  </si>
  <si>
    <t>0.0000</t>
  </si>
  <si>
    <t>0.0000</t>
  </si>
  <si>
    <t>4.7303</t>
  </si>
  <si>
    <t>1.9514</t>
  </si>
  <si>
    <t>7.5918</t>
  </si>
  <si>
    <t>2.3350</t>
  </si>
  <si>
    <t>9.1591</t>
  </si>
  <si>
    <t>2.5666</t>
  </si>
  <si>
    <t>10.0164</t>
  </si>
  <si>
    <t>1.5280</t>
  </si>
  <si>
    <t>6.0412</t>
  </si>
  <si>
    <t>2.8510</t>
  </si>
  <si>
    <t>0.0000</t>
  </si>
  <si>
    <t>0.0000</t>
  </si>
  <si>
    <t>0.0000</t>
  </si>
  <si>
    <t>0.0000</t>
  </si>
  <si>
    <t>0.0000</t>
  </si>
  <si>
    <t>3.9419</t>
  </si>
  <si>
    <t>1.6261</t>
  </si>
  <si>
    <t>6.3265</t>
  </si>
  <si>
    <t>1.9459</t>
  </si>
  <si>
    <t>7.6326</t>
  </si>
  <si>
    <t>2.1388</t>
  </si>
  <si>
    <t>8.3470</t>
  </si>
  <si>
    <t>1.2734</t>
  </si>
  <si>
    <t>5.0343</t>
  </si>
  <si>
    <t>2.3758</t>
  </si>
  <si>
    <t>0.0000</t>
  </si>
  <si>
    <t>0.0000</t>
  </si>
  <si>
    <t>0.0000</t>
  </si>
  <si>
    <t>0.0000</t>
  </si>
  <si>
    <t>0.0000</t>
  </si>
  <si>
    <t>3.1536</t>
  </si>
  <si>
    <t>1.3009</t>
  </si>
  <si>
    <t>5.0612</t>
  </si>
  <si>
    <t>1.5567</t>
  </si>
  <si>
    <t>6.1061</t>
  </si>
  <si>
    <t>1.7110</t>
  </si>
  <si>
    <t>6.6776</t>
  </si>
  <si>
    <t>1.0187</t>
  </si>
  <si>
    <t>4.0274</t>
  </si>
  <si>
    <t>1.9007</t>
  </si>
  <si>
    <t>0.0000</t>
  </si>
  <si>
    <t>0.0000</t>
  </si>
  <si>
    <t>0.0000</t>
  </si>
  <si>
    <t>0.0000</t>
  </si>
  <si>
    <t>0.0000</t>
  </si>
  <si>
    <t>2.3652</t>
  </si>
  <si>
    <t>0.9757</t>
  </si>
  <si>
    <t>3.7959</t>
  </si>
  <si>
    <t>1.1675</t>
  </si>
  <si>
    <t>4.5795</t>
  </si>
  <si>
    <t>1.2833</t>
  </si>
  <si>
    <t>5.0082</t>
  </si>
  <si>
    <t>0.7640</t>
  </si>
  <si>
    <t>3.0206</t>
  </si>
  <si>
    <t>1.4255</t>
  </si>
  <si>
    <t>0.0000</t>
  </si>
  <si>
    <t>0.0000</t>
  </si>
  <si>
    <t>0.0000</t>
  </si>
  <si>
    <t>0.0000</t>
  </si>
  <si>
    <t>0.0000</t>
  </si>
  <si>
    <t>2.3225</t>
  </si>
  <si>
    <t>0.9486</t>
  </si>
  <si>
    <t>3.6345</t>
  </si>
  <si>
    <t>1.1351</t>
  </si>
  <si>
    <t>4.3992</t>
  </si>
  <si>
    <t>1.2476</t>
  </si>
  <si>
    <t>4.8434</t>
  </si>
  <si>
    <t>0.7428</t>
  </si>
  <si>
    <t>2.9481</t>
  </si>
  <si>
    <t>1.3859</t>
  </si>
  <si>
    <t>0.0000</t>
  </si>
  <si>
    <t>0.0000</t>
  </si>
  <si>
    <t>0.0000</t>
  </si>
  <si>
    <t>0.0000</t>
  </si>
  <si>
    <t>0.0000</t>
  </si>
  <si>
    <t>2.2799</t>
  </si>
  <si>
    <t>0.9215</t>
  </si>
  <si>
    <t>3.4731</t>
  </si>
  <si>
    <t>1.1027</t>
  </si>
  <si>
    <t>4.2189</t>
  </si>
  <si>
    <t>1.2120</t>
  </si>
  <si>
    <t>4.6786</t>
  </si>
  <si>
    <t>0.7216</t>
  </si>
  <si>
    <t>2.8756</t>
  </si>
  <si>
    <t>1.3463</t>
  </si>
  <si>
    <t>0.0000</t>
  </si>
  <si>
    <t>0.0000</t>
  </si>
  <si>
    <t>0.0000</t>
  </si>
  <si>
    <t>0.0000</t>
  </si>
  <si>
    <t>0.0000</t>
  </si>
  <si>
    <t>2.2372</t>
  </si>
  <si>
    <t>0.8944</t>
  </si>
  <si>
    <t>3.3116</t>
  </si>
  <si>
    <t>1.0702</t>
  </si>
  <si>
    <t>4.0385</t>
  </si>
  <si>
    <t>1.1763</t>
  </si>
  <si>
    <t>4.5138</t>
  </si>
  <si>
    <t>0.7003</t>
  </si>
  <si>
    <t>2.8032</t>
  </si>
  <si>
    <t>1.3067</t>
  </si>
  <si>
    <t>0.0000</t>
  </si>
  <si>
    <t>0.0000</t>
  </si>
  <si>
    <t>0.0000</t>
  </si>
  <si>
    <t>0.0000</t>
  </si>
  <si>
    <t>0.0000</t>
  </si>
  <si>
    <t>2.1945</t>
  </si>
  <si>
    <t>0.8673</t>
  </si>
  <si>
    <t>3.1502</t>
  </si>
  <si>
    <t>1.0378</t>
  </si>
  <si>
    <t>3.8582</t>
  </si>
  <si>
    <t>1.1407</t>
  </si>
  <si>
    <t>4.3490</t>
  </si>
  <si>
    <t>0.6791</t>
  </si>
  <si>
    <t>2.7307</t>
  </si>
  <si>
    <t>1.2671</t>
  </si>
  <si>
    <t>0.0000</t>
  </si>
  <si>
    <t>0.0000</t>
  </si>
  <si>
    <t>0.0000</t>
  </si>
  <si>
    <t>0.0000</t>
  </si>
  <si>
    <t>0.0000</t>
  </si>
  <si>
    <t>2.1519</t>
  </si>
  <si>
    <t>0.8402</t>
  </si>
  <si>
    <t>2.9888</t>
  </si>
  <si>
    <t>1.0054</t>
  </si>
  <si>
    <t>3.6779</t>
  </si>
  <si>
    <t>1.1050</t>
  </si>
  <si>
    <t>4.1842</t>
  </si>
  <si>
    <t>0.6579</t>
  </si>
  <si>
    <t>2.6582</t>
  </si>
  <si>
    <t>1.2275</t>
  </si>
  <si>
    <t>0.0000</t>
  </si>
  <si>
    <t>0.0000</t>
  </si>
  <si>
    <t>0.0000</t>
  </si>
  <si>
    <t>0.0000</t>
  </si>
  <si>
    <t>0.0000</t>
  </si>
  <si>
    <t>2.1092</t>
  </si>
  <si>
    <t>0.8131</t>
  </si>
  <si>
    <t>2.8273</t>
  </si>
  <si>
    <t>0.9729</t>
  </si>
  <si>
    <t>3.4975</t>
  </si>
  <si>
    <t>1.0694</t>
  </si>
  <si>
    <t>4.0194</t>
  </si>
  <si>
    <t>0.6367</t>
  </si>
  <si>
    <t>2.5858</t>
  </si>
  <si>
    <t>1.1879</t>
  </si>
  <si>
    <t>0.0000</t>
  </si>
  <si>
    <t>0.0000</t>
  </si>
  <si>
    <t>0.0000</t>
  </si>
  <si>
    <t>0.0000</t>
  </si>
  <si>
    <t>0.0000</t>
  </si>
  <si>
    <t>2.0666</t>
  </si>
  <si>
    <t>0.7860</t>
  </si>
  <si>
    <t>2.6659</t>
  </si>
  <si>
    <t>0.9405</t>
  </si>
  <si>
    <t>3.3172</t>
  </si>
  <si>
    <t>1.0338</t>
  </si>
  <si>
    <t>3.8546</t>
  </si>
  <si>
    <t>0.6155</t>
  </si>
  <si>
    <t>2.5133</t>
  </si>
  <si>
    <t>1.1483</t>
  </si>
  <si>
    <t>0.0000</t>
  </si>
  <si>
    <t>0.0000</t>
  </si>
  <si>
    <t>0.0000</t>
  </si>
  <si>
    <t>0.0000</t>
  </si>
  <si>
    <t>0.0000</t>
  </si>
  <si>
    <t>2.0239</t>
  </si>
  <si>
    <t>0.7589</t>
  </si>
  <si>
    <t>2.5045</t>
  </si>
  <si>
    <t>0.9081</t>
  </si>
  <si>
    <t>3.1369</t>
  </si>
  <si>
    <t>0.9981</t>
  </si>
  <si>
    <t>3.6899</t>
  </si>
  <si>
    <t>0.5942</t>
  </si>
  <si>
    <t>2.4408</t>
  </si>
  <si>
    <t>1.1087</t>
  </si>
  <si>
    <t>0.0000</t>
  </si>
  <si>
    <t>0.0000</t>
  </si>
  <si>
    <t>0.0000</t>
  </si>
  <si>
    <t>0.0000</t>
  </si>
  <si>
    <t>0.0000</t>
  </si>
  <si>
    <t>1.9812</t>
  </si>
  <si>
    <t>0.7318</t>
  </si>
  <si>
    <t>2.3431</t>
  </si>
  <si>
    <t>0.8756</t>
  </si>
  <si>
    <t>2.9565</t>
  </si>
  <si>
    <t>0.9625</t>
  </si>
  <si>
    <t>3.5251</t>
  </si>
  <si>
    <t>0.5730</t>
  </si>
  <si>
    <t>2.3683</t>
  </si>
  <si>
    <t>1.0691</t>
  </si>
  <si>
    <t>0.0000</t>
  </si>
  <si>
    <t>0.0000</t>
  </si>
  <si>
    <t>0.0000</t>
  </si>
  <si>
    <t>0.0000</t>
  </si>
  <si>
    <t>0.0000</t>
  </si>
  <si>
    <t>1.9386</t>
  </si>
  <si>
    <t>0.7047</t>
  </si>
  <si>
    <t>2.3125</t>
  </si>
  <si>
    <t>0.8938</t>
  </si>
  <si>
    <t>2.9983</t>
  </si>
  <si>
    <t>1.0010</t>
  </si>
  <si>
    <t>3.6627</t>
  </si>
  <si>
    <t>0.6014</t>
  </si>
  <si>
    <t>2.2959</t>
  </si>
  <si>
    <t>1.0295</t>
  </si>
  <si>
    <t>0.0000</t>
  </si>
  <si>
    <t>0.0000</t>
  </si>
  <si>
    <t>0.0000</t>
  </si>
  <si>
    <t>0.0000</t>
  </si>
  <si>
    <t>0.0000</t>
  </si>
  <si>
    <t>1.8959</t>
  </si>
  <si>
    <t>0.6776</t>
  </si>
  <si>
    <t>2.1414</t>
  </si>
  <si>
    <t>0.8594</t>
  </si>
  <si>
    <t>2.8035</t>
  </si>
  <si>
    <t>0.9625</t>
  </si>
  <si>
    <t>3.4845</t>
  </si>
  <si>
    <t>0.5785</t>
  </si>
  <si>
    <t>2.2234</t>
  </si>
  <si>
    <t>0.9899</t>
  </si>
  <si>
    <t>0.0000</t>
  </si>
  <si>
    <t>0.0000</t>
  </si>
  <si>
    <t>0.0000</t>
  </si>
  <si>
    <t>0.0000</t>
  </si>
  <si>
    <t>0.0000</t>
  </si>
  <si>
    <t>1.8533</t>
  </si>
  <si>
    <t>0.6505</t>
  </si>
  <si>
    <t>1.9703</t>
  </si>
  <si>
    <t>0.8250</t>
  </si>
  <si>
    <t>2.6088</t>
  </si>
  <si>
    <t>0.9240</t>
  </si>
  <si>
    <t>3.3061</t>
  </si>
  <si>
    <t>0.5556</t>
  </si>
  <si>
    <t>2.1509</t>
  </si>
  <si>
    <t>0.9503</t>
  </si>
  <si>
    <t>2.8947</t>
  </si>
  <si>
    <t>0.9920</t>
  </si>
  <si>
    <t>0.0000</t>
  </si>
  <si>
    <t>0.0000</t>
  </si>
  <si>
    <t>0.0000</t>
  </si>
  <si>
    <t>1.9286</t>
  </si>
  <si>
    <t>0.6442</t>
  </si>
  <si>
    <t>2.0563</t>
  </si>
  <si>
    <t>0.8133</t>
  </si>
  <si>
    <t>2.6517</t>
  </si>
  <si>
    <t>0.9126</t>
  </si>
  <si>
    <t>3.1913</t>
  </si>
  <si>
    <t>0.5655</t>
  </si>
  <si>
    <t>2.0848</t>
  </si>
  <si>
    <t>0.9580</t>
  </si>
  <si>
    <t>2.8164</t>
  </si>
  <si>
    <t>0.9652</t>
  </si>
  <si>
    <t>0.0000</t>
  </si>
  <si>
    <t>0.0000</t>
  </si>
  <si>
    <t>0.0000</t>
  </si>
  <si>
    <t>2.0039</t>
  </si>
  <si>
    <t>0.6379</t>
  </si>
  <si>
    <t>2.1425</t>
  </si>
  <si>
    <t>0.8015</t>
  </si>
  <si>
    <t>2.6947</t>
  </si>
  <si>
    <t>0.9012</t>
  </si>
  <si>
    <t>3.0765</t>
  </si>
  <si>
    <t>0.5754</t>
  </si>
  <si>
    <t>2.0186</t>
  </si>
  <si>
    <t>0.9656</t>
  </si>
  <si>
    <t>2.7380</t>
  </si>
  <si>
    <t>0.9383</t>
  </si>
  <si>
    <t>0.0000</t>
  </si>
  <si>
    <t>0.0000</t>
  </si>
  <si>
    <t>0.0000</t>
  </si>
  <si>
    <t>2.0793</t>
  </si>
  <si>
    <t>0.6316</t>
  </si>
  <si>
    <t>2.2288</t>
  </si>
  <si>
    <t>0.7897</t>
  </si>
  <si>
    <t>2.7377</t>
  </si>
  <si>
    <t>0.8897</t>
  </si>
  <si>
    <t>2.9616</t>
  </si>
  <si>
    <t>0.5853</t>
  </si>
  <si>
    <t>1.9525</t>
  </si>
  <si>
    <t>0.9732</t>
  </si>
  <si>
    <t>2.6594</t>
  </si>
  <si>
    <t>0.9114</t>
  </si>
  <si>
    <t>0.0000</t>
  </si>
  <si>
    <t>0.0000</t>
  </si>
  <si>
    <t>0.0000</t>
  </si>
  <si>
    <t>2.1546</t>
  </si>
  <si>
    <t>0.6253</t>
  </si>
  <si>
    <t>2.3152</t>
  </si>
  <si>
    <t>0.7778</t>
  </si>
  <si>
    <t>2.7809</t>
  </si>
  <si>
    <t>0.8783</t>
  </si>
  <si>
    <t>2.8466</t>
  </si>
  <si>
    <t>0.5952</t>
  </si>
  <si>
    <t>1.8864</t>
  </si>
  <si>
    <t>0.9809</t>
  </si>
  <si>
    <t>2.5808</t>
  </si>
  <si>
    <t>0.8844</t>
  </si>
  <si>
    <t>0.0000</t>
  </si>
  <si>
    <t>0.0000</t>
  </si>
  <si>
    <t>0.0000</t>
  </si>
  <si>
    <t>2.2299</t>
  </si>
  <si>
    <t>0.6190</t>
  </si>
  <si>
    <t>2.4018</t>
  </si>
  <si>
    <t>0.7660</t>
  </si>
  <si>
    <t>2.8241</t>
  </si>
  <si>
    <t>0.8668</t>
  </si>
  <si>
    <t>2.7315</t>
  </si>
  <si>
    <t>0.6051</t>
  </si>
  <si>
    <t>1.8202</t>
  </si>
  <si>
    <t>0.9885</t>
  </si>
  <si>
    <t>2.5021</t>
  </si>
  <si>
    <t>0.8575</t>
  </si>
  <si>
    <t>0.0000</t>
  </si>
  <si>
    <t>0.0000</t>
  </si>
  <si>
    <t>0.0000</t>
  </si>
  <si>
    <t>2.3052</t>
  </si>
  <si>
    <t>0.6127</t>
  </si>
  <si>
    <t>2.4885</t>
  </si>
  <si>
    <t>0.7541</t>
  </si>
  <si>
    <t>2.8674</t>
  </si>
  <si>
    <t>0.8554</t>
  </si>
  <si>
    <t>2.6163</t>
  </si>
  <si>
    <t>0.6150</t>
  </si>
  <si>
    <t>1.7541</t>
  </si>
  <si>
    <t>0.9962</t>
  </si>
  <si>
    <t>2.4232</t>
  </si>
  <si>
    <t>0.8304</t>
  </si>
  <si>
    <t>0.0000</t>
  </si>
  <si>
    <t>0.0000</t>
  </si>
  <si>
    <t>0.0000</t>
  </si>
  <si>
    <t>2.3806</t>
  </si>
  <si>
    <t>0.6064</t>
  </si>
  <si>
    <t>2.5754</t>
  </si>
  <si>
    <t>0.7423</t>
  </si>
  <si>
    <t>2.9108</t>
  </si>
  <si>
    <t>0.8439</t>
  </si>
  <si>
    <t>2.5010</t>
  </si>
  <si>
    <t>0.6249</t>
  </si>
  <si>
    <t>1.6879</t>
  </si>
  <si>
    <t>1.0038</t>
  </si>
  <si>
    <t>2.3442</t>
  </si>
  <si>
    <t>0.8034</t>
  </si>
  <si>
    <t>0.0000</t>
  </si>
  <si>
    <t>0.0000</t>
  </si>
  <si>
    <t>0.0000</t>
  </si>
  <si>
    <t>2.4559</t>
  </si>
  <si>
    <t>0.6001</t>
  </si>
  <si>
    <t>2.6624</t>
  </si>
  <si>
    <t>0.7304</t>
  </si>
  <si>
    <t>2.9542</t>
  </si>
  <si>
    <t>0.8324</t>
  </si>
  <si>
    <t>2.3857</t>
  </si>
  <si>
    <t>0.6349</t>
  </si>
  <si>
    <t>1.6218</t>
  </si>
  <si>
    <t>1.0114</t>
  </si>
  <si>
    <t>2.2651</t>
  </si>
  <si>
    <t>0.7763</t>
  </si>
  <si>
    <t>0.0000</t>
  </si>
  <si>
    <t>0.0000</t>
  </si>
  <si>
    <t>0.0000</t>
  </si>
  <si>
    <t>2.5312</t>
  </si>
  <si>
    <t>0.5938</t>
  </si>
  <si>
    <t>2.7496</t>
  </si>
  <si>
    <t>0.7185</t>
  </si>
  <si>
    <t>2.9978</t>
  </si>
  <si>
    <t>0.8209</t>
  </si>
  <si>
    <t>2.2702</t>
  </si>
  <si>
    <t>0.6448</t>
  </si>
  <si>
    <t>1.5557</t>
  </si>
  <si>
    <t>1.0191</t>
  </si>
  <si>
    <t>2.1860</t>
  </si>
  <si>
    <t>0.7491</t>
  </si>
  <si>
    <t>0.0000</t>
  </si>
  <si>
    <t>0.0000</t>
  </si>
  <si>
    <t>0.0000</t>
  </si>
  <si>
    <t>2.6066</t>
  </si>
  <si>
    <t>0.5875</t>
  </si>
  <si>
    <t>2.8369</t>
  </si>
  <si>
    <t>0.7066</t>
  </si>
  <si>
    <t>3.0414</t>
  </si>
  <si>
    <t>0.8094</t>
  </si>
  <si>
    <t>2.1546</t>
  </si>
  <si>
    <t>0.6547</t>
  </si>
  <si>
    <t>1.4895</t>
  </si>
  <si>
    <t>1.0267</t>
  </si>
  <si>
    <t>2.1066</t>
  </si>
  <si>
    <t>0.7220</t>
  </si>
  <si>
    <t>0.0000</t>
  </si>
  <si>
    <t>0.0000</t>
  </si>
  <si>
    <t>0.0000</t>
  </si>
  <si>
    <t>2.6819</t>
  </si>
  <si>
    <t>0.5813</t>
  </si>
  <si>
    <t>2.9244</t>
  </si>
  <si>
    <t>0.6946</t>
  </si>
  <si>
    <t>3.0851</t>
  </si>
  <si>
    <t>0.7978</t>
  </si>
  <si>
    <t>2.0390</t>
  </si>
  <si>
    <t>0.6647</t>
  </si>
  <si>
    <t>1.4234</t>
  </si>
  <si>
    <t>1.0343</t>
  </si>
  <si>
    <t>2.0272</t>
  </si>
  <si>
    <t>0.6947</t>
  </si>
  <si>
    <t>0.0000</t>
  </si>
  <si>
    <t>0.0000</t>
  </si>
  <si>
    <t>0.0000</t>
  </si>
  <si>
    <t>2.7572</t>
  </si>
  <si>
    <t>0.5750</t>
  </si>
  <si>
    <t>3.0120</t>
  </si>
  <si>
    <t>0.6827</t>
  </si>
  <si>
    <t>3.1289</t>
  </si>
  <si>
    <t>0.7863</t>
  </si>
  <si>
    <t>1.9233</t>
  </si>
  <si>
    <t>0.6747</t>
  </si>
  <si>
    <t>1.3572</t>
  </si>
  <si>
    <t>1.0420</t>
  </si>
  <si>
    <t>1.9477</t>
  </si>
  <si>
    <t>0.6675</t>
  </si>
  <si>
    <t>0.0000</t>
  </si>
  <si>
    <t>0.0000</t>
  </si>
  <si>
    <t>0.0000</t>
  </si>
  <si>
    <t>3.1290</t>
  </si>
  <si>
    <t>0.5706</t>
  </si>
  <si>
    <t>3.0584</t>
  </si>
  <si>
    <t>0.6748</t>
  </si>
  <si>
    <t>3.1455</t>
  </si>
  <si>
    <t>0.7751</t>
  </si>
  <si>
    <t>1.9199</t>
  </si>
  <si>
    <t>0.6678</t>
  </si>
  <si>
    <t>1.3712</t>
  </si>
  <si>
    <t>1.0290</t>
  </si>
  <si>
    <t>1.8942</t>
  </si>
  <si>
    <t>0.6757</t>
  </si>
  <si>
    <t>0.0000</t>
  </si>
  <si>
    <t>0.0000</t>
  </si>
  <si>
    <t>0.0000</t>
  </si>
  <si>
    <t>3.5007</t>
  </si>
  <si>
    <t>0.5663</t>
  </si>
  <si>
    <t>3.1049</t>
  </si>
  <si>
    <t>0.6669</t>
  </si>
  <si>
    <t>3.1621</t>
  </si>
  <si>
    <t>0.7640</t>
  </si>
  <si>
    <t>1.9165</t>
  </si>
  <si>
    <t>0.6609</t>
  </si>
  <si>
    <t>1.3851</t>
  </si>
  <si>
    <t>1.0159</t>
  </si>
  <si>
    <t>1.8406</t>
  </si>
  <si>
    <t>0.6840</t>
  </si>
  <si>
    <t>0.0000</t>
  </si>
  <si>
    <t>0.0000</t>
  </si>
  <si>
    <t>0.0000</t>
  </si>
  <si>
    <t>3.8725</t>
  </si>
  <si>
    <t>0.5619</t>
  </si>
  <si>
    <t>3.1514</t>
  </si>
  <si>
    <t>0.6590</t>
  </si>
  <si>
    <t>3.1788</t>
  </si>
  <si>
    <t>0.7528</t>
  </si>
  <si>
    <t>1.9131</t>
  </si>
  <si>
    <t>0.6539</t>
  </si>
  <si>
    <t>1.3990</t>
  </si>
  <si>
    <t>1.0029</t>
  </si>
  <si>
    <t>1.7870</t>
  </si>
  <si>
    <t>0.6922</t>
  </si>
  <si>
    <t>0.0000</t>
  </si>
  <si>
    <t>0.0000</t>
  </si>
  <si>
    <t>0.0000</t>
  </si>
  <si>
    <t>4.2442</t>
  </si>
  <si>
    <t>0.5576</t>
  </si>
  <si>
    <t>3.1980</t>
  </si>
  <si>
    <t>0.6511</t>
  </si>
  <si>
    <t>3.1955</t>
  </si>
  <si>
    <t>0.7416</t>
  </si>
  <si>
    <t>1.9097</t>
  </si>
  <si>
    <t>0.6470</t>
  </si>
  <si>
    <t>1.4129</t>
  </si>
  <si>
    <t>0.9899</t>
  </si>
  <si>
    <t>1.7333</t>
  </si>
  <si>
    <t>0.7005</t>
  </si>
  <si>
    <t>0.0000</t>
  </si>
  <si>
    <t>0.0000</t>
  </si>
  <si>
    <t>0.0000</t>
  </si>
  <si>
    <t>4.6160</t>
  </si>
  <si>
    <t>0.5532</t>
  </si>
  <si>
    <t>3.2446</t>
  </si>
  <si>
    <t>0.6432</t>
  </si>
  <si>
    <t>3.2122</t>
  </si>
  <si>
    <t>0.7304</t>
  </si>
  <si>
    <t>1.9063</t>
  </si>
  <si>
    <t>0.6401</t>
  </si>
  <si>
    <t>1.4268</t>
  </si>
  <si>
    <t>0.9769</t>
  </si>
  <si>
    <t>1.6796</t>
  </si>
  <si>
    <t>0.7088</t>
  </si>
  <si>
    <t>0.0000</t>
  </si>
  <si>
    <t>0.0000</t>
  </si>
  <si>
    <t>0.0000</t>
  </si>
  <si>
    <t>4.9877</t>
  </si>
  <si>
    <t>0.5489</t>
  </si>
  <si>
    <t>3.2912</t>
  </si>
  <si>
    <t>0.6353</t>
  </si>
  <si>
    <t>3.2289</t>
  </si>
  <si>
    <t>0.7191</t>
  </si>
  <si>
    <t>1.9029</t>
  </si>
  <si>
    <t>0.6332</t>
  </si>
  <si>
    <t>1.4407</t>
  </si>
  <si>
    <t>0.9638</t>
  </si>
  <si>
    <t>1.6258</t>
  </si>
  <si>
    <t>0.7170</t>
  </si>
  <si>
    <t>0.0000</t>
  </si>
  <si>
    <t>0.0000</t>
  </si>
  <si>
    <t>0.0000</t>
  </si>
  <si>
    <t>5.3595</t>
  </si>
  <si>
    <t>0.5445</t>
  </si>
  <si>
    <t>3.3379</t>
  </si>
  <si>
    <t>0.6274</t>
  </si>
  <si>
    <t>3.2456</t>
  </si>
  <si>
    <t>0.7079</t>
  </si>
  <si>
    <t>1.8994</t>
  </si>
  <si>
    <t>0.6263</t>
  </si>
  <si>
    <t>1.4546</t>
  </si>
  <si>
    <t>0.9508</t>
  </si>
  <si>
    <t>1.5719</t>
  </si>
  <si>
    <t>0.7253</t>
  </si>
  <si>
    <t>0.0000</t>
  </si>
  <si>
    <t>0.0000</t>
  </si>
  <si>
    <t>0.0000</t>
  </si>
  <si>
    <t>5.7312</t>
  </si>
  <si>
    <t>0.5402</t>
  </si>
  <si>
    <t>3.3847</t>
  </si>
  <si>
    <t>0.6194</t>
  </si>
  <si>
    <t>3.2623</t>
  </si>
  <si>
    <t>0.6967</t>
  </si>
  <si>
    <t>1.8960</t>
  </si>
  <si>
    <t>0.6194</t>
  </si>
  <si>
    <t>1.4686</t>
  </si>
  <si>
    <t>0.9378</t>
  </si>
  <si>
    <t>1.5181</t>
  </si>
  <si>
    <t>0.7336</t>
  </si>
  <si>
    <t>0.0000</t>
  </si>
  <si>
    <t>0.0000</t>
  </si>
  <si>
    <t>0.0000</t>
  </si>
  <si>
    <t>6.1030</t>
  </si>
  <si>
    <t>0.5358</t>
  </si>
  <si>
    <t>3.4314</t>
  </si>
  <si>
    <t>0.6115</t>
  </si>
  <si>
    <t>3.2790</t>
  </si>
  <si>
    <t>0.6854</t>
  </si>
  <si>
    <t>1.8926</t>
  </si>
  <si>
    <t>0.6124</t>
  </si>
  <si>
    <t>1.4825</t>
  </si>
  <si>
    <t>0.9248</t>
  </si>
  <si>
    <t>1.4641</t>
  </si>
  <si>
    <t>0.7419</t>
  </si>
  <si>
    <t>0.0000</t>
  </si>
  <si>
    <t>0.0000</t>
  </si>
  <si>
    <t>0.0000</t>
  </si>
  <si>
    <t>6.4747</t>
  </si>
  <si>
    <t>0.5315</t>
  </si>
  <si>
    <t>3.4783</t>
  </si>
  <si>
    <t>0.6035</t>
  </si>
  <si>
    <t>3.2958</t>
  </si>
  <si>
    <t>0.6741</t>
  </si>
  <si>
    <t>1.8892</t>
  </si>
  <si>
    <t>0.6055</t>
  </si>
  <si>
    <t>1.4964</t>
  </si>
  <si>
    <t>0.9118</t>
  </si>
  <si>
    <t>1.4101</t>
  </si>
  <si>
    <t>0.7502</t>
  </si>
  <si>
    <t>0.0000</t>
  </si>
  <si>
    <t>0.0000</t>
  </si>
  <si>
    <t>0.0000</t>
  </si>
  <si>
    <t>6.8465</t>
  </si>
  <si>
    <t>0.5271</t>
  </si>
  <si>
    <t>3.5251</t>
  </si>
  <si>
    <t>0.5956</t>
  </si>
  <si>
    <t>3.3126</t>
  </si>
  <si>
    <t>0.6629</t>
  </si>
  <si>
    <t>1.8858</t>
  </si>
  <si>
    <t>0.5986</t>
  </si>
  <si>
    <t>1.5103</t>
  </si>
  <si>
    <t>0.8987</t>
  </si>
  <si>
    <t>1.3561</t>
  </si>
  <si>
    <t>0.7586</t>
  </si>
  <si>
    <t>0.0000</t>
  </si>
  <si>
    <t>0.0000</t>
  </si>
  <si>
    <t>0.0000</t>
  </si>
  <si>
    <t>7.2182</t>
  </si>
  <si>
    <t>0.5228</t>
  </si>
  <si>
    <t>3.5721</t>
  </si>
  <si>
    <t>0.5876</t>
  </si>
  <si>
    <t>3.3294</t>
  </si>
  <si>
    <t>0.6516</t>
  </si>
  <si>
    <t>1.8824</t>
  </si>
  <si>
    <t>0.5916</t>
  </si>
  <si>
    <t>1.5242</t>
  </si>
  <si>
    <t>0.8857</t>
  </si>
  <si>
    <t>1.3020</t>
  </si>
  <si>
    <t>0.7669</t>
  </si>
  <si>
    <t>0.0000</t>
  </si>
  <si>
    <t>0.0000</t>
  </si>
  <si>
    <t>0.0000</t>
  </si>
  <si>
    <t>6.6529</t>
  </si>
  <si>
    <t>0.5194</t>
  </si>
  <si>
    <t>3.3911</t>
  </si>
  <si>
    <t>0.5800</t>
  </si>
  <si>
    <t>3.2404</t>
  </si>
  <si>
    <t>0.6406</t>
  </si>
  <si>
    <t>1.8875</t>
  </si>
  <si>
    <t>0.5915</t>
  </si>
  <si>
    <t>1.5128</t>
  </si>
  <si>
    <t>0.8731</t>
  </si>
  <si>
    <t>1.2716</t>
  </si>
  <si>
    <t>0.7517</t>
  </si>
  <si>
    <t>0.0000</t>
  </si>
  <si>
    <t>0.0000</t>
  </si>
  <si>
    <t>0.0000</t>
  </si>
  <si>
    <t>6.0876</t>
  </si>
  <si>
    <t>0.5160</t>
  </si>
  <si>
    <t>3.2100</t>
  </si>
  <si>
    <t>0.5724</t>
  </si>
  <si>
    <t>3.1514</t>
  </si>
  <si>
    <t>0.6296</t>
  </si>
  <si>
    <t>1.8926</t>
  </si>
  <si>
    <t>0.5914</t>
  </si>
  <si>
    <t>1.5015</t>
  </si>
  <si>
    <t>0.8606</t>
  </si>
  <si>
    <t>1.2412</t>
  </si>
  <si>
    <t>0.7364</t>
  </si>
  <si>
    <t>0.0000</t>
  </si>
  <si>
    <t>0.0000</t>
  </si>
  <si>
    <t>0.0000</t>
  </si>
  <si>
    <t>5.5223</t>
  </si>
  <si>
    <t>0.5126</t>
  </si>
  <si>
    <t>3.0287</t>
  </si>
  <si>
    <t>0.5647</t>
  </si>
  <si>
    <t>3.0623</t>
  </si>
  <si>
    <t>0.6187</t>
  </si>
  <si>
    <t>1.8977</t>
  </si>
  <si>
    <t>0.5913</t>
  </si>
  <si>
    <t>1.4901</t>
  </si>
  <si>
    <t>0.8480</t>
  </si>
  <si>
    <t>1.2108</t>
  </si>
  <si>
    <t>0.7212</t>
  </si>
  <si>
    <t>0.0000</t>
  </si>
  <si>
    <t>0.0000</t>
  </si>
  <si>
    <t>0.0000</t>
  </si>
  <si>
    <t>4.9570</t>
  </si>
  <si>
    <t>0.5093</t>
  </si>
  <si>
    <t>2.8473</t>
  </si>
  <si>
    <t>0.5571</t>
  </si>
  <si>
    <t>2.9731</t>
  </si>
  <si>
    <t>0.6077</t>
  </si>
  <si>
    <t>1.9028</t>
  </si>
  <si>
    <t>0.5911</t>
  </si>
  <si>
    <t>1.4787</t>
  </si>
  <si>
    <t>0.8355</t>
  </si>
  <si>
    <t>1.1804</t>
  </si>
  <si>
    <t>0.7059</t>
  </si>
  <si>
    <t>0.0000</t>
  </si>
  <si>
    <t>0.0000</t>
  </si>
  <si>
    <t>0.0000</t>
  </si>
  <si>
    <t>4.3917</t>
  </si>
  <si>
    <t>0.5059</t>
  </si>
  <si>
    <t>2.6656</t>
  </si>
  <si>
    <t>0.5494</t>
  </si>
  <si>
    <t>2.8839</t>
  </si>
  <si>
    <t>0.5967</t>
  </si>
  <si>
    <t>1.9079</t>
  </si>
  <si>
    <t>0.5910</t>
  </si>
  <si>
    <t>1.4673</t>
  </si>
  <si>
    <t>0.8229</t>
  </si>
  <si>
    <t>1.1499</t>
  </si>
  <si>
    <t>0.6906</t>
  </si>
  <si>
    <t>0.0000</t>
  </si>
  <si>
    <t>0.0000</t>
  </si>
  <si>
    <t>0.0000</t>
  </si>
  <si>
    <t>3.8263</t>
  </si>
  <si>
    <t>0.5025</t>
  </si>
  <si>
    <t>2.4838</t>
  </si>
  <si>
    <t>0.5418</t>
  </si>
  <si>
    <t>2.7945</t>
  </si>
  <si>
    <t>0.5857</t>
  </si>
  <si>
    <t>1.9130</t>
  </si>
  <si>
    <t>0.5909</t>
  </si>
  <si>
    <t>1.4559</t>
  </si>
  <si>
    <t>0.8103</t>
  </si>
  <si>
    <t>1.1194</t>
  </si>
  <si>
    <t>0.6753</t>
  </si>
  <si>
    <t>0.0000</t>
  </si>
  <si>
    <t>reserve factor for the selected CT and Mth on the input page</t>
  </si>
  <si>
    <t>------  RATE GROUPS 030 - 041 -------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</si>
  <si>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</si>
  <si>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</si>
  <si>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</si>
  <si>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</si>
  <si>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</si>
  <si>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</si>
  <si>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</si>
  <si>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</si>
  <si>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</si>
  <si>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</si>
  <si>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</si>
  <si>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</si>
  <si>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</si>
  <si>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</si>
  <si>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</si>
  <si>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</si>
  <si>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</si>
  <si>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</si>
  <si>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</si>
  <si>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</si>
  <si>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</si>
  <si>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</si>
  <si>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</si>
  <si>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</si>
  <si>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</si>
  <si>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</si>
  <si>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</si>
  <si>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</si>
  <si>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</si>
  <si>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</si>
  <si>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</si>
  <si>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</si>
  <si>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</si>
  <si>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</si>
  <si>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RATE GROUPS 110 - 134 -------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</si>
  <si>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</si>
  <si>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</si>
  <si>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</si>
  <si>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</si>
  <si>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</si>
  <si>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</si>
  <si>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</si>
  <si>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</si>
  <si>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</si>
  <si>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</si>
  <si>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</si>
  <si>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</si>
  <si>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</si>
  <si>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</si>
  <si>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</si>
  <si>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</si>
  <si>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</si>
  <si>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</si>
  <si>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</si>
  <si>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</si>
  <si>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</si>
  <si>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</si>
  <si>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</si>
  <si>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</si>
  <si>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</si>
  <si>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</si>
  <si>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</si>
  <si>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</si>
  <si>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</si>
  <si>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</si>
  <si>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</si>
  <si>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</si>
  <si>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</si>
  <si>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</si>
  <si>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159 - 190 -----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</si>
  <si>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</si>
  <si>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</si>
  <si>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</si>
  <si>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</si>
  <si>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</si>
  <si>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</si>
  <si>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</si>
  <si>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</si>
  <si>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</si>
  <si>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</si>
  <si>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</si>
  <si>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</si>
  <si>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</si>
  <si>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</si>
  <si>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</si>
  <si>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</si>
  <si>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</si>
  <si>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</si>
  <si>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</si>
  <si>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</si>
  <si>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</si>
  <si>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</si>
  <si>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</si>
  <si>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</si>
  <si>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</si>
  <si>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</si>
  <si>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</si>
  <si>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</si>
  <si>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</si>
  <si>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</si>
  <si>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</si>
  <si>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</si>
  <si>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</si>
  <si>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</si>
  <si>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207 - 542 ------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</si>
  <si>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</si>
  <si>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</si>
  <si>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</si>
  <si>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</si>
  <si>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</si>
  <si>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</si>
  <si>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</si>
  <si>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</si>
  <si>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</si>
  <si>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</si>
  <si>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</si>
  <si>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</si>
  <si>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</si>
  <si>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</si>
  <si>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</si>
  <si>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</si>
  <si>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</si>
  <si>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</si>
  <si>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</si>
  <si>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</si>
  <si>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</si>
  <si>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</si>
  <si>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</si>
  <si>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</si>
  <si>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</si>
  <si>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</si>
  <si>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</si>
  <si>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</si>
  <si>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</si>
  <si>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</si>
  <si>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</si>
  <si>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</si>
  <si>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</si>
  <si>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</si>
  <si>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551 - 590 ------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</si>
  <si>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</si>
  <si>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</si>
  <si>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</si>
  <si>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</si>
  <si>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</si>
  <si>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</si>
  <si>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</si>
  <si>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</si>
  <si>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</si>
  <si>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</si>
  <si>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</si>
  <si>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</si>
  <si>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</si>
  <si>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</si>
  <si>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</si>
  <si>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</si>
  <si>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</si>
  <si>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</si>
  <si>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</si>
  <si>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</si>
  <si>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</si>
  <si>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</si>
  <si>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</si>
  <si>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</si>
  <si>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</si>
  <si>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</si>
  <si>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</si>
  <si>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</si>
  <si>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</si>
  <si>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</si>
  <si>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</si>
  <si>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</si>
  <si>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</si>
  <si>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</si>
  <si>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xml:space="preserve"> ------  RATE GROUPS 604 - 689 -----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</si>
  <si>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</si>
  <si>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</si>
  <si>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</si>
  <si>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</si>
  <si>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</si>
  <si>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</si>
  <si>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</si>
  <si>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</si>
  <si>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</si>
  <si>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</si>
  <si>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</si>
  <si>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</si>
  <si>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</si>
  <si>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</si>
  <si>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</si>
  <si>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</si>
  <si>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</si>
  <si>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</si>
  <si>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</si>
  <si>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</si>
  <si>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</si>
  <si>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</si>
  <si>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</si>
  <si>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</si>
  <si>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</si>
  <si>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</si>
  <si>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</si>
  <si>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</si>
  <si>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</si>
  <si>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</si>
  <si>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</si>
  <si>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</si>
  <si>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</si>
  <si>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</si>
  <si>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RATE GROUPS 810 -875 ------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</si>
  <si>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</si>
  <si>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</si>
  <si>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</si>
  <si>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</si>
  <si>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</si>
  <si>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</si>
  <si>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</si>
  <si>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</si>
  <si>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</si>
  <si>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</si>
  <si>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</si>
  <si>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</si>
  <si>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</si>
  <si>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</si>
  <si>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</si>
  <si>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</si>
  <si>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</si>
  <si>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</si>
  <si>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</si>
  <si>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</si>
  <si>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</si>
  <si>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</si>
  <si>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</si>
  <si>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</si>
  <si>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</si>
  <si>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</si>
  <si>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</si>
  <si>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</si>
  <si>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</si>
  <si>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</si>
  <si>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</si>
  <si>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</si>
  <si>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</si>
  <si>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looks up intersection of the CT and Age in Mths; returns the RF</t>
  </si>
  <si>
    <t>----  RATE GROUPS 905 - 983  -------</t>
  </si>
  <si>
    <t>AGE IN</t>
  </si>
  <si>
    <t>CT</t>
  </si>
  <si>
    <t>CT</t>
  </si>
  <si>
    <t>CT</t>
  </si>
  <si>
    <t>CT</t>
  </si>
  <si>
    <t>CT</t>
  </si>
  <si>
    <t>CT</t>
  </si>
  <si>
    <t>CT</t>
  </si>
  <si>
    <t>CT</t>
  </si>
  <si>
    <t>CT</t>
  </si>
  <si>
    <t>CT</t>
  </si>
  <si>
    <t>CT</t>
  </si>
  <si>
    <t>CT</t>
  </si>
  <si>
    <t>CT</t>
  </si>
  <si>
    <t>CT</t>
  </si>
  <si>
    <t>CT</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</si>
  <si>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</si>
  <si>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</si>
  <si>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</si>
  <si>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</si>
  <si>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</si>
  <si>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</si>
  <si>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</si>
  <si>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</si>
  <si>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</si>
  <si>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</si>
  <si>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</si>
  <si>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</si>
  <si>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</si>
  <si>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</si>
  <si>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</si>
  <si>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</si>
  <si>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</si>
  <si>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</si>
  <si>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 - 2007</t>
  </si>
  <si>
    <t>------  RATE GROUPS 030 - 041 -------</t>
  </si>
  <si>
    <t>AGE IN</t>
  </si>
  <si>
    <t>CT</t>
  </si>
  <si>
    <t>CT</t>
  </si>
  <si>
    <t>CT</t>
  </si>
  <si>
    <t>CT</t>
  </si>
  <si>
    <t>CT</t>
  </si>
  <si>
    <t>CT</t>
  </si>
  <si>
    <t>CT</t>
  </si>
  <si>
    <t>CT</t>
  </si>
  <si>
    <t>CT</t>
  </si>
  <si>
    <t>CT</t>
  </si>
  <si>
    <t>CT</t>
  </si>
  <si>
    <t>CT</t>
  </si>
  <si>
    <t>CT</t>
  </si>
  <si>
    <t>CT</t>
  </si>
  <si>
    <t>CT</t>
  </si>
  <si>
    <t>MONTHS</t>
  </si>
  <si>
    <t>Reserve Factors - 2007</t>
  </si>
  <si>
    <t>------- RATE GROUPS 110 - 134 -------</t>
  </si>
  <si>
    <t>AGE IN</t>
  </si>
  <si>
    <t>CT</t>
  </si>
  <si>
    <t>CT</t>
  </si>
  <si>
    <t>CT</t>
  </si>
  <si>
    <t>CT</t>
  </si>
  <si>
    <t>CT</t>
  </si>
  <si>
    <t>CT</t>
  </si>
  <si>
    <t>CT</t>
  </si>
  <si>
    <t>CT</t>
  </si>
  <si>
    <t>CT</t>
  </si>
  <si>
    <t>CT</t>
  </si>
  <si>
    <t>CT</t>
  </si>
  <si>
    <t>CT</t>
  </si>
  <si>
    <t>CT</t>
  </si>
  <si>
    <t>CT</t>
  </si>
  <si>
    <t>CT</t>
  </si>
  <si>
    <t>MONTHS</t>
  </si>
  <si>
    <t>Reserve Factors - 2007</t>
  </si>
  <si>
    <t xml:space="preserve"> ------ RATE GROUPS 159 - 190 -----</t>
  </si>
  <si>
    <t>AGE IN</t>
  </si>
  <si>
    <t>CT</t>
  </si>
  <si>
    <t>CT</t>
  </si>
  <si>
    <t>CT</t>
  </si>
  <si>
    <t>CT</t>
  </si>
  <si>
    <t>CT</t>
  </si>
  <si>
    <t>CT</t>
  </si>
  <si>
    <t>CT</t>
  </si>
  <si>
    <t>CT</t>
  </si>
  <si>
    <t>CT</t>
  </si>
  <si>
    <t>CT</t>
  </si>
  <si>
    <t>CT</t>
  </si>
  <si>
    <t>CT</t>
  </si>
  <si>
    <t>CT</t>
  </si>
  <si>
    <t>CT</t>
  </si>
  <si>
    <t>CT</t>
  </si>
  <si>
    <t>MONTHS</t>
  </si>
  <si>
    <t>Reserve Factors - 2007</t>
  </si>
  <si>
    <t xml:space="preserve"> ------  RATE GROUPS 207 - 542 ------</t>
  </si>
  <si>
    <t>AGE IN</t>
  </si>
  <si>
    <t>CT</t>
  </si>
  <si>
    <t>CT</t>
  </si>
  <si>
    <t>CT</t>
  </si>
  <si>
    <t>CT</t>
  </si>
  <si>
    <t>CT</t>
  </si>
  <si>
    <t>CT</t>
  </si>
  <si>
    <t>CT</t>
  </si>
  <si>
    <t>CT</t>
  </si>
  <si>
    <t>CT</t>
  </si>
  <si>
    <t>CT</t>
  </si>
  <si>
    <t>CT</t>
  </si>
  <si>
    <t>CT</t>
  </si>
  <si>
    <t>CT</t>
  </si>
  <si>
    <t>CT</t>
  </si>
  <si>
    <t>CT</t>
  </si>
  <si>
    <t>MONTHS</t>
  </si>
  <si>
    <t>Reserve Factors - 2007</t>
  </si>
  <si>
    <t xml:space="preserve"> ----- RATE GROUPS 551 - 590 ------</t>
  </si>
  <si>
    <t>AGE IN</t>
  </si>
  <si>
    <t>CT</t>
  </si>
  <si>
    <t>CT</t>
  </si>
  <si>
    <t>CT</t>
  </si>
  <si>
    <t>CT</t>
  </si>
  <si>
    <t>CT</t>
  </si>
  <si>
    <t>CT</t>
  </si>
  <si>
    <t>CT</t>
  </si>
  <si>
    <t>CT</t>
  </si>
  <si>
    <t>CT</t>
  </si>
  <si>
    <t>CT</t>
  </si>
  <si>
    <t>CT</t>
  </si>
  <si>
    <t>CT</t>
  </si>
  <si>
    <t>CT</t>
  </si>
  <si>
    <t>CT</t>
  </si>
  <si>
    <t>CT</t>
  </si>
  <si>
    <t>MONTHS</t>
  </si>
  <si>
    <t>Reserve Factors - 2007</t>
  </si>
  <si>
    <t xml:space="preserve"> ------  RATE GROUPS 604 - 689 -----</t>
  </si>
  <si>
    <t>AGE IN</t>
  </si>
  <si>
    <t>CT</t>
  </si>
  <si>
    <t>CT</t>
  </si>
  <si>
    <t>CT</t>
  </si>
  <si>
    <t>CT</t>
  </si>
  <si>
    <t>CT</t>
  </si>
  <si>
    <t>CT</t>
  </si>
  <si>
    <t>CT</t>
  </si>
  <si>
    <t>CT</t>
  </si>
  <si>
    <t>CT</t>
  </si>
  <si>
    <t>CT</t>
  </si>
  <si>
    <t>CT</t>
  </si>
  <si>
    <t>CT</t>
  </si>
  <si>
    <t>CT</t>
  </si>
  <si>
    <t>CT</t>
  </si>
  <si>
    <t>CT</t>
  </si>
  <si>
    <t>MONTHS</t>
  </si>
  <si>
    <t>Reserve Factors - 2007</t>
  </si>
  <si>
    <t>------ RATE GROUPS 810 -875 ------</t>
  </si>
  <si>
    <t>AGE IN</t>
  </si>
  <si>
    <t>CT</t>
  </si>
  <si>
    <t>CT</t>
  </si>
  <si>
    <t>CT</t>
  </si>
  <si>
    <t>CT</t>
  </si>
  <si>
    <t>CT</t>
  </si>
  <si>
    <t>CT</t>
  </si>
  <si>
    <t>CT</t>
  </si>
  <si>
    <t>CT</t>
  </si>
  <si>
    <t>CT</t>
  </si>
  <si>
    <t>CT</t>
  </si>
  <si>
    <t>CT</t>
  </si>
  <si>
    <t>CT</t>
  </si>
  <si>
    <t>CT</t>
  </si>
  <si>
    <t>CT</t>
  </si>
  <si>
    <t>CT</t>
  </si>
  <si>
    <t>MONTHS</t>
  </si>
  <si>
    <t>Reserve Factors - 2007</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</si>
  <si>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</si>
  <si>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</si>
  <si>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</si>
  <si>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</si>
  <si>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</si>
  <si>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</si>
  <si>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</si>
  <si>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</si>
  <si>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</si>
  <si>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</si>
  <si>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</si>
  <si>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</si>
  <si>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</si>
  <si>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</si>
  <si>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</si>
  <si>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</si>
  <si>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</si>
  <si>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</si>
  <si>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</si>
  <si>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</si>
  <si>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</si>
  <si>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</si>
  <si>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</si>
  <si>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</si>
  <si>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</si>
  <si>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</si>
  <si>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</si>
  <si>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</si>
  <si>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</si>
  <si>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</si>
  <si>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</si>
  <si>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</si>
  <si>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</si>
  <si>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</si>
  <si>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</si>
  <si>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</si>
  <si>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</si>
  <si>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</si>
  <si>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</si>
  <si>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</si>
  <si>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</si>
  <si>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</si>
  <si>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</si>
  <si>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</si>
  <si>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</si>
  <si>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</si>
  <si>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</si>
  <si>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</si>
  <si>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</si>
  <si>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</si>
  <si>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</si>
  <si>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</si>
  <si>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</si>
  <si>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</si>
  <si>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</si>
  <si>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</si>
  <si>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</si>
  <si>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</si>
  <si>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</si>
  <si>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</si>
  <si>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</si>
  <si>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</si>
  <si>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</si>
  <si>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</si>
  <si>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</si>
  <si>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</si>
  <si>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</si>
  <si>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</si>
  <si>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</si>
  <si>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</si>
  <si>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</si>
  <si>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</si>
  <si>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</si>
  <si>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</si>
  <si>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</si>
  <si>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</si>
  <si>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</si>
  <si>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</si>
  <si>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</si>
  <si>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</si>
  <si>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</si>
  <si>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</si>
  <si>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</si>
  <si>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</si>
  <si>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</si>
  <si>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</si>
  <si>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</si>
  <si>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</si>
  <si>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</si>
  <si>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</si>
  <si>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</si>
  <si>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</si>
  <si>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</si>
  <si>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</si>
  <si>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</si>
  <si>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</si>
  <si>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</si>
  <si>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</si>
  <si>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</si>
  <si>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</si>
  <si>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</si>
  <si>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</si>
  <si>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</si>
  <si>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</si>
  <si>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</si>
  <si>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</si>
  <si>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</si>
  <si>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</si>
  <si>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</si>
  <si>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</si>
  <si>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</si>
  <si>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</si>
  <si>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</si>
  <si>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</si>
  <si>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</si>
  <si>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</si>
  <si>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</si>
  <si>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</si>
  <si>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</si>
  <si>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</si>
  <si>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</si>
  <si>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</si>
  <si>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</si>
  <si>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</si>
  <si>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</si>
  <si>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</si>
  <si>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</si>
  <si>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</si>
  <si>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</si>
  <si>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</si>
  <si>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</si>
  <si>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</si>
  <si>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</si>
  <si>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</si>
  <si>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</si>
  <si>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</si>
  <si>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</si>
  <si>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</si>
  <si>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</si>
  <si>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</si>
  <si>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</si>
  <si>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</si>
  <si>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</si>
  <si>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</si>
  <si>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</si>
  <si>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</si>
  <si>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</si>
  <si>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</si>
  <si>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</si>
  <si>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</si>
  <si>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</si>
  <si>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</si>
  <si>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</si>
  <si>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</si>
  <si>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</si>
  <si>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</si>
  <si>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</si>
  <si>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</si>
  <si>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</si>
  <si>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</si>
  <si>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</si>
  <si>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</si>
  <si>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</si>
  <si>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</si>
  <si>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</si>
  <si>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</si>
  <si>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</si>
  <si>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</si>
  <si>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</si>
  <si>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</si>
  <si>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</si>
  <si>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</si>
  <si>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</si>
  <si>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</si>
  <si>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</si>
  <si>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</si>
  <si>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</si>
  <si>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</si>
  <si>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</si>
  <si>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</si>
  <si>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</si>
  <si>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</si>
  <si>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</si>
  <si>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</si>
  <si>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</si>
  <si>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</si>
  <si>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</si>
  <si>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</si>
  <si>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</si>
  <si>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</si>
  <si>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</si>
  <si>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</si>
  <si>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</si>
  <si>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</si>
  <si>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</si>
  <si>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</si>
  <si>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</si>
  <si>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</si>
  <si>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</si>
  <si>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</si>
  <si>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</si>
  <si>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</si>
  <si>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</si>
  <si>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</si>
  <si>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</si>
  <si>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</si>
  <si>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</si>
  <si>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</si>
  <si>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</si>
  <si>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</si>
  <si>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</si>
  <si>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</si>
  <si>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</si>
  <si>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</si>
  <si>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</si>
  <si>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</si>
  <si>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</si>
  <si>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</si>
  <si>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</si>
  <si>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</si>
  <si>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</si>
  <si>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</si>
  <si>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</si>
  <si>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</si>
  <si>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</si>
  <si>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</si>
  <si>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</si>
  <si>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</si>
  <si>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</si>
  <si>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</si>
  <si>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</si>
  <si>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</si>
  <si>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</si>
  <si>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</si>
  <si>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</si>
  <si>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</si>
  <si>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</si>
  <si>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</si>
  <si>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</si>
  <si>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</si>
  <si>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</si>
  <si>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</si>
  <si>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</si>
  <si>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</si>
  <si>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</si>
  <si>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</si>
  <si>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</si>
  <si>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</si>
  <si>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</si>
  <si>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</si>
  <si>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</si>
  <si>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</si>
  <si>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</si>
  <si>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</si>
  <si>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</si>
  <si>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</si>
  <si>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</si>
  <si>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</si>
  <si>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</si>
  <si>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</si>
  <si>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</si>
  <si>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</si>
  <si>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</si>
  <si>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</si>
  <si>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</si>
  <si>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</si>
  <si>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</si>
  <si>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</si>
  <si>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</si>
  <si>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</si>
  <si>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</si>
  <si>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</si>
  <si>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</si>
  <si>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</si>
  <si>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</si>
  <si>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</si>
  <si>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</si>
  <si>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</si>
  <si>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</si>
  <si>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</si>
  <si>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</si>
  <si>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</si>
  <si>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</si>
  <si>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</si>
  <si>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</si>
  <si>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</si>
  <si>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</si>
  <si>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</si>
  <si>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</si>
  <si>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</si>
  <si>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</si>
  <si>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</si>
  <si>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</si>
  <si>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</si>
  <si>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</si>
  <si>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</si>
  <si>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</si>
  <si>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</si>
  <si>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</si>
  <si>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</si>
  <si>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</si>
  <si>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</si>
  <si>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</si>
  <si>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</si>
  <si>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</si>
  <si>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</si>
  <si>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</si>
  <si>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</si>
  <si>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</si>
  <si>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</si>
  <si>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</si>
  <si>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</si>
  <si>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</si>
  <si>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</si>
  <si>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</si>
  <si>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</si>
  <si>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</si>
  <si>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</si>
  <si>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</si>
  <si>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</si>
  <si>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</si>
  <si>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</si>
  <si>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</si>
  <si>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</si>
  <si>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</si>
  <si>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</si>
  <si>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</si>
  <si>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</si>
  <si>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</si>
  <si>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</si>
  <si>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</si>
  <si>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</si>
  <si>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</si>
  <si>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</si>
  <si>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</si>
  <si>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</si>
  <si>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</si>
  <si>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</si>
  <si>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</si>
  <si>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</si>
  <si>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</si>
  <si>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</si>
  <si>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</si>
  <si>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</si>
  <si>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</si>
  <si>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</si>
  <si>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</si>
  <si>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</si>
  <si>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</si>
  <si>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</si>
  <si>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</si>
  <si>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</si>
  <si>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</si>
  <si>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</si>
  <si>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</si>
  <si>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</si>
  <si>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</si>
  <si>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</si>
  <si>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</si>
  <si>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</si>
  <si>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</si>
  <si>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</si>
  <si>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</si>
  <si>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</si>
  <si>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</si>
  <si>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</si>
  <si>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</si>
  <si>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</si>
  <si>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</si>
  <si>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</si>
  <si>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</si>
  <si>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</si>
  <si>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</si>
  <si>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</si>
  <si>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</si>
  <si>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</si>
  <si>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</si>
  <si>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</si>
  <si>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</si>
  <si>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</si>
  <si>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</si>
  <si>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</si>
  <si>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</si>
  <si>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</si>
  <si>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</si>
  <si>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</si>
  <si>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</si>
  <si>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</si>
  <si>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</si>
  <si>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</si>
  <si>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</si>
  <si>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</si>
  <si>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</si>
  <si>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</si>
  <si>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</si>
  <si>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</si>
  <si>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</si>
  <si>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</si>
  <si>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</si>
  <si>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</si>
  <si>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</si>
  <si>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</si>
  <si>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</si>
  <si>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</si>
  <si>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</si>
  <si>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</si>
  <si>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</si>
  <si>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</si>
  <si>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</si>
  <si>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</si>
  <si>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</si>
  <si>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</si>
  <si>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</si>
  <si>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</si>
  <si>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</si>
  <si>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</si>
  <si>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</si>
  <si>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</si>
  <si>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</si>
  <si>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</si>
  <si>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</si>
  <si>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</si>
  <si>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</si>
  <si>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</si>
  <si>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</si>
  <si>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</si>
  <si>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</si>
  <si>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</si>
  <si>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</si>
  <si>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</si>
  <si>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</si>
  <si>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</si>
  <si>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</si>
  <si>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</si>
  <si>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</si>
  <si>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</si>
  <si>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</si>
  <si>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</si>
  <si>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</si>
  <si>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</si>
  <si>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</si>
  <si>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</si>
  <si>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</si>
  <si>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</si>
  <si>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</si>
  <si>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</si>
  <si>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</si>
  <si>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</si>
  <si>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</si>
  <si>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</si>
  <si>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</si>
  <si>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</si>
  <si>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</si>
  <si>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</si>
  <si>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</si>
  <si>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</si>
  <si>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</si>
  <si>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</si>
  <si>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</si>
  <si>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</si>
  <si>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</si>
  <si>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</si>
  <si>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</si>
  <si>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</si>
  <si>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</si>
  <si>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</si>
  <si>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</si>
  <si>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</si>
  <si>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</si>
  <si>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</si>
  <si>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</si>
  <si>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</si>
  <si>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</si>
  <si>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</si>
  <si>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</si>
  <si>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</si>
  <si>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</si>
  <si>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</si>
  <si>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</si>
  <si>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</si>
  <si>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</si>
  <si>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</si>
  <si>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</si>
  <si>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</si>
  <si>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</si>
  <si>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</si>
  <si>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</si>
  <si>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</si>
  <si>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</si>
  <si>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</si>
  <si>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</si>
  <si>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</si>
  <si>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</si>
  <si>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</si>
  <si>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</si>
  <si>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</si>
  <si>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</si>
  <si>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</si>
  <si>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</si>
  <si>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</si>
  <si>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</si>
  <si>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</si>
  <si>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</si>
  <si>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</si>
  <si>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</si>
  <si>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</si>
  <si>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</si>
  <si>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</si>
  <si>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</si>
  <si>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</si>
  <si>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</si>
  <si>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</si>
  <si>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</si>
  <si>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</si>
  <si>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</si>
  <si>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</si>
  <si>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</si>
  <si>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</si>
  <si>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</si>
  <si>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</si>
  <si>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</si>
  <si>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</si>
  <si>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</si>
  <si>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</si>
  <si>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</si>
  <si>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</si>
  <si>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</si>
  <si>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</si>
  <si>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</si>
  <si>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</si>
  <si>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</si>
  <si>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</si>
  <si>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</si>
  <si>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</si>
  <si>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</si>
  <si>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</si>
  <si>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</si>
  <si>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</si>
  <si>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</si>
  <si>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</si>
  <si>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</si>
  <si>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</si>
  <si>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</si>
  <si>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</si>
  <si>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</si>
  <si>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</si>
  <si>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</si>
  <si>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</si>
  <si>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</si>
  <si>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</si>
  <si>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</si>
  <si>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</si>
  <si>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</si>
  <si>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</si>
  <si>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</si>
  <si>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</si>
  <si>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</si>
  <si>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</si>
  <si>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</si>
  <si>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</si>
  <si>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</si>
  <si>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</si>
  <si>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</si>
  <si>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</si>
  <si>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</si>
  <si>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</si>
  <si>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</si>
  <si>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</si>
  <si>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</si>
  <si>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</si>
  <si>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</si>
  <si>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</si>
  <si>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</si>
  <si>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</si>
  <si>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</si>
  <si>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</si>
  <si>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</si>
  <si>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</si>
  <si>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</si>
  <si>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</si>
  <si>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</si>
  <si>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</si>
  <si>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</si>
  <si>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</si>
  <si>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</si>
  <si>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</si>
  <si>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</si>
  <si>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</si>
  <si>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</si>
  <si>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</si>
  <si>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</si>
  <si>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</si>
  <si>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</si>
  <si>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</si>
  <si>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</si>
  <si>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</si>
  <si>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</si>
  <si>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</si>
  <si>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</si>
  <si>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</si>
  <si>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</si>
  <si>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</si>
  <si>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</si>
  <si>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</si>
  <si>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</si>
  <si>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</si>
  <si>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</si>
  <si>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</si>
  <si>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</si>
  <si>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</si>
  <si>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</si>
  <si>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</si>
  <si>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</si>
  <si>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</si>
  <si>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</si>
  <si>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</si>
  <si>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</si>
  <si>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</si>
  <si>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</si>
  <si>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</si>
  <si>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</si>
  <si>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</si>
  <si>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</si>
  <si>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</si>
  <si>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</si>
  <si>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</si>
  <si>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</si>
  <si>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</si>
  <si>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</si>
  <si>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</si>
  <si>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</si>
  <si>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</si>
  <si>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</si>
  <si>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 xml:space="preserve">AGE IN </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</si>
  <si>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</si>
  <si>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</si>
  <si>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</si>
  <si>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</si>
  <si>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</si>
  <si>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</si>
  <si>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</si>
  <si>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</si>
  <si>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</si>
  <si>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</si>
  <si>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</si>
  <si>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</si>
  <si>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</si>
  <si>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</si>
  <si>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</si>
  <si>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</si>
  <si>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</si>
  <si>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</si>
  <si>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</si>
  <si>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</si>
  <si>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</si>
  <si>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</si>
  <si>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</si>
  <si>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</si>
  <si>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</si>
  <si>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</si>
  <si>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</si>
  <si>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</si>
  <si>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</si>
  <si>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</si>
  <si>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</si>
  <si>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</si>
  <si>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</si>
  <si>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</si>
  <si>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</si>
  <si>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</si>
  <si>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</si>
  <si>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</si>
  <si>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</si>
  <si>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</si>
  <si>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</si>
  <si>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</si>
  <si>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</si>
  <si>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</si>
  <si>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</si>
  <si>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</si>
  <si>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</si>
  <si>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</si>
  <si>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</si>
  <si>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</si>
  <si>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</si>
  <si>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</si>
  <si>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</si>
  <si>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</si>
  <si>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</si>
  <si>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</si>
  <si>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</si>
  <si>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</si>
  <si>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</si>
  <si>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</si>
  <si>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</si>
  <si>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</si>
  <si>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</si>
  <si>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</si>
  <si>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</si>
  <si>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</si>
  <si>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</si>
  <si>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</si>
  <si>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</si>
  <si>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</si>
  <si>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</si>
  <si>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</si>
  <si>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</si>
  <si>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</si>
  <si>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</si>
  <si>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</si>
  <si>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</si>
  <si>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</si>
  <si>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</si>
  <si>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</si>
  <si>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</si>
  <si>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</si>
  <si>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</si>
  <si>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</si>
  <si>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</si>
  <si>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</si>
  <si>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</si>
  <si>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</si>
  <si>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</si>
  <si>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</si>
  <si>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</si>
  <si>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</si>
  <si>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</si>
  <si>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</si>
  <si>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</si>
  <si>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</si>
  <si>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</si>
  <si>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</si>
  <si>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</si>
  <si>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</si>
  <si>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</si>
  <si>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</si>
  <si>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</si>
  <si>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</si>
  <si>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</si>
  <si>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</si>
  <si>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</si>
  <si>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</si>
  <si>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</si>
  <si>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</si>
  <si>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</si>
  <si>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</si>
  <si>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</si>
  <si>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</si>
  <si>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</si>
  <si>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</si>
  <si>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</si>
  <si>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</si>
  <si>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</si>
  <si>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</si>
  <si>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</si>
  <si>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</si>
  <si>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</si>
  <si>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</si>
  <si>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</si>
  <si>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</si>
  <si>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</si>
  <si>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</si>
  <si>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</si>
  <si>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</si>
  <si>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</si>
  <si>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</si>
  <si>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</si>
  <si>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</si>
  <si>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</si>
  <si>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</si>
  <si>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</si>
  <si>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</si>
  <si>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</si>
  <si>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</si>
  <si>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</si>
  <si>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</si>
  <si>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</si>
  <si>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</si>
  <si>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</si>
  <si>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</si>
  <si>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</si>
  <si>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</si>
  <si>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</si>
  <si>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</si>
  <si>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</si>
  <si>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</si>
  <si>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</si>
  <si>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</si>
  <si>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</si>
  <si>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</si>
  <si>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</si>
  <si>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</si>
  <si>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</si>
  <si>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</si>
  <si>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</si>
  <si>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</si>
  <si>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</si>
  <si>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</si>
  <si>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</si>
  <si>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</si>
  <si>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</si>
  <si>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</si>
  <si>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</si>
  <si>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</si>
  <si>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</si>
  <si>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</si>
  <si>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</si>
  <si>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</si>
  <si>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</si>
  <si>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</si>
  <si>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</si>
  <si>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</si>
  <si>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</si>
  <si>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</si>
  <si>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</si>
  <si>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</si>
  <si>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</si>
  <si>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</si>
  <si>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</si>
  <si>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</si>
  <si>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</si>
  <si>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</si>
  <si>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</si>
  <si>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</si>
  <si>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</si>
  <si>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</si>
  <si>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</si>
  <si>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</si>
  <si>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</si>
  <si>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</si>
  <si>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</si>
  <si>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</si>
  <si>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</si>
  <si>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</si>
  <si>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</si>
  <si>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</si>
  <si>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</si>
  <si>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</si>
  <si>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</si>
  <si>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</si>
  <si>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</si>
  <si>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</si>
  <si>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</si>
  <si>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</si>
  <si>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</si>
  <si>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</si>
  <si>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</si>
  <si>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</si>
  <si>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</si>
  <si>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</si>
  <si>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</si>
  <si>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</si>
  <si>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</si>
  <si>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</si>
  <si>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</si>
  <si>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</si>
  <si>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</si>
  <si>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</si>
  <si>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</si>
  <si>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</si>
  <si>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</si>
  <si>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</si>
  <si>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</si>
  <si>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</si>
  <si>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</si>
  <si>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</si>
  <si>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</si>
  <si>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</si>
  <si>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</si>
  <si>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</si>
  <si>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</si>
  <si>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</si>
  <si>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</si>
  <si>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</si>
  <si>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</si>
  <si>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</si>
  <si>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</si>
  <si>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</si>
  <si>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</si>
  <si>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</si>
  <si>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</si>
  <si>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</si>
  <si>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</si>
  <si>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</si>
  <si>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</si>
  <si>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</si>
  <si>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</si>
  <si>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</si>
  <si>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</si>
  <si>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</si>
  <si>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</si>
  <si>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</si>
  <si>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</si>
  <si>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</si>
  <si>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</si>
  <si>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</si>
  <si>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</si>
  <si>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</si>
  <si>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</si>
  <si>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</si>
  <si>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</si>
  <si>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</si>
  <si>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</si>
  <si>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</si>
  <si>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</si>
  <si>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</si>
  <si>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</si>
  <si>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</si>
  <si>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</si>
  <si>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</si>
  <si>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</si>
  <si>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</si>
  <si>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</si>
  <si>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</si>
  <si>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</si>
  <si>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</si>
  <si>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</si>
  <si>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</si>
  <si>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</si>
  <si>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</si>
  <si>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</si>
  <si>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</si>
  <si>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</si>
  <si>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</si>
  <si>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</si>
  <si>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</si>
  <si>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</si>
  <si>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</si>
  <si>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</si>
  <si>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</si>
  <si>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</si>
  <si>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</si>
  <si>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</si>
  <si>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</si>
  <si>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</si>
  <si>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</si>
  <si>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reserve factor for the selected CT and Mth on the input page</t>
  </si>
  <si>
    <t>Reserve Factors</t>
  </si>
  <si>
    <t>------  RATE GROUPS 030 - 041 -------</t>
  </si>
  <si>
    <t>AGE IN</t>
  </si>
  <si>
    <t>CT</t>
  </si>
  <si>
    <t>CT</t>
  </si>
  <si>
    <t>CT</t>
  </si>
  <si>
    <t>CT</t>
  </si>
  <si>
    <t>CT</t>
  </si>
  <si>
    <t>CT</t>
  </si>
  <si>
    <t>CT</t>
  </si>
  <si>
    <t>CT</t>
  </si>
  <si>
    <t>CT</t>
  </si>
  <si>
    <t>CT</t>
  </si>
  <si>
    <t>CT</t>
  </si>
  <si>
    <t>CT</t>
  </si>
  <si>
    <t>CT</t>
  </si>
  <si>
    <t>CT</t>
  </si>
  <si>
    <t>CT</t>
  </si>
  <si>
    <t>MONTHS</t>
  </si>
  <si>
    <t>Reserve Factors</t>
  </si>
  <si>
    <t>------- RATE GROUPS 110 - 134 -------</t>
  </si>
  <si>
    <t>AGE IN</t>
  </si>
  <si>
    <t>CT</t>
  </si>
  <si>
    <t>CT</t>
  </si>
  <si>
    <t>CT</t>
  </si>
  <si>
    <t>CT</t>
  </si>
  <si>
    <t>CT</t>
  </si>
  <si>
    <t>CT</t>
  </si>
  <si>
    <t>CT</t>
  </si>
  <si>
    <t>CT</t>
  </si>
  <si>
    <t>CT</t>
  </si>
  <si>
    <t>CT</t>
  </si>
  <si>
    <t>CT</t>
  </si>
  <si>
    <t>CT</t>
  </si>
  <si>
    <t>CT</t>
  </si>
  <si>
    <t>CT</t>
  </si>
  <si>
    <t>CT</t>
  </si>
  <si>
    <t>MONTHS</t>
  </si>
  <si>
    <t>Reserve Factors</t>
  </si>
  <si>
    <t xml:space="preserve"> ------ RATE GROUPS 159 - 190 -----</t>
  </si>
  <si>
    <t>AGE IN</t>
  </si>
  <si>
    <t>CT</t>
  </si>
  <si>
    <t>CT</t>
  </si>
  <si>
    <t>CT</t>
  </si>
  <si>
    <t>CT</t>
  </si>
  <si>
    <t>CT</t>
  </si>
  <si>
    <t>CT</t>
  </si>
  <si>
    <t>CT</t>
  </si>
  <si>
    <t>CT</t>
  </si>
  <si>
    <t>CT</t>
  </si>
  <si>
    <t>CT</t>
  </si>
  <si>
    <t>CT</t>
  </si>
  <si>
    <t>CT</t>
  </si>
  <si>
    <t>CT</t>
  </si>
  <si>
    <t>CT</t>
  </si>
  <si>
    <t>CT</t>
  </si>
  <si>
    <t>MONTHS</t>
  </si>
  <si>
    <t>Reserve Factors</t>
  </si>
  <si>
    <t xml:space="preserve"> ------  RATE GROUPS 207 - 542 ------</t>
  </si>
  <si>
    <t>AGE IN</t>
  </si>
  <si>
    <t>CT</t>
  </si>
  <si>
    <t>CT</t>
  </si>
  <si>
    <t>CT</t>
  </si>
  <si>
    <t>CT</t>
  </si>
  <si>
    <t>CT</t>
  </si>
  <si>
    <t>CT</t>
  </si>
  <si>
    <t>CT</t>
  </si>
  <si>
    <t>CT</t>
  </si>
  <si>
    <t>CT</t>
  </si>
  <si>
    <t>CT</t>
  </si>
  <si>
    <t>CT</t>
  </si>
  <si>
    <t>CT</t>
  </si>
  <si>
    <t>CT</t>
  </si>
  <si>
    <t>CT</t>
  </si>
  <si>
    <t>CT</t>
  </si>
  <si>
    <t>MONTHS</t>
  </si>
  <si>
    <t>Reserve Factors</t>
  </si>
  <si>
    <t xml:space="preserve"> ----- RATE GROUPS 551 - 590 ------</t>
  </si>
  <si>
    <t>AGE IN</t>
  </si>
  <si>
    <t>CT</t>
  </si>
  <si>
    <t>CT</t>
  </si>
  <si>
    <t>CT</t>
  </si>
  <si>
    <t>CT</t>
  </si>
  <si>
    <t>CT</t>
  </si>
  <si>
    <t>CT</t>
  </si>
  <si>
    <t>CT</t>
  </si>
  <si>
    <t>CT</t>
  </si>
  <si>
    <t>CT</t>
  </si>
  <si>
    <t>CT</t>
  </si>
  <si>
    <t>CT</t>
  </si>
  <si>
    <t>CT</t>
  </si>
  <si>
    <t>CT</t>
  </si>
  <si>
    <t>CT</t>
  </si>
  <si>
    <t>CT</t>
  </si>
  <si>
    <t>MONTHS</t>
  </si>
  <si>
    <t>Reserve Factors</t>
  </si>
  <si>
    <t xml:space="preserve"> ------  RATE GROUPS 604 - 689 -----</t>
  </si>
  <si>
    <t>AGE IN</t>
  </si>
  <si>
    <t>CT</t>
  </si>
  <si>
    <t>CT</t>
  </si>
  <si>
    <t>CT</t>
  </si>
  <si>
    <t>CT</t>
  </si>
  <si>
    <t>CT</t>
  </si>
  <si>
    <t>CT</t>
  </si>
  <si>
    <t>CT</t>
  </si>
  <si>
    <t>CT</t>
  </si>
  <si>
    <t>CT</t>
  </si>
  <si>
    <t>CT</t>
  </si>
  <si>
    <t>CT</t>
  </si>
  <si>
    <t>CT</t>
  </si>
  <si>
    <t>CT</t>
  </si>
  <si>
    <t>CT</t>
  </si>
  <si>
    <t>CT</t>
  </si>
  <si>
    <t>MONTHS</t>
  </si>
  <si>
    <t>Reserve Factors</t>
  </si>
  <si>
    <t>------ RATE GROUPS 810 -875 ------</t>
  </si>
  <si>
    <t>AGE IN</t>
  </si>
  <si>
    <t>CT</t>
  </si>
  <si>
    <t>CT</t>
  </si>
  <si>
    <t>CT</t>
  </si>
  <si>
    <t>CT</t>
  </si>
  <si>
    <t>CT</t>
  </si>
  <si>
    <t>CT</t>
  </si>
  <si>
    <t>CT</t>
  </si>
  <si>
    <t>CT</t>
  </si>
  <si>
    <t>CT</t>
  </si>
  <si>
    <t>CT</t>
  </si>
  <si>
    <t>CT</t>
  </si>
  <si>
    <t>CT</t>
  </si>
  <si>
    <t>CT</t>
  </si>
  <si>
    <t>CT</t>
  </si>
  <si>
    <t>CT</t>
  </si>
  <si>
    <t>MONTHS</t>
  </si>
  <si>
    <t>Reserve Factors</t>
  </si>
  <si>
    <t>----  RATE GROUPS 905 - 983  -------</t>
  </si>
  <si>
    <t>AGE IN</t>
  </si>
  <si>
    <t>CT</t>
  </si>
  <si>
    <t>CT</t>
  </si>
  <si>
    <t>CT</t>
  </si>
  <si>
    <t>CT</t>
  </si>
  <si>
    <t>CT</t>
  </si>
  <si>
    <t>CT</t>
  </si>
  <si>
    <t>CT</t>
  </si>
  <si>
    <t>CT</t>
  </si>
  <si>
    <t>CT</t>
  </si>
  <si>
    <t>CT</t>
  </si>
  <si>
    <t>CT</t>
  </si>
  <si>
    <t>CT</t>
  </si>
  <si>
    <t>CT</t>
  </si>
  <si>
    <t>CT</t>
  </si>
  <si>
    <t>CT</t>
  </si>
  <si>
    <t>MONTHS</t>
  </si>
  <si>
    <t>Account No.</t>
  </si>
  <si>
    <t>Rate Group</t>
  </si>
  <si>
    <t>Enter either payroll or premium; NOT BOTH</t>
  </si>
  <si>
    <t>Payroll</t>
  </si>
  <si>
    <t>Premium</t>
  </si>
  <si>
    <t>Target Rate</t>
  </si>
  <si>
    <t>Transition Price</t>
  </si>
  <si>
    <t>Enter only if different from target rate</t>
  </si>
  <si>
    <t xml:space="preserve"> </t>
  </si>
  <si>
    <t>EXP. COST FACTOR</t>
  </si>
  <si>
    <t>=</t>
  </si>
  <si>
    <t>EXP. COST</t>
  </si>
  <si>
    <t>RATING FACTOR</t>
  </si>
  <si>
    <t>Rating Factor</t>
  </si>
  <si>
    <t>prior to 2004 accident year</t>
  </si>
  <si>
    <t>premium formula</t>
  </si>
  <si>
    <t>ins. Earnings formula</t>
  </si>
  <si>
    <t>from 2004 accident yr inclusive</t>
  </si>
  <si>
    <t>INITIAL ASSESSMENT</t>
  </si>
  <si>
    <t>NET ASST.</t>
  </si>
  <si>
    <t>EXP INSURANCE</t>
  </si>
  <si>
    <t>FACTOR</t>
  </si>
  <si>
    <t>EXP. INSURANCE</t>
  </si>
  <si>
    <t>payroll</t>
  </si>
  <si>
    <t>NET COMPONENT</t>
  </si>
  <si>
    <t>NET FACTOR COMPONENTS</t>
  </si>
  <si>
    <t>TARGET RATE</t>
  </si>
  <si>
    <t>Year</t>
  </si>
  <si>
    <t>Year</t>
  </si>
  <si>
    <t>Rate</t>
  </si>
  <si>
    <t>Rate</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</si>
  <si>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</si>
  <si>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</si>
  <si>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</si>
  <si>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</si>
  <si>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</si>
  <si>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</si>
  <si>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</si>
  <si>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</si>
  <si>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</si>
  <si>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</si>
  <si>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</si>
  <si>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</si>
  <si>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</si>
  <si>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</si>
  <si>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</si>
  <si>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</si>
  <si>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</si>
  <si>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</si>
  <si>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</si>
  <si>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</si>
  <si>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</si>
  <si>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</si>
  <si>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</si>
  <si>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</si>
  <si>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</si>
  <si>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</si>
  <si>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</si>
  <si>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</si>
  <si>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</si>
  <si>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</si>
  <si>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</si>
  <si>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</si>
  <si>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</si>
  <si>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</si>
  <si>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</si>
  <si>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</si>
  <si>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</si>
  <si>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na</t>
  </si>
  <si>
    <t>VARIOUS TABLES</t>
  </si>
  <si>
    <t>Insurance Factors</t>
  </si>
  <si>
    <t>Maximun</t>
  </si>
  <si>
    <t>Earnings</t>
  </si>
  <si>
    <t>Year</t>
  </si>
  <si>
    <t>Maximun</t>
  </si>
  <si>
    <t>Minimum</t>
  </si>
  <si>
    <t>Year</t>
  </si>
  <si>
    <t>A</t>
  </si>
  <si>
    <t>B</t>
  </si>
  <si>
    <t>Year</t>
  </si>
  <si>
    <t>Max</t>
  </si>
  <si>
    <t>Example: for accident year 2002</t>
  </si>
  <si>
    <t>Exp. Insurance Factor formula:</t>
  </si>
  <si>
    <t>=ROUND(MAX(MIN((1.65*64600)/(C6+(1.5*64600)),H17),H18),4)</t>
  </si>
  <si>
    <r>
      <rPr>
        <b/>
        <sz val="10"/>
        <color indexed="10"/>
        <rFont val="Franklin Gothic Medium"/>
        <family val="2"/>
      </rPr>
      <t>OVERHEAD % - Frais g</t>
    </r>
    <r>
      <rPr>
        <b/>
        <sz val="10"/>
        <color indexed="10"/>
        <rFont val="Calibri"/>
        <family val="2"/>
      </rPr>
      <t>é</t>
    </r>
    <r>
      <rPr>
        <b/>
        <sz val="10"/>
        <color indexed="10"/>
        <rFont val="Franklin Gothic Medium"/>
        <family val="2"/>
      </rPr>
      <t>n</t>
    </r>
    <r>
      <rPr>
        <b/>
        <sz val="10"/>
        <color indexed="10"/>
        <rFont val="Calibri"/>
        <family val="2"/>
      </rPr>
      <t>é</t>
    </r>
    <r>
      <rPr>
        <b/>
        <sz val="10"/>
        <color indexed="10"/>
        <rFont val="Franklin Gothic Medium"/>
        <family val="2"/>
      </rPr>
      <t>raux (%)</t>
    </r>
  </si>
  <si>
    <t>N/A</t>
  </si>
  <si>
    <t>v1802fr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</si>
</sst>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43" formatCode="_(* #,##0.00_);_(* \(#,##0.00\);_(* &quot;-&quot;??_);_(@_)"/>
    <numFmt numFmtId="164" formatCode="0.0000"/>
    <numFmt numFmtId="165" formatCode="&quot;$&quot;#,##0.00"/>
    <numFmt numFmtId="166" formatCode="&quot;$&quot;#,##0.00;[Red]&quot;$&quot;#,##0.00"/>
    <numFmt numFmtId="167" formatCode="0.0"/>
    <numFmt numFmtId="168" formatCode="0.000_)"/>
    <numFmt numFmtId="169" formatCode="0.0000_)"/>
    <numFmt numFmtId="170" formatCode="_(* #,##0.000_);_(* \(#,##0.000\);_(* &quot;-&quot;???_);_(@_)"/>
    <numFmt numFmtId="171" formatCode="[$-409]d\-mmm\-yyyy;@"/>
    <numFmt numFmtId="172" formatCode="0.000"/>
  </numFmts>
  <fonts count="41">
    <font>
      <sz val="10"/>
      <name val="Arial"/>
      <family val="2"/>
    </font>
    <font>
      <sz val="11"/>
      <color theme="1"/>
      <name val="Calibri"/>
      <family val="2"/>
      <scheme val="minor"/>
    </font>
    <font>
      <sz val="12"/>
      <name val="Arial MT"/>
      <family val="2"/>
    </font>
    <font>
      <u val="single"/>
      <sz val="12"/>
      <color indexed="12"/>
      <name val="Arial MT"/>
      <family val="2"/>
    </font>
    <font>
      <sz val="8"/>
      <name val="Arial"/>
      <family val="2"/>
    </font>
    <font>
      <sz val="10"/>
      <name val="Franklin Gothic Medium"/>
      <family val="2"/>
    </font>
    <font>
      <b/>
      <u val="single"/>
      <sz val="10"/>
      <name val="Franklin Gothic Medium"/>
      <family val="2"/>
    </font>
    <font>
      <sz val="12"/>
      <name val="Franklin Gothic Medium"/>
      <family val="2"/>
    </font>
    <font>
      <b/>
      <sz val="10"/>
      <name val="Franklin Gothic Medium"/>
      <family val="2"/>
    </font>
    <font>
      <b/>
      <sz val="12"/>
      <name val="Franklin Gothic Medium"/>
      <family val="2"/>
    </font>
    <font>
      <b/>
      <u val="single"/>
      <sz val="12"/>
      <name val="Franklin Gothic Medium"/>
      <family val="2"/>
    </font>
    <font>
      <b/>
      <sz val="9"/>
      <name val="Franklin Gothic Medium"/>
      <family val="2"/>
    </font>
    <font>
      <b/>
      <sz val="11"/>
      <name val="Franklin Gothic Medium"/>
      <family val="2"/>
    </font>
    <font>
      <sz val="9"/>
      <name val="Franklin Gothic Medium"/>
      <family val="2"/>
    </font>
    <font>
      <b/>
      <u val="single"/>
      <sz val="16"/>
      <name val="Franklin Gothic Medium"/>
      <family val="2"/>
    </font>
    <font>
      <b/>
      <sz val="14"/>
      <name val="Franklin Gothic Medium"/>
      <family val="2"/>
    </font>
    <font>
      <b/>
      <sz val="12"/>
      <color indexed="10"/>
      <name val="Franklin Gothic Medium"/>
      <family val="2"/>
    </font>
    <font>
      <b/>
      <sz val="12"/>
      <color indexed="8"/>
      <name val="Franklin Gothic Medium"/>
      <family val="2"/>
    </font>
    <font>
      <b/>
      <sz val="12"/>
      <color indexed="12"/>
      <name val="Franklin Gothic Medium"/>
      <family val="2"/>
    </font>
    <font>
      <sz val="12"/>
      <color indexed="12"/>
      <name val="Franklin Gothic Medium"/>
      <family val="2"/>
    </font>
    <font>
      <sz val="12"/>
      <color indexed="8"/>
      <name val="Franklin Gothic Medium"/>
      <family val="2"/>
    </font>
    <font>
      <b/>
      <sz val="11"/>
      <color indexed="9"/>
      <name val="Franklin Gothic Medium"/>
      <family val="2"/>
    </font>
    <font>
      <b/>
      <sz val="10"/>
      <color indexed="10"/>
      <name val="Franklin Gothic Medium"/>
      <family val="2"/>
    </font>
    <font>
      <u val="single"/>
      <sz val="12"/>
      <color indexed="12"/>
      <name val="Franklin Gothic Medium"/>
      <family val="2"/>
    </font>
    <font>
      <b/>
      <sz val="10"/>
      <color indexed="12"/>
      <name val="Franklin Gothic Medium"/>
      <family val="2"/>
    </font>
    <font>
      <sz val="10"/>
      <color indexed="12"/>
      <name val="Franklin Gothic Medium"/>
      <family val="2"/>
    </font>
    <font>
      <sz val="8"/>
      <name val="Franklin Gothic Medium"/>
      <family val="2"/>
    </font>
    <font>
      <b/>
      <sz val="8"/>
      <name val="Franklin Gothic Medium"/>
      <family val="2"/>
    </font>
    <font>
      <sz val="8"/>
      <color indexed="10"/>
      <name val="Franklin Gothic Medium"/>
      <family val="2"/>
    </font>
    <font>
      <i/>
      <sz val="10"/>
      <name val="Franklin Gothic Medium"/>
      <family val="2"/>
    </font>
    <font>
      <i/>
      <sz val="9"/>
      <name val="Franklin Gothic Medium"/>
      <family val="2"/>
    </font>
    <font>
      <b/>
      <sz val="18"/>
      <name val="Franklin Gothic Medium"/>
      <family val="2"/>
    </font>
    <font>
      <sz val="18"/>
      <name val="Franklin Gothic Medium"/>
      <family val="2"/>
    </font>
    <font>
      <sz val="11"/>
      <name val="Franklin Gothic Medium"/>
      <family val="2"/>
    </font>
    <font>
      <b/>
      <sz val="12"/>
      <color indexed="12"/>
      <name val="Arial MT"/>
      <family val="2"/>
    </font>
    <font>
      <sz val="12"/>
      <color indexed="12"/>
      <name val="Arial MT"/>
      <family val="2"/>
    </font>
    <font>
      <b/>
      <vertAlign val="superscript"/>
      <sz val="10"/>
      <name val="Franklin Gothic Medium"/>
      <family val="2"/>
    </font>
    <font>
      <b/>
      <sz val="10"/>
      <color rgb="FF0000FF"/>
      <name val="Franklin Gothic Medium"/>
      <family val="2"/>
    </font>
    <font>
      <b/>
      <sz val="10"/>
      <color indexed="10"/>
      <name val="Calibri"/>
      <family val="2"/>
    </font>
    <font>
      <b/>
      <sz val="10"/>
      <color rgb="FFFF0000"/>
      <name val="Franklin Gothic Medium"/>
      <family val="2"/>
    </font>
    <font>
      <b/>
      <sz val="12"/>
      <color rgb="FF000000"/>
      <name val="Arial MT"/>
      <family val="2"/>
    </font>
  </fonts>
  <fills count="16">
    <fill>
      <patternFill/>
    </fill>
    <fill>
      <patternFill patternType="gray125"/>
    </fill>
    <fill>
      <patternFill patternType="solid">
        <fgColor rgb="FF92D050"/>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theme="0" tint="-0.24997000396251678"/>
        <bgColor indexed="64"/>
      </patternFill>
    </fill>
    <fill>
      <patternFill patternType="solid">
        <fgColor indexed="55"/>
        <bgColor indexed="64"/>
      </patternFill>
    </fill>
    <fill>
      <patternFill patternType="solid">
        <fgColor theme="0" tint="-0.1499900072813034"/>
        <bgColor indexed="64"/>
      </patternFill>
    </fill>
  </fills>
  <borders count="4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right/>
      <top/>
      <bottom style="medium"/>
    </border>
    <border>
      <left style="thin"/>
      <right/>
      <top/>
      <bottom style="medium"/>
    </border>
    <border>
      <left/>
      <right/>
      <top style="thin">
        <color indexed="8"/>
      </top>
      <bottom style="thin">
        <color indexed="8"/>
      </bottom>
    </border>
    <border>
      <left/>
      <right/>
      <top style="dashed"/>
      <bottom/>
    </border>
    <border>
      <left/>
      <right/>
      <top/>
      <bottom style="dashed"/>
    </border>
    <border>
      <left style="thin">
        <color indexed="8"/>
      </left>
      <right/>
      <top/>
      <bottom/>
    </border>
    <border>
      <left/>
      <right style="thin">
        <color indexed="8"/>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right/>
      <top/>
      <bottom style="thin"/>
    </border>
    <border>
      <left/>
      <right style="thin"/>
      <top/>
      <bottom style="thin"/>
    </border>
    <border>
      <left/>
      <right/>
      <top/>
      <bottom style="double"/>
    </border>
    <border>
      <left style="double"/>
      <right/>
      <top style="double"/>
      <bottom/>
    </border>
    <border>
      <left/>
      <right/>
      <top style="double"/>
      <bottom/>
    </border>
    <border>
      <left/>
      <right/>
      <top/>
      <bottom style="dotted"/>
    </border>
    <border>
      <left style="thin">
        <color indexed="8"/>
      </left>
      <right style="thin">
        <color indexed="8"/>
      </right>
      <top style="thin">
        <color indexed="8"/>
      </top>
      <bottom/>
    </border>
    <border>
      <left/>
      <right/>
      <top style="medium"/>
      <bottom/>
    </border>
    <border>
      <left/>
      <right style="double"/>
      <top style="double"/>
      <bottom/>
    </border>
    <border>
      <left/>
      <right/>
      <top style="dashed"/>
      <bottom style="double"/>
    </border>
    <border>
      <left style="double"/>
      <right/>
      <top/>
      <bottom style="double"/>
    </border>
    <border>
      <left style="double"/>
      <right/>
      <top/>
      <bottom style="dashed"/>
    </border>
    <border>
      <left style="double"/>
      <right/>
      <top/>
      <bottom/>
    </border>
    <border>
      <left/>
      <right style="double"/>
      <top/>
      <bottom style="double"/>
    </border>
    <border>
      <left/>
      <right style="double"/>
      <top/>
      <bottom/>
    </border>
    <border>
      <left/>
      <right style="double"/>
      <top/>
      <bottom style="dashed"/>
    </border>
    <border>
      <left style="medium"/>
      <right/>
      <top style="medium"/>
      <bottom style="medium"/>
    </border>
    <border>
      <left/>
      <right/>
      <top style="medium"/>
      <bottom style="medium"/>
    </border>
    <border>
      <left/>
      <right style="medium"/>
      <top style="medium"/>
      <bottom style="medium"/>
    </border>
    <border>
      <left style="thin">
        <color indexed="8"/>
      </left>
      <right/>
      <top style="thin">
        <color indexed="8"/>
      </top>
      <bottom/>
    </border>
    <border>
      <left/>
      <right style="thin">
        <color indexed="8"/>
      </right>
      <top style="thin">
        <color indexed="8"/>
      </top>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cellStyleXfs>
  <cellXfs count="516">
    <xf numFmtId="0" fontId="0" fillId="0" borderId="0" xfId="0"/>
    <xf numFmtId="0" fontId="5" fillId="0" borderId="0" xfId="0" applyFont="1"/>
    <xf numFmtId="0" fontId="6" fillId="0" borderId="0" xfId="22" applyFont="1">
      <alignment/>
      <protection/>
    </xf>
    <xf numFmtId="0" fontId="7" fillId="0" borderId="0" xfId="22" applyFont="1">
      <alignment/>
      <protection/>
    </xf>
    <xf numFmtId="0" fontId="5" fillId="0" borderId="0" xfId="22" applyFont="1">
      <alignment/>
      <protection/>
    </xf>
    <xf numFmtId="0" fontId="8" fillId="0" borderId="1" xfId="22" applyFont="1" applyBorder="1">
      <alignment/>
      <protection/>
    </xf>
    <xf numFmtId="0" fontId="7" fillId="0" borderId="2" xfId="22" applyFont="1" applyBorder="1">
      <alignment/>
      <protection/>
    </xf>
    <xf numFmtId="0" fontId="5" fillId="0" borderId="2" xfId="22" applyFont="1" applyBorder="1">
      <alignment/>
      <protection/>
    </xf>
    <xf numFmtId="0" fontId="8" fillId="0" borderId="2" xfId="22" applyFont="1" applyBorder="1">
      <alignment/>
      <protection/>
    </xf>
    <xf numFmtId="0" fontId="5" fillId="0" borderId="3" xfId="22" applyFont="1" applyBorder="1">
      <alignment/>
      <protection/>
    </xf>
    <xf numFmtId="0" fontId="8" fillId="0" borderId="0" xfId="22" applyFont="1" applyBorder="1" applyAlignment="1">
      <alignment horizontal="left"/>
      <protection/>
    </xf>
    <xf numFmtId="0" fontId="5" fillId="0" borderId="0" xfId="22" applyFont="1" applyBorder="1" applyAlignment="1">
      <alignment horizontal="center"/>
      <protection/>
    </xf>
    <xf numFmtId="0" fontId="5" fillId="0" borderId="4" xfId="22" applyFont="1" applyBorder="1">
      <alignment/>
      <protection/>
    </xf>
    <xf numFmtId="0" fontId="5" fillId="0" borderId="0" xfId="22" applyFont="1" applyBorder="1">
      <alignment/>
      <protection/>
    </xf>
    <xf numFmtId="0" fontId="5" fillId="0" borderId="5" xfId="22" applyFont="1" applyBorder="1">
      <alignment/>
      <protection/>
    </xf>
    <xf numFmtId="0" fontId="8" fillId="0" borderId="0" xfId="22" applyFont="1">
      <alignment/>
      <protection/>
    </xf>
    <xf numFmtId="0" fontId="8" fillId="0" borderId="6" xfId="22" applyFont="1" applyBorder="1" applyAlignment="1">
      <alignment horizontal="center"/>
      <protection/>
    </xf>
    <xf numFmtId="0" fontId="8" fillId="0" borderId="0" xfId="22" applyFont="1" applyBorder="1">
      <alignment/>
      <protection/>
    </xf>
    <xf numFmtId="0" fontId="8" fillId="0" borderId="7" xfId="22" applyFont="1" applyBorder="1" applyAlignment="1">
      <alignment horizontal="center"/>
      <protection/>
    </xf>
    <xf numFmtId="0" fontId="8" fillId="0" borderId="8" xfId="22" applyFont="1" applyBorder="1" applyAlignment="1">
      <alignment horizontal="center"/>
      <protection/>
    </xf>
    <xf numFmtId="0" fontId="9" fillId="0" borderId="0" xfId="22" applyFont="1">
      <alignment/>
      <protection/>
    </xf>
    <xf numFmtId="0" fontId="5" fillId="0" borderId="6" xfId="22" applyFont="1" applyBorder="1" applyAlignment="1">
      <alignment horizontal="center"/>
      <protection/>
    </xf>
    <xf numFmtId="0" fontId="5" fillId="0" borderId="6" xfId="22" applyFont="1" applyFill="1" applyBorder="1" applyAlignment="1">
      <alignment horizontal="center"/>
      <protection/>
    </xf>
    <xf numFmtId="2" fontId="5" fillId="0" borderId="6" xfId="22" applyNumberFormat="1" applyFont="1" applyFill="1" applyBorder="1" applyAlignment="1">
      <alignment horizontal="center"/>
      <protection/>
    </xf>
    <xf numFmtId="0" fontId="5" fillId="0" borderId="9" xfId="22" applyFont="1" applyBorder="1" applyAlignment="1">
      <alignment horizontal="center"/>
      <protection/>
    </xf>
    <xf numFmtId="3" fontId="5" fillId="0" borderId="9" xfId="22" applyNumberFormat="1" applyFont="1" applyBorder="1" applyAlignment="1">
      <alignment horizontal="center"/>
      <protection/>
    </xf>
    <xf numFmtId="0" fontId="5" fillId="0" borderId="6" xfId="0" applyFont="1" applyFill="1" applyBorder="1" applyAlignment="1">
      <alignment horizontal="center"/>
    </xf>
    <xf numFmtId="2" fontId="5" fillId="0" borderId="6" xfId="0" applyNumberFormat="1" applyFont="1" applyFill="1" applyBorder="1" applyAlignment="1">
      <alignment horizontal="center"/>
    </xf>
    <xf numFmtId="0" fontId="5" fillId="0" borderId="9" xfId="22" applyFont="1" applyFill="1" applyBorder="1" applyAlignment="1">
      <alignment horizontal="center"/>
      <protection/>
    </xf>
    <xf numFmtId="3" fontId="5" fillId="0" borderId="9" xfId="0" applyNumberFormat="1" applyFont="1" applyBorder="1" applyAlignment="1">
      <alignment horizontal="center"/>
    </xf>
    <xf numFmtId="0" fontId="5" fillId="0" borderId="0" xfId="22" applyFont="1" applyFill="1" applyBorder="1">
      <alignment/>
      <protection/>
    </xf>
    <xf numFmtId="0" fontId="5" fillId="0" borderId="10" xfId="22" applyFont="1" applyBorder="1">
      <alignment/>
      <protection/>
    </xf>
    <xf numFmtId="0" fontId="5" fillId="2" borderId="6" xfId="22" applyFont="1" applyFill="1" applyBorder="1" applyAlignment="1">
      <alignment horizontal="center"/>
      <protection/>
    </xf>
    <xf numFmtId="0" fontId="10" fillId="0" borderId="0" xfId="22" applyFont="1">
      <alignment/>
      <protection/>
    </xf>
    <xf numFmtId="49" fontId="7" fillId="0" borderId="0" xfId="22" applyNumberFormat="1" applyFont="1">
      <alignment/>
      <protection/>
    </xf>
    <xf numFmtId="0" fontId="7" fillId="0" borderId="0" xfId="22" applyFont="1" applyAlignment="1">
      <alignment horizontal="center"/>
      <protection/>
    </xf>
    <xf numFmtId="49" fontId="11" fillId="0" borderId="0" xfId="22" applyNumberFormat="1" applyFont="1" applyFill="1" applyBorder="1" applyAlignment="1">
      <alignment horizontal="center"/>
      <protection/>
    </xf>
    <xf numFmtId="0" fontId="9" fillId="0" borderId="1" xfId="22" applyFont="1" applyBorder="1" applyAlignment="1">
      <alignment horizontal="center"/>
      <protection/>
    </xf>
    <xf numFmtId="49" fontId="11" fillId="0" borderId="11" xfId="22" applyNumberFormat="1" applyFont="1" applyFill="1" applyBorder="1" applyAlignment="1">
      <alignment horizontal="center"/>
      <protection/>
    </xf>
    <xf numFmtId="0" fontId="12" fillId="0" borderId="12" xfId="22" applyFont="1" applyBorder="1" applyAlignment="1">
      <alignment horizontal="center"/>
      <protection/>
    </xf>
    <xf numFmtId="0" fontId="12" fillId="0" borderId="11" xfId="22" applyFont="1" applyBorder="1" applyAlignment="1">
      <alignment horizontal="center"/>
      <protection/>
    </xf>
    <xf numFmtId="43" fontId="5" fillId="0" borderId="6" xfId="0" applyNumberFormat="1" applyFont="1" applyFill="1" applyBorder="1" applyAlignment="1">
      <alignment horizontal="center"/>
    </xf>
    <xf numFmtId="0" fontId="7" fillId="0" borderId="0" xfId="22" applyFont="1" applyBorder="1">
      <alignment/>
      <protection/>
    </xf>
    <xf numFmtId="0" fontId="7" fillId="0" borderId="0" xfId="22" applyFont="1" applyProtection="1">
      <alignment/>
      <protection/>
    </xf>
    <xf numFmtId="0" fontId="14" fillId="0" borderId="0" xfId="22" applyFont="1" applyProtection="1">
      <alignment/>
      <protection/>
    </xf>
    <xf numFmtId="0" fontId="15" fillId="0" borderId="0" xfId="22" applyFont="1" applyProtection="1">
      <alignment/>
      <protection/>
    </xf>
    <xf numFmtId="0" fontId="9" fillId="0" borderId="0" xfId="22" applyFont="1" applyAlignment="1" applyProtection="1">
      <alignment horizontal="right"/>
      <protection/>
    </xf>
    <xf numFmtId="0" fontId="16" fillId="0" borderId="0" xfId="22" applyFont="1" applyProtection="1">
      <alignment/>
      <protection/>
    </xf>
    <xf numFmtId="7" fontId="17" fillId="0" borderId="0" xfId="22" applyNumberFormat="1" applyFont="1" applyFill="1" applyBorder="1" applyAlignment="1" applyProtection="1">
      <alignment horizontal="center"/>
      <protection locked="0"/>
    </xf>
    <xf numFmtId="0" fontId="7" fillId="0" borderId="0" xfId="22" applyFont="1" applyBorder="1" applyAlignment="1" applyProtection="1">
      <alignment horizontal="center"/>
      <protection locked="0"/>
    </xf>
    <xf numFmtId="0" fontId="18" fillId="0" borderId="7" xfId="22" applyFont="1" applyBorder="1" applyProtection="1">
      <alignment/>
      <protection/>
    </xf>
    <xf numFmtId="0" fontId="19" fillId="0" borderId="13" xfId="22" applyFont="1" applyBorder="1">
      <alignment/>
      <protection/>
    </xf>
    <xf numFmtId="0" fontId="18" fillId="0" borderId="13" xfId="22" applyFont="1" applyBorder="1" applyAlignment="1" applyProtection="1">
      <alignment horizontal="center"/>
      <protection/>
    </xf>
    <xf numFmtId="0" fontId="19" fillId="0" borderId="0" xfId="22" applyFont="1" applyProtection="1">
      <alignment/>
      <protection/>
    </xf>
    <xf numFmtId="0" fontId="19" fillId="0" borderId="0" xfId="22" applyFont="1">
      <alignment/>
      <protection/>
    </xf>
    <xf numFmtId="0" fontId="19" fillId="0" borderId="0" xfId="22" applyFont="1" applyAlignment="1" applyProtection="1">
      <alignment horizontal="center"/>
      <protection/>
    </xf>
    <xf numFmtId="10" fontId="19" fillId="0" borderId="0" xfId="22" applyNumberFormat="1" applyFont="1" applyAlignment="1" applyProtection="1">
      <alignment horizontal="center"/>
      <protection/>
    </xf>
    <xf numFmtId="0" fontId="19" fillId="0" borderId="0" xfId="22" applyFont="1" applyAlignment="1">
      <alignment horizontal="center"/>
      <protection/>
    </xf>
    <xf numFmtId="0" fontId="7" fillId="3" borderId="0" xfId="23" applyFont="1" applyFill="1">
      <alignment/>
      <protection/>
    </xf>
    <xf numFmtId="0" fontId="19" fillId="3" borderId="0" xfId="23" applyFont="1" applyFill="1" applyProtection="1">
      <alignment/>
      <protection/>
    </xf>
    <xf numFmtId="0" fontId="19" fillId="3" borderId="0" xfId="23" applyFont="1" applyFill="1">
      <alignment/>
      <protection/>
    </xf>
    <xf numFmtId="0" fontId="19" fillId="3" borderId="0" xfId="23" applyFont="1" applyFill="1" applyAlignment="1" applyProtection="1">
      <alignment horizontal="center"/>
      <protection/>
    </xf>
    <xf numFmtId="0" fontId="7" fillId="4" borderId="0" xfId="23" applyFont="1" applyFill="1">
      <alignment/>
      <protection/>
    </xf>
    <xf numFmtId="0" fontId="19" fillId="4" borderId="0" xfId="23" applyFont="1" applyFill="1" applyProtection="1">
      <alignment/>
      <protection/>
    </xf>
    <xf numFmtId="0" fontId="19" fillId="4" borderId="0" xfId="23" applyFont="1" applyFill="1">
      <alignment/>
      <protection/>
    </xf>
    <xf numFmtId="0" fontId="19" fillId="4" borderId="0" xfId="23" applyFont="1" applyFill="1" applyAlignment="1" applyProtection="1">
      <alignment horizontal="center"/>
      <protection/>
    </xf>
    <xf numFmtId="10" fontId="19" fillId="4" borderId="0" xfId="23" applyNumberFormat="1" applyFont="1" applyFill="1" applyAlignment="1" applyProtection="1">
      <alignment horizontal="center"/>
      <protection/>
    </xf>
    <xf numFmtId="0" fontId="7" fillId="3" borderId="0" xfId="23" applyFont="1" applyFill="1" applyProtection="1">
      <alignment/>
      <protection/>
    </xf>
    <xf numFmtId="168" fontId="7" fillId="3" borderId="0" xfId="23" applyNumberFormat="1" applyFont="1" applyFill="1" applyProtection="1">
      <alignment/>
      <protection/>
    </xf>
    <xf numFmtId="10" fontId="7" fillId="0" borderId="0" xfId="22" applyNumberFormat="1" applyFont="1" applyProtection="1">
      <alignment/>
      <protection/>
    </xf>
    <xf numFmtId="0" fontId="7" fillId="5" borderId="0" xfId="22" applyFont="1" applyFill="1" applyProtection="1">
      <alignment/>
      <protection/>
    </xf>
    <xf numFmtId="0" fontId="7" fillId="5" borderId="0" xfId="22" applyFont="1" applyFill="1">
      <alignment/>
      <protection/>
    </xf>
    <xf numFmtId="0" fontId="7" fillId="5" borderId="0" xfId="22" applyFont="1" applyFill="1" applyAlignment="1" applyProtection="1">
      <alignment horizontal="left"/>
      <protection/>
    </xf>
    <xf numFmtId="0" fontId="13" fillId="0" borderId="6" xfId="0" applyNumberFormat="1" applyFont="1" applyBorder="1" applyAlignment="1">
      <alignment horizontal="center"/>
    </xf>
    <xf numFmtId="0" fontId="13" fillId="0" borderId="6" xfId="0" applyFont="1" applyBorder="1"/>
    <xf numFmtId="0" fontId="11" fillId="0" borderId="6" xfId="0" applyFont="1" applyBorder="1"/>
    <xf numFmtId="0" fontId="13" fillId="0" borderId="0" xfId="0" applyFont="1" applyAlignment="1">
      <alignment horizontal="center"/>
    </xf>
    <xf numFmtId="0" fontId="13" fillId="0" borderId="0" xfId="0" applyNumberFormat="1" applyFont="1" applyAlignment="1">
      <alignment horizontal="center"/>
    </xf>
    <xf numFmtId="164" fontId="5" fillId="0" borderId="0" xfId="0" applyNumberFormat="1" applyFont="1"/>
    <xf numFmtId="49" fontId="13" fillId="0" borderId="0" xfId="0" applyNumberFormat="1" applyFont="1" applyAlignment="1">
      <alignment horizontal="right"/>
    </xf>
    <xf numFmtId="49" fontId="13" fillId="0" borderId="14" xfId="0" applyNumberFormat="1" applyFont="1" applyBorder="1" applyAlignment="1">
      <alignment horizontal="center"/>
    </xf>
    <xf numFmtId="49" fontId="13" fillId="0" borderId="14" xfId="0" applyNumberFormat="1" applyFont="1" applyBorder="1" applyAlignment="1">
      <alignment horizontal="right"/>
    </xf>
    <xf numFmtId="49" fontId="13" fillId="0" borderId="15" xfId="0" applyNumberFormat="1" applyFont="1" applyBorder="1" applyAlignment="1">
      <alignment horizontal="center"/>
    </xf>
    <xf numFmtId="0" fontId="5" fillId="0" borderId="0" xfId="0" applyFont="1" applyAlignment="1">
      <alignment horizontal="center"/>
    </xf>
    <xf numFmtId="9" fontId="5" fillId="0" borderId="6" xfId="0" applyNumberFormat="1" applyFont="1" applyBorder="1"/>
    <xf numFmtId="9" fontId="5" fillId="2" borderId="6" xfId="0" applyNumberFormat="1" applyFont="1" applyFill="1" applyBorder="1" applyAlignment="1">
      <alignment horizontal="center"/>
    </xf>
    <xf numFmtId="9" fontId="5" fillId="0" borderId="6" xfId="15" applyFont="1" applyBorder="1" applyAlignment="1">
      <alignment horizontal="center"/>
    </xf>
    <xf numFmtId="0" fontId="5" fillId="0" borderId="16" xfId="0" applyFont="1" applyBorder="1"/>
    <xf numFmtId="0" fontId="5" fillId="0" borderId="17" xfId="0" applyFont="1" applyBorder="1"/>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5" fillId="0" borderId="4" xfId="0" applyFont="1" applyBorder="1"/>
    <xf numFmtId="0" fontId="5" fillId="0" borderId="0" xfId="0" applyFont="1" applyBorder="1"/>
    <xf numFmtId="0" fontId="5" fillId="0" borderId="5" xfId="0" applyFont="1" applyBorder="1"/>
    <xf numFmtId="0" fontId="5" fillId="0" borderId="4" xfId="0" applyFont="1" applyBorder="1" applyAlignment="1">
      <alignment horizontal="right"/>
    </xf>
    <xf numFmtId="49" fontId="5" fillId="0" borderId="0" xfId="0" applyNumberFormat="1" applyFont="1" applyBorder="1" applyAlignment="1">
      <alignment horizontal="center"/>
    </xf>
    <xf numFmtId="49" fontId="5" fillId="0" borderId="5" xfId="0" applyNumberFormat="1" applyFont="1" applyBorder="1" applyAlignment="1">
      <alignment horizontal="center"/>
    </xf>
    <xf numFmtId="0" fontId="5" fillId="0" borderId="9" xfId="0" applyFont="1" applyBorder="1" applyAlignment="1">
      <alignment horizontal="center"/>
    </xf>
    <xf numFmtId="3" fontId="5" fillId="0" borderId="9" xfId="0" applyNumberFormat="1" applyFont="1" applyFill="1" applyBorder="1" applyAlignment="1">
      <alignment horizontal="center"/>
    </xf>
    <xf numFmtId="0" fontId="5" fillId="0" borderId="23" xfId="0" applyFont="1" applyFill="1" applyBorder="1" applyAlignment="1">
      <alignment horizontal="right"/>
    </xf>
    <xf numFmtId="0" fontId="5" fillId="0" borderId="23" xfId="0" applyFont="1" applyFill="1" applyBorder="1"/>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0" fontId="8" fillId="0" borderId="1" xfId="0" applyFont="1" applyBorder="1"/>
    <xf numFmtId="0" fontId="5" fillId="0" borderId="1" xfId="0" applyFont="1" applyBorder="1"/>
    <xf numFmtId="0" fontId="8" fillId="0" borderId="2" xfId="0" applyFont="1" applyBorder="1" applyAlignment="1">
      <alignment horizontal="center"/>
    </xf>
    <xf numFmtId="0" fontId="5" fillId="0" borderId="3" xfId="0" applyFont="1" applyBorder="1"/>
    <xf numFmtId="0" fontId="8" fillId="0" borderId="23" xfId="0" applyFont="1" applyBorder="1" applyAlignment="1">
      <alignment horizontal="center"/>
    </xf>
    <xf numFmtId="0" fontId="5" fillId="0" borderId="0" xfId="0" applyFont="1" applyBorder="1" applyAlignment="1">
      <alignment/>
    </xf>
    <xf numFmtId="0" fontId="5" fillId="0" borderId="18" xfId="0" applyFont="1" applyBorder="1" applyAlignment="1">
      <alignment horizontal="center"/>
    </xf>
    <xf numFmtId="0" fontId="5" fillId="0" borderId="5" xfId="0" applyFont="1" applyBorder="1" applyAlignment="1">
      <alignment horizontal="center"/>
    </xf>
    <xf numFmtId="0" fontId="5" fillId="0" borderId="0" xfId="0" applyNumberFormat="1" applyFont="1" applyFill="1" applyBorder="1" applyAlignment="1" applyProtection="1">
      <alignment/>
      <protection locked="0"/>
    </xf>
    <xf numFmtId="167" fontId="8" fillId="0" borderId="20" xfId="0" applyNumberFormat="1" applyFont="1" applyBorder="1"/>
    <xf numFmtId="0" fontId="5" fillId="0" borderId="21" xfId="0" applyFont="1" applyBorder="1"/>
    <xf numFmtId="0" fontId="5" fillId="2" borderId="22" xfId="0" applyFont="1" applyFill="1" applyBorder="1" applyAlignment="1">
      <alignment horizontal="center"/>
    </xf>
    <xf numFmtId="0" fontId="5" fillId="0" borderId="0" xfId="0" applyFont="1" applyProtection="1">
      <protection hidden="1"/>
    </xf>
    <xf numFmtId="0" fontId="21" fillId="0" borderId="0" xfId="0" applyFont="1" applyFill="1" applyBorder="1" applyAlignment="1" applyProtection="1">
      <alignment horizontal="center"/>
      <protection hidden="1"/>
    </xf>
    <xf numFmtId="0" fontId="8" fillId="0" borderId="0" xfId="0" applyFont="1" applyBorder="1" applyAlignment="1" applyProtection="1">
      <alignment horizontal="right"/>
      <protection hidden="1"/>
    </xf>
    <xf numFmtId="0" fontId="5" fillId="0" borderId="0" xfId="0" applyFont="1" applyAlignment="1" applyProtection="1">
      <alignment/>
      <protection hidden="1"/>
    </xf>
    <xf numFmtId="0" fontId="5" fillId="0" borderId="23"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Protection="1">
      <protection hidden="1"/>
    </xf>
    <xf numFmtId="0" fontId="11" fillId="0" borderId="0" xfId="0" applyFont="1" applyAlignment="1" applyProtection="1">
      <alignment horizontal="center"/>
      <protection hidden="1"/>
    </xf>
    <xf numFmtId="0" fontId="5" fillId="0" borderId="0" xfId="0" applyFont="1" applyFill="1" applyProtection="1">
      <protection hidden="1"/>
    </xf>
    <xf numFmtId="0" fontId="8" fillId="0" borderId="0" xfId="0" applyFont="1" applyFill="1" applyBorder="1" applyAlignment="1" applyProtection="1">
      <alignment horizontal="right"/>
      <protection hidden="1"/>
    </xf>
    <xf numFmtId="0" fontId="5" fillId="0" borderId="4" xfId="0" applyFont="1" applyBorder="1" applyAlignment="1" applyProtection="1">
      <alignment/>
      <protection hidden="1"/>
    </xf>
    <xf numFmtId="0" fontId="8" fillId="0" borderId="0" xfId="0" applyFont="1" applyAlignment="1" applyProtection="1">
      <alignment horizontal="center"/>
      <protection hidden="1"/>
    </xf>
    <xf numFmtId="0" fontId="22" fillId="0" borderId="0" xfId="0" applyNumberFormat="1" applyFont="1" applyAlignment="1" applyProtection="1">
      <alignment horizontal="left"/>
      <protection hidden="1"/>
    </xf>
    <xf numFmtId="0" fontId="5" fillId="0" borderId="20" xfId="0" applyFont="1" applyBorder="1" applyAlignment="1" applyProtection="1">
      <alignment/>
      <protection hidden="1"/>
    </xf>
    <xf numFmtId="3" fontId="5" fillId="0" borderId="0" xfId="0" applyNumberFormat="1" applyFont="1" applyFill="1" applyBorder="1" applyAlignment="1" applyProtection="1">
      <alignment/>
      <protection hidden="1"/>
    </xf>
    <xf numFmtId="3" fontId="13" fillId="0" borderId="0" xfId="0" applyNumberFormat="1" applyFont="1" applyAlignment="1" applyProtection="1">
      <alignment horizontal="center"/>
      <protection hidden="1"/>
    </xf>
    <xf numFmtId="3" fontId="5" fillId="0" borderId="0" xfId="0" applyNumberFormat="1" applyFont="1" applyAlignment="1" applyProtection="1">
      <alignment horizontal="center"/>
      <protection hidden="1"/>
    </xf>
    <xf numFmtId="0" fontId="5" fillId="0" borderId="0" xfId="0" applyFont="1" applyBorder="1" applyAlignment="1" applyProtection="1">
      <alignment horizontal="right"/>
      <protection hidden="1"/>
    </xf>
    <xf numFmtId="0" fontId="5" fillId="0" borderId="0" xfId="0" applyFont="1" applyFill="1" applyBorder="1" applyAlignment="1" applyProtection="1">
      <alignment horizontal="left"/>
      <protection hidden="1"/>
    </xf>
    <xf numFmtId="0" fontId="5" fillId="0" borderId="0" xfId="0" applyFont="1" applyBorder="1" applyAlignment="1" applyProtection="1">
      <alignment/>
      <protection hidden="1"/>
    </xf>
    <xf numFmtId="0" fontId="8" fillId="0" borderId="0" xfId="0" applyFont="1" applyBorder="1" applyAlignment="1" applyProtection="1">
      <alignment horizontal="center"/>
      <protection hidden="1"/>
    </xf>
    <xf numFmtId="0" fontId="23" fillId="0" borderId="0" xfId="20" applyFont="1" applyAlignment="1" applyProtection="1">
      <alignment/>
      <protection hidden="1"/>
    </xf>
    <xf numFmtId="4" fontId="5" fillId="0" borderId="20" xfId="0" applyNumberFormat="1" applyFont="1" applyFill="1" applyBorder="1" applyAlignment="1" applyProtection="1">
      <alignment horizontal="center"/>
      <protection hidden="1"/>
    </xf>
    <xf numFmtId="4" fontId="8" fillId="0" borderId="0" xfId="0" applyNumberFormat="1" applyFont="1" applyFill="1" applyBorder="1" applyAlignment="1" applyProtection="1">
      <alignment horizontal="center"/>
      <protection hidden="1"/>
    </xf>
    <xf numFmtId="4" fontId="5" fillId="0" borderId="0" xfId="0" applyNumberFormat="1" applyFont="1" applyFill="1" applyBorder="1" applyAlignment="1" applyProtection="1">
      <alignment horizontal="center"/>
      <protection hidden="1"/>
    </xf>
    <xf numFmtId="0" fontId="22" fillId="0" borderId="0" xfId="0" applyFont="1" applyProtection="1">
      <protection hidden="1"/>
    </xf>
    <xf numFmtId="4" fontId="8" fillId="0" borderId="2" xfId="0" applyNumberFormat="1" applyFont="1" applyBorder="1" applyAlignment="1" applyProtection="1">
      <alignment horizontal="center"/>
      <protection hidden="1"/>
    </xf>
    <xf numFmtId="4" fontId="8" fillId="0" borderId="0" xfId="0" applyNumberFormat="1" applyFont="1" applyBorder="1" applyAlignment="1" applyProtection="1">
      <alignment horizontal="center"/>
      <protection hidden="1"/>
    </xf>
    <xf numFmtId="0" fontId="8" fillId="0" borderId="19" xfId="0" applyFont="1" applyBorder="1" applyAlignment="1" applyProtection="1">
      <alignment horizontal="left"/>
      <protection hidden="1"/>
    </xf>
    <xf numFmtId="0" fontId="5" fillId="0" borderId="20" xfId="0" applyFont="1" applyBorder="1" applyAlignment="1" applyProtection="1">
      <alignment horizontal="right"/>
      <protection hidden="1"/>
    </xf>
    <xf numFmtId="0" fontId="5" fillId="0" borderId="20" xfId="0" applyFont="1" applyBorder="1" applyProtection="1">
      <protection hidden="1"/>
    </xf>
    <xf numFmtId="3" fontId="22" fillId="0" borderId="20" xfId="0" applyNumberFormat="1" applyFont="1" applyFill="1" applyBorder="1" applyAlignment="1" applyProtection="1">
      <alignment horizontal="left"/>
      <protection hidden="1"/>
    </xf>
    <xf numFmtId="0" fontId="8" fillId="0" borderId="20" xfId="0" applyFont="1" applyBorder="1" applyAlignment="1" applyProtection="1">
      <alignment horizontal="right"/>
      <protection hidden="1"/>
    </xf>
    <xf numFmtId="4" fontId="8" fillId="0" borderId="20" xfId="0" applyNumberFormat="1" applyFont="1" applyBorder="1" applyAlignment="1" applyProtection="1">
      <alignment horizontal="center"/>
      <protection hidden="1"/>
    </xf>
    <xf numFmtId="0" fontId="5" fillId="0" borderId="21" xfId="0" applyFont="1" applyBorder="1" applyProtection="1">
      <protection hidden="1"/>
    </xf>
    <xf numFmtId="0" fontId="8" fillId="0" borderId="23" xfId="0" applyFont="1" applyBorder="1" applyProtection="1">
      <protection hidden="1"/>
    </xf>
    <xf numFmtId="0" fontId="5" fillId="0" borderId="24" xfId="0" applyFont="1" applyBorder="1" applyProtection="1">
      <protection hidden="1"/>
    </xf>
    <xf numFmtId="0" fontId="5" fillId="0" borderId="25" xfId="0" applyFont="1" applyBorder="1" applyProtection="1">
      <protection hidden="1"/>
    </xf>
    <xf numFmtId="3" fontId="22" fillId="0" borderId="0" xfId="0" applyNumberFormat="1" applyFont="1" applyFill="1" applyBorder="1" applyAlignment="1" applyProtection="1">
      <alignment horizontal="left"/>
      <protection hidden="1"/>
    </xf>
    <xf numFmtId="0" fontId="24" fillId="0" borderId="1" xfId="0" applyFont="1" applyBorder="1" applyProtection="1">
      <protection hidden="1"/>
    </xf>
    <xf numFmtId="0" fontId="25" fillId="0" borderId="2" xfId="0" applyFont="1" applyBorder="1" applyProtection="1">
      <protection hidden="1"/>
    </xf>
    <xf numFmtId="0" fontId="24" fillId="0" borderId="2" xfId="0" applyFont="1" applyBorder="1" applyAlignment="1" applyProtection="1">
      <alignment horizontal="right"/>
      <protection hidden="1"/>
    </xf>
    <xf numFmtId="0" fontId="24" fillId="0" borderId="2"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25" fillId="0" borderId="2" xfId="0" applyFont="1" applyBorder="1" applyAlignment="1" applyProtection="1">
      <alignment/>
      <protection hidden="1"/>
    </xf>
    <xf numFmtId="0" fontId="8" fillId="0" borderId="4" xfId="0" applyFont="1" applyBorder="1" applyProtection="1">
      <protection hidden="1"/>
    </xf>
    <xf numFmtId="0" fontId="5" fillId="0" borderId="0" xfId="0" applyFont="1" applyFill="1" applyBorder="1" applyAlignment="1" applyProtection="1">
      <alignment horizontal="center"/>
      <protection hidden="1"/>
    </xf>
    <xf numFmtId="0" fontId="5" fillId="0" borderId="5" xfId="0" applyFont="1" applyBorder="1" applyProtection="1">
      <protection hidden="1"/>
    </xf>
    <xf numFmtId="0" fontId="8" fillId="6" borderId="6" xfId="0" applyFont="1" applyFill="1" applyBorder="1" applyAlignment="1" applyProtection="1">
      <alignment horizontal="center"/>
      <protection hidden="1" locked="0"/>
    </xf>
    <xf numFmtId="0" fontId="8" fillId="0" borderId="24" xfId="0" applyFont="1" applyBorder="1" applyAlignment="1" applyProtection="1">
      <alignment horizontal="right"/>
      <protection hidden="1"/>
    </xf>
    <xf numFmtId="0" fontId="5" fillId="0" borderId="24" xfId="0" applyFont="1" applyFill="1" applyBorder="1" applyAlignment="1" applyProtection="1">
      <alignment horizontal="center"/>
      <protection hidden="1"/>
    </xf>
    <xf numFmtId="0" fontId="8" fillId="0" borderId="24" xfId="0" applyFont="1" applyBorder="1" applyAlignment="1" applyProtection="1">
      <alignment horizontal="center"/>
      <protection hidden="1"/>
    </xf>
    <xf numFmtId="0" fontId="5" fillId="0" borderId="24" xfId="0" applyFont="1" applyBorder="1" applyAlignment="1" applyProtection="1">
      <alignment horizontal="center"/>
      <protection hidden="1"/>
    </xf>
    <xf numFmtId="0" fontId="22" fillId="0" borderId="26" xfId="0" applyFont="1" applyBorder="1" applyAlignment="1" applyProtection="1">
      <alignment vertical="center"/>
      <protection hidden="1"/>
    </xf>
    <xf numFmtId="0" fontId="5" fillId="0" borderId="26" xfId="0" applyFont="1" applyBorder="1" applyAlignment="1" applyProtection="1">
      <alignment/>
      <protection hidden="1"/>
    </xf>
    <xf numFmtId="0" fontId="8" fillId="0" borderId="27" xfId="0" applyFont="1" applyBorder="1" applyAlignment="1" applyProtection="1">
      <alignment horizontal="center"/>
      <protection hidden="1"/>
    </xf>
    <xf numFmtId="0" fontId="8" fillId="0" borderId="28" xfId="0" applyFont="1" applyBorder="1" applyAlignment="1" applyProtection="1">
      <alignment horizontal="center"/>
      <protection hidden="1"/>
    </xf>
    <xf numFmtId="0" fontId="8" fillId="0" borderId="0" xfId="0" applyFont="1" applyProtection="1">
      <protection hidden="1"/>
    </xf>
    <xf numFmtId="0" fontId="13" fillId="0" borderId="0" xfId="0" applyFont="1" applyAlignment="1" applyProtection="1">
      <alignment horizontal="center"/>
      <protection hidden="1"/>
    </xf>
    <xf numFmtId="0" fontId="13" fillId="0" borderId="0" xfId="0" applyFont="1" applyProtection="1">
      <protection hidden="1"/>
    </xf>
    <xf numFmtId="0" fontId="26" fillId="0" borderId="0" xfId="0" applyFont="1" applyProtection="1">
      <protection hidden="1"/>
    </xf>
    <xf numFmtId="0" fontId="26" fillId="0" borderId="0" xfId="22" applyFont="1" applyProtection="1">
      <alignment/>
      <protection hidden="1"/>
    </xf>
    <xf numFmtId="0" fontId="27" fillId="0" borderId="0" xfId="22" applyFont="1" applyAlignment="1" applyProtection="1">
      <alignment horizontal="right"/>
      <protection hidden="1"/>
    </xf>
    <xf numFmtId="0" fontId="28" fillId="0" borderId="0" xfId="22" applyFont="1" applyProtection="1">
      <alignment/>
      <protection hidden="1"/>
    </xf>
    <xf numFmtId="0" fontId="8" fillId="0" borderId="21" xfId="0" applyFont="1" applyFill="1" applyBorder="1" applyAlignment="1" applyProtection="1">
      <alignment/>
      <protection hidden="1"/>
    </xf>
    <xf numFmtId="0" fontId="29" fillId="0" borderId="0" xfId="0" applyFont="1" applyProtection="1">
      <protection hidden="1"/>
    </xf>
    <xf numFmtId="0" fontId="30" fillId="0" borderId="4" xfId="0" applyFont="1" applyBorder="1" applyProtection="1">
      <protection hidden="1"/>
    </xf>
    <xf numFmtId="9" fontId="5" fillId="0" borderId="0" xfId="0" applyNumberFormat="1" applyFont="1" applyFill="1" applyBorder="1" applyAlignment="1" applyProtection="1">
      <alignment horizontal="center"/>
      <protection hidden="1"/>
    </xf>
    <xf numFmtId="0" fontId="5" fillId="0" borderId="21" xfId="0" applyFont="1" applyFill="1" applyBorder="1" applyAlignment="1" applyProtection="1">
      <alignment horizontal="right"/>
      <protection hidden="1"/>
    </xf>
    <xf numFmtId="165" fontId="5" fillId="0" borderId="21" xfId="0" applyNumberFormat="1" applyFont="1" applyFill="1" applyBorder="1" applyAlignment="1" applyProtection="1">
      <alignment horizontal="right"/>
      <protection hidden="1"/>
    </xf>
    <xf numFmtId="4" fontId="29" fillId="0" borderId="0" xfId="0" applyNumberFormat="1" applyFont="1" applyFill="1" applyBorder="1" applyAlignment="1" applyProtection="1">
      <alignment horizontal="left"/>
      <protection hidden="1"/>
    </xf>
    <xf numFmtId="165" fontId="8" fillId="0" borderId="21" xfId="0" applyNumberFormat="1" applyFont="1" applyFill="1" applyBorder="1" applyAlignment="1" applyProtection="1">
      <alignment horizontal="right"/>
      <protection hidden="1"/>
    </xf>
    <xf numFmtId="0" fontId="29" fillId="0" borderId="0" xfId="0" applyFont="1" applyBorder="1" applyAlignment="1" applyProtection="1">
      <alignment horizontal="left"/>
      <protection hidden="1"/>
    </xf>
    <xf numFmtId="165" fontId="8" fillId="0" borderId="3" xfId="0" applyNumberFormat="1" applyFont="1" applyFill="1" applyBorder="1" applyAlignment="1" applyProtection="1">
      <alignment horizontal="right"/>
      <protection hidden="1"/>
    </xf>
    <xf numFmtId="0" fontId="29" fillId="0" borderId="4" xfId="0" applyFont="1" applyBorder="1" applyAlignment="1" applyProtection="1">
      <alignment horizontal="left"/>
      <protection hidden="1"/>
    </xf>
    <xf numFmtId="0" fontId="29" fillId="0" borderId="0" xfId="0" applyFont="1" applyFill="1" applyBorder="1" applyAlignment="1" applyProtection="1">
      <alignment horizontal="left"/>
      <protection hidden="1"/>
    </xf>
    <xf numFmtId="165" fontId="8" fillId="0" borderId="0" xfId="0" applyNumberFormat="1" applyFont="1" applyFill="1" applyBorder="1" applyAlignment="1" applyProtection="1">
      <alignment horizontal="right"/>
      <protection hidden="1"/>
    </xf>
    <xf numFmtId="165" fontId="8" fillId="0" borderId="2" xfId="0" applyNumberFormat="1" applyFont="1" applyFill="1" applyBorder="1" applyAlignment="1" applyProtection="1">
      <alignment horizontal="right"/>
      <protection hidden="1"/>
    </xf>
    <xf numFmtId="0" fontId="5" fillId="0" borderId="10" xfId="22" applyFont="1" applyFill="1" applyBorder="1">
      <alignment/>
      <protection/>
    </xf>
    <xf numFmtId="0" fontId="5" fillId="0" borderId="0" xfId="22" applyFont="1" applyFill="1">
      <alignment/>
      <protection/>
    </xf>
    <xf numFmtId="0" fontId="7" fillId="0" borderId="0" xfId="22" applyFont="1" applyFill="1">
      <alignment/>
      <protection/>
    </xf>
    <xf numFmtId="43" fontId="5" fillId="0" borderId="6" xfId="18" applyNumberFormat="1" applyFont="1" applyFill="1" applyBorder="1" applyAlignment="1">
      <alignment horizontal="center"/>
    </xf>
    <xf numFmtId="43" fontId="5" fillId="0" borderId="6" xfId="22" applyNumberFormat="1" applyFont="1" applyBorder="1">
      <alignment/>
      <protection/>
    </xf>
    <xf numFmtId="43" fontId="5" fillId="0" borderId="0" xfId="0" applyNumberFormat="1" applyFont="1" applyFill="1" applyAlignment="1">
      <alignment horizontal="center"/>
    </xf>
    <xf numFmtId="43" fontId="5" fillId="2" borderId="6" xfId="18" applyNumberFormat="1" applyFont="1" applyFill="1" applyBorder="1" applyAlignment="1">
      <alignment horizontal="center"/>
    </xf>
    <xf numFmtId="170" fontId="5" fillId="0" borderId="22" xfId="0" applyNumberFormat="1" applyFont="1" applyFill="1" applyBorder="1" applyAlignment="1">
      <alignment horizontal="center"/>
    </xf>
    <xf numFmtId="170" fontId="5" fillId="0" borderId="6" xfId="0" applyNumberFormat="1" applyFont="1" applyBorder="1" applyAlignment="1">
      <alignment horizontal="center"/>
    </xf>
    <xf numFmtId="170" fontId="5" fillId="0" borderId="6" xfId="18" applyNumberFormat="1" applyFont="1" applyFill="1" applyBorder="1" applyAlignment="1">
      <alignment horizontal="center"/>
    </xf>
    <xf numFmtId="170" fontId="5" fillId="0" borderId="6" xfId="22" applyNumberFormat="1" applyFont="1" applyBorder="1">
      <alignment/>
      <protection/>
    </xf>
    <xf numFmtId="170" fontId="5" fillId="0" borderId="6" xfId="0" applyNumberFormat="1" applyFont="1" applyFill="1" applyBorder="1" applyAlignment="1">
      <alignment horizontal="center"/>
    </xf>
    <xf numFmtId="170" fontId="5" fillId="2" borderId="6" xfId="18" applyNumberFormat="1" applyFont="1" applyFill="1" applyBorder="1" applyAlignment="1">
      <alignment horizontal="center"/>
    </xf>
    <xf numFmtId="0" fontId="12" fillId="0" borderId="11" xfId="22" applyFont="1" applyFill="1" applyBorder="1" applyAlignment="1">
      <alignment horizontal="center"/>
      <protection/>
    </xf>
    <xf numFmtId="49" fontId="8" fillId="0" borderId="0" xfId="0" applyNumberFormat="1" applyFont="1" applyAlignment="1">
      <alignment horizontal="center"/>
    </xf>
    <xf numFmtId="0" fontId="22" fillId="0" borderId="0" xfId="0" applyFont="1" applyAlignment="1">
      <alignment horizontal="left"/>
    </xf>
    <xf numFmtId="49" fontId="8" fillId="0" borderId="6" xfId="0" applyNumberFormat="1" applyFont="1" applyFill="1" applyBorder="1" applyAlignment="1">
      <alignment horizontal="center"/>
    </xf>
    <xf numFmtId="0" fontId="8" fillId="7" borderId="6" xfId="0" applyNumberFormat="1" applyFont="1" applyFill="1" applyBorder="1" applyAlignment="1">
      <alignment horizontal="center"/>
    </xf>
    <xf numFmtId="0" fontId="8" fillId="2" borderId="6" xfId="0" applyNumberFormat="1" applyFont="1" applyFill="1" applyBorder="1" applyAlignment="1">
      <alignment horizontal="center"/>
    </xf>
    <xf numFmtId="49" fontId="8" fillId="7" borderId="6" xfId="0" applyNumberFormat="1" applyFont="1" applyFill="1" applyBorder="1" applyAlignment="1">
      <alignment horizontal="center"/>
    </xf>
    <xf numFmtId="9" fontId="5" fillId="0" borderId="6" xfId="15" applyNumberFormat="1" applyFont="1" applyFill="1" applyBorder="1" applyAlignment="1">
      <alignment horizontal="center"/>
    </xf>
    <xf numFmtId="9" fontId="5" fillId="0" borderId="6" xfId="15" applyFont="1" applyFill="1" applyBorder="1" applyAlignment="1">
      <alignment horizontal="center"/>
    </xf>
    <xf numFmtId="0" fontId="6" fillId="0" borderId="17" xfId="0" applyFont="1" applyBorder="1" applyAlignment="1">
      <alignment horizontal="center"/>
    </xf>
    <xf numFmtId="0" fontId="6" fillId="0" borderId="16" xfId="0" applyFont="1" applyBorder="1" applyAlignment="1">
      <alignment horizontal="center"/>
    </xf>
    <xf numFmtId="164" fontId="13" fillId="0" borderId="6" xfId="0" applyNumberFormat="1" applyFont="1" applyBorder="1"/>
    <xf numFmtId="164" fontId="11" fillId="0" borderId="6" xfId="0" applyNumberFormat="1" applyFont="1" applyFill="1" applyBorder="1"/>
    <xf numFmtId="164" fontId="13" fillId="0" borderId="14" xfId="0" applyNumberFormat="1" applyFont="1" applyBorder="1" applyAlignment="1">
      <alignment horizontal="right"/>
    </xf>
    <xf numFmtId="164" fontId="13" fillId="0" borderId="15" xfId="0" applyNumberFormat="1" applyFont="1" applyBorder="1" applyAlignment="1">
      <alignment horizontal="right"/>
    </xf>
    <xf numFmtId="164" fontId="13" fillId="0" borderId="0" xfId="0" applyNumberFormat="1" applyFont="1" applyAlignment="1">
      <alignment horizontal="right"/>
    </xf>
    <xf numFmtId="0" fontId="5" fillId="0" borderId="6" xfId="0" applyFont="1" applyBorder="1" applyAlignment="1">
      <alignment horizontal="center"/>
    </xf>
    <xf numFmtId="15" fontId="0" fillId="0" borderId="0" xfId="0" applyNumberFormat="1"/>
    <xf numFmtId="0" fontId="5" fillId="0" borderId="0" xfId="0" applyFont="1" applyAlignment="1">
      <alignment/>
    </xf>
    <xf numFmtId="0" fontId="5" fillId="0" borderId="0" xfId="0" applyFont="1" applyBorder="1" applyProtection="1">
      <protection locked="0"/>
    </xf>
    <xf numFmtId="49" fontId="33" fillId="0" borderId="0" xfId="0" applyNumberFormat="1" applyFont="1" applyBorder="1" applyProtection="1">
      <protection hidden="1" locked="0"/>
    </xf>
    <xf numFmtId="49" fontId="12" fillId="0" borderId="0" xfId="0" applyNumberFormat="1" applyFont="1" applyFill="1" applyBorder="1" applyProtection="1">
      <protection hidden="1" locked="0"/>
    </xf>
    <xf numFmtId="49" fontId="33" fillId="0" borderId="0" xfId="0" applyNumberFormat="1" applyFont="1" applyFill="1" applyBorder="1" applyProtection="1">
      <protection hidden="1" locked="0"/>
    </xf>
    <xf numFmtId="0" fontId="5" fillId="0" borderId="0" xfId="0" applyFont="1" applyFill="1" applyBorder="1" applyProtection="1">
      <protection locked="0"/>
    </xf>
    <xf numFmtId="49" fontId="33" fillId="0" borderId="0" xfId="0" applyNumberFormat="1" applyFont="1" applyFill="1" applyBorder="1" applyProtection="1" quotePrefix="1">
      <protection hidden="1" locked="0"/>
    </xf>
    <xf numFmtId="49" fontId="12" fillId="0" borderId="0" xfId="0" applyNumberFormat="1" applyFont="1" applyFill="1" applyBorder="1" applyAlignment="1" applyProtection="1">
      <alignment horizontal="center"/>
      <protection hidden="1" locked="0"/>
    </xf>
    <xf numFmtId="0" fontId="33" fillId="0" borderId="0" xfId="0" applyFont="1" applyBorder="1" applyAlignment="1" applyProtection="1">
      <alignment/>
      <protection hidden="1" locked="0"/>
    </xf>
    <xf numFmtId="0" fontId="33" fillId="0" borderId="0" xfId="0" applyFont="1" applyFill="1" applyBorder="1" applyAlignment="1" applyProtection="1">
      <alignment/>
      <protection locked="0"/>
    </xf>
    <xf numFmtId="0" fontId="33" fillId="0" borderId="0" xfId="0" applyFont="1" applyFill="1" applyBorder="1" applyProtection="1">
      <protection locked="0"/>
    </xf>
    <xf numFmtId="0" fontId="33" fillId="0" borderId="0" xfId="0" applyFont="1" applyBorder="1" applyProtection="1">
      <protection locked="0"/>
    </xf>
    <xf numFmtId="0" fontId="33" fillId="0" borderId="0" xfId="0" applyFont="1" applyBorder="1" applyAlignment="1" applyProtection="1" quotePrefix="1">
      <alignment horizontal="left"/>
      <protection hidden="1" locked="0"/>
    </xf>
    <xf numFmtId="0" fontId="12" fillId="0" borderId="0" xfId="0" applyFont="1" applyBorder="1" applyAlignment="1" applyProtection="1">
      <alignment horizontal="right"/>
      <protection hidden="1" locked="0"/>
    </xf>
    <xf numFmtId="0" fontId="5" fillId="0" borderId="22" xfId="0" applyFont="1" applyFill="1" applyBorder="1" applyAlignment="1">
      <alignment horizontal="center"/>
    </xf>
    <xf numFmtId="49" fontId="33" fillId="0" borderId="0" xfId="0" applyNumberFormat="1" applyFont="1" applyBorder="1" applyAlignment="1" applyProtection="1">
      <alignment vertical="center"/>
      <protection hidden="1" locked="0"/>
    </xf>
    <xf numFmtId="4" fontId="12" fillId="0" borderId="0" xfId="0" applyNumberFormat="1" applyFont="1" applyFill="1" applyBorder="1" applyAlignment="1" applyProtection="1">
      <alignment horizontal="left"/>
      <protection hidden="1" locked="0"/>
    </xf>
    <xf numFmtId="0" fontId="5" fillId="0" borderId="4" xfId="0" applyFont="1" applyBorder="1" applyProtection="1">
      <protection hidden="1"/>
    </xf>
    <xf numFmtId="0" fontId="5" fillId="0" borderId="19" xfId="0" applyFont="1" applyBorder="1" applyProtection="1">
      <protection hidden="1"/>
    </xf>
    <xf numFmtId="0" fontId="8" fillId="0" borderId="21" xfId="0" applyFont="1" applyBorder="1" applyAlignment="1" applyProtection="1">
      <alignment horizontal="right"/>
      <protection hidden="1"/>
    </xf>
    <xf numFmtId="0" fontId="25" fillId="0" borderId="4" xfId="0" applyFont="1" applyBorder="1" applyProtection="1">
      <protection hidden="1"/>
    </xf>
    <xf numFmtId="0" fontId="25" fillId="0" borderId="0" xfId="0" applyFont="1" applyBorder="1" applyProtection="1">
      <protection hidden="1"/>
    </xf>
    <xf numFmtId="0" fontId="33" fillId="0" borderId="0" xfId="0" applyFont="1" applyFill="1" applyBorder="1" applyAlignment="1" applyProtection="1" quotePrefix="1">
      <alignment horizontal="left" vertical="center"/>
      <protection hidden="1" locked="0"/>
    </xf>
    <xf numFmtId="0" fontId="33" fillId="0" borderId="0" xfId="0" applyFont="1" applyFill="1" applyBorder="1" applyAlignment="1" applyProtection="1">
      <alignment vertical="center"/>
      <protection hidden="1" locked="0"/>
    </xf>
    <xf numFmtId="0" fontId="12" fillId="0" borderId="29" xfId="0" applyFont="1" applyFill="1" applyBorder="1" applyAlignment="1" applyProtection="1">
      <alignment horizontal="left" vertical="center"/>
      <protection hidden="1" locked="0"/>
    </xf>
    <xf numFmtId="0" fontId="12" fillId="0" borderId="29" xfId="0" applyFont="1" applyFill="1" applyBorder="1" applyAlignment="1" applyProtection="1">
      <alignment horizontal="center" vertical="center"/>
      <protection hidden="1" locked="0"/>
    </xf>
    <xf numFmtId="0" fontId="12" fillId="0" borderId="19" xfId="0" applyFont="1" applyFill="1" applyBorder="1" applyAlignment="1" applyProtection="1">
      <alignment horizontal="left"/>
      <protection hidden="1" locked="0"/>
    </xf>
    <xf numFmtId="0" fontId="12" fillId="0" borderId="20" xfId="0" applyFont="1" applyFill="1" applyBorder="1" applyAlignment="1" applyProtection="1">
      <alignment horizontal="right"/>
      <protection hidden="1" locked="0"/>
    </xf>
    <xf numFmtId="0" fontId="12" fillId="0" borderId="21" xfId="0" applyFont="1" applyFill="1" applyBorder="1" applyAlignment="1" applyProtection="1">
      <alignment horizontal="right"/>
      <protection hidden="1" locked="0"/>
    </xf>
    <xf numFmtId="0" fontId="33" fillId="0" borderId="0" xfId="0" applyFont="1" applyBorder="1" applyAlignment="1" applyProtection="1">
      <alignment horizontal="left" wrapText="1"/>
      <protection locked="0"/>
    </xf>
    <xf numFmtId="0" fontId="33" fillId="0" borderId="0" xfId="0" applyFont="1" applyBorder="1" applyAlignment="1" applyProtection="1">
      <alignment/>
      <protection locked="0"/>
    </xf>
    <xf numFmtId="0" fontId="5" fillId="0" borderId="0" xfId="0" applyNumberFormat="1" applyFont="1" applyBorder="1" applyProtection="1">
      <protection locked="0"/>
    </xf>
    <xf numFmtId="0" fontId="33" fillId="0" borderId="0" xfId="0" applyFont="1" applyFill="1" applyBorder="1" applyProtection="1">
      <protection hidden="1" locked="0"/>
    </xf>
    <xf numFmtId="0" fontId="5" fillId="0" borderId="0" xfId="0" applyNumberFormat="1" applyFont="1" applyProtection="1">
      <protection hidden="1"/>
    </xf>
    <xf numFmtId="0" fontId="8" fillId="0" borderId="0" xfId="0" applyFont="1" applyAlignment="1">
      <alignment horizontal="center"/>
    </xf>
    <xf numFmtId="172" fontId="5" fillId="0" borderId="6" xfId="0" applyNumberFormat="1" applyFont="1" applyFill="1" applyBorder="1" applyAlignment="1">
      <alignment horizontal="center"/>
    </xf>
    <xf numFmtId="0" fontId="5" fillId="8" borderId="22" xfId="0" applyFont="1" applyFill="1" applyBorder="1" applyAlignment="1">
      <alignment horizontal="center"/>
    </xf>
    <xf numFmtId="0" fontId="5" fillId="8" borderId="6" xfId="0" applyFont="1" applyFill="1" applyBorder="1" applyAlignment="1">
      <alignment horizontal="center"/>
    </xf>
    <xf numFmtId="170" fontId="5" fillId="8" borderId="6" xfId="18" applyNumberFormat="1" applyFont="1" applyFill="1" applyBorder="1" applyAlignment="1">
      <alignment horizontal="center"/>
    </xf>
    <xf numFmtId="0" fontId="5" fillId="8" borderId="6" xfId="22" applyFont="1" applyFill="1" applyBorder="1" applyAlignment="1">
      <alignment horizontal="center"/>
      <protection/>
    </xf>
    <xf numFmtId="164" fontId="1" fillId="0" borderId="0" xfId="21" applyNumberFormat="1">
      <alignment/>
      <protection/>
    </xf>
    <xf numFmtId="1" fontId="5" fillId="0" borderId="0" xfId="0" applyNumberFormat="1" applyFont="1"/>
    <xf numFmtId="0" fontId="5" fillId="0" borderId="0" xfId="0" applyFont="1" applyAlignment="1" applyProtection="1">
      <alignment horizontal="center"/>
      <protection hidden="1"/>
    </xf>
    <xf numFmtId="14" fontId="5" fillId="0" borderId="4" xfId="0" applyNumberFormat="1" applyFont="1" applyFill="1" applyBorder="1" applyAlignment="1" applyProtection="1">
      <alignment/>
      <protection/>
    </xf>
    <xf numFmtId="1" fontId="5" fillId="0" borderId="19" xfId="0" applyNumberFormat="1" applyFont="1" applyFill="1" applyBorder="1" applyAlignment="1" applyProtection="1">
      <alignment/>
      <protection/>
    </xf>
    <xf numFmtId="0" fontId="13" fillId="0" borderId="15" xfId="0" applyNumberFormat="1" applyFont="1" applyBorder="1" applyAlignment="1">
      <alignment horizontal="right"/>
    </xf>
    <xf numFmtId="49" fontId="33" fillId="0" borderId="0" xfId="0" applyNumberFormat="1" applyFont="1" applyFill="1" applyBorder="1" applyAlignment="1" applyProtection="1" quotePrefix="1">
      <alignment horizontal="left" wrapText="1"/>
      <protection hidden="1" locked="0"/>
    </xf>
    <xf numFmtId="49" fontId="33" fillId="0" borderId="0" xfId="0" applyNumberFormat="1" applyFont="1" applyFill="1" applyBorder="1" applyAlignment="1" applyProtection="1">
      <alignment horizontal="left" wrapText="1"/>
      <protection hidden="1" locked="0"/>
    </xf>
    <xf numFmtId="1" fontId="5" fillId="0" borderId="0" xfId="0" applyNumberFormat="1" applyFont="1" applyAlignment="1" applyProtection="1">
      <alignment horizontal="center"/>
      <protection hidden="1"/>
    </xf>
    <xf numFmtId="164" fontId="5" fillId="0" borderId="0" xfId="0" applyNumberFormat="1" applyFont="1" applyFill="1" applyBorder="1" applyAlignment="1" applyProtection="1">
      <alignment horizontal="center"/>
      <protection hidden="1"/>
    </xf>
    <xf numFmtId="4" fontId="12" fillId="0" borderId="0" xfId="0" applyNumberFormat="1" applyFont="1" applyFill="1" applyBorder="1" applyAlignment="1" applyProtection="1">
      <alignment/>
      <protection hidden="1" locked="0"/>
    </xf>
    <xf numFmtId="0" fontId="8" fillId="5" borderId="19" xfId="22" applyNumberFormat="1" applyFont="1" applyFill="1" applyBorder="1" applyAlignment="1">
      <alignment horizontal="center"/>
      <protection/>
    </xf>
    <xf numFmtId="0" fontId="8" fillId="4" borderId="19" xfId="22" applyNumberFormat="1" applyFont="1" applyFill="1" applyBorder="1" applyAlignment="1">
      <alignment horizontal="center"/>
      <protection/>
    </xf>
    <xf numFmtId="0" fontId="8" fillId="9" borderId="19" xfId="22" applyNumberFormat="1" applyFont="1" applyFill="1" applyBorder="1" applyAlignment="1">
      <alignment horizontal="center"/>
      <protection/>
    </xf>
    <xf numFmtId="0" fontId="8" fillId="10" borderId="19" xfId="22" applyNumberFormat="1" applyFont="1" applyFill="1" applyBorder="1" applyAlignment="1">
      <alignment horizontal="center"/>
      <protection/>
    </xf>
    <xf numFmtId="0" fontId="8" fillId="11" borderId="19" xfId="22" applyNumberFormat="1" applyFont="1" applyFill="1" applyBorder="1" applyAlignment="1">
      <alignment horizontal="center"/>
      <protection/>
    </xf>
    <xf numFmtId="0" fontId="8" fillId="6" borderId="19" xfId="22" applyNumberFormat="1" applyFont="1" applyFill="1" applyBorder="1" applyAlignment="1">
      <alignment horizontal="center"/>
      <protection/>
    </xf>
    <xf numFmtId="0" fontId="8" fillId="12" borderId="19" xfId="22" applyNumberFormat="1" applyFont="1" applyFill="1" applyBorder="1" applyAlignment="1">
      <alignment horizontal="center"/>
      <protection/>
    </xf>
    <xf numFmtId="0" fontId="8" fillId="3" borderId="19" xfId="22" applyNumberFormat="1" applyFont="1" applyFill="1" applyBorder="1" applyAlignment="1">
      <alignment horizontal="center"/>
      <protection/>
    </xf>
    <xf numFmtId="49" fontId="33" fillId="0" borderId="0" xfId="0" applyNumberFormat="1" applyFont="1" applyBorder="1" applyAlignment="1" applyProtection="1">
      <alignment wrapText="1"/>
      <protection hidden="1" locked="0"/>
    </xf>
    <xf numFmtId="49" fontId="33" fillId="0" borderId="0" xfId="0" applyNumberFormat="1" applyFont="1" applyBorder="1" applyAlignment="1" applyProtection="1">
      <alignment/>
      <protection hidden="1" locked="0"/>
    </xf>
    <xf numFmtId="49" fontId="33" fillId="0" borderId="0" xfId="0" applyNumberFormat="1" applyFont="1" applyFill="1" applyBorder="1" applyAlignment="1" applyProtection="1">
      <alignment/>
      <protection hidden="1" locked="0"/>
    </xf>
    <xf numFmtId="0" fontId="33" fillId="0" borderId="0" xfId="0" applyFont="1" applyFill="1" applyBorder="1" applyAlignment="1" applyProtection="1" quotePrefix="1">
      <alignment/>
      <protection hidden="1"/>
    </xf>
    <xf numFmtId="0" fontId="1" fillId="0" borderId="0" xfId="21" applyAlignment="1">
      <alignment horizontal="center"/>
      <protection/>
    </xf>
    <xf numFmtId="0" fontId="5" fillId="0" borderId="9" xfId="0" applyFont="1" applyFill="1" applyBorder="1" applyAlignment="1">
      <alignment horizontal="center"/>
    </xf>
    <xf numFmtId="0" fontId="7" fillId="0" borderId="3" xfId="22" applyFont="1" applyBorder="1">
      <alignment/>
      <protection/>
    </xf>
    <xf numFmtId="170" fontId="5" fillId="0" borderId="22" xfId="22" applyNumberFormat="1" applyFont="1" applyBorder="1">
      <alignment/>
      <protection/>
    </xf>
    <xf numFmtId="43" fontId="5" fillId="0" borderId="22" xfId="22" applyNumberFormat="1" applyFont="1" applyBorder="1">
      <alignment/>
      <protection/>
    </xf>
    <xf numFmtId="0" fontId="8" fillId="13" borderId="6" xfId="0" applyNumberFormat="1" applyFont="1" applyFill="1" applyBorder="1" applyAlignment="1">
      <alignment horizontal="center"/>
    </xf>
    <xf numFmtId="0" fontId="5" fillId="0" borderId="30" xfId="0" applyFont="1" applyFill="1" applyBorder="1" applyAlignment="1">
      <alignment horizontal="center"/>
    </xf>
    <xf numFmtId="3" fontId="5" fillId="0" borderId="30" xfId="0" applyNumberFormat="1" applyFont="1" applyBorder="1" applyAlignment="1">
      <alignment horizontal="center"/>
    </xf>
    <xf numFmtId="0" fontId="5" fillId="2" borderId="6" xfId="0" applyFont="1" applyFill="1" applyBorder="1" applyAlignment="1">
      <alignment horizontal="center"/>
    </xf>
    <xf numFmtId="3" fontId="5" fillId="0" borderId="6" xfId="0" applyNumberFormat="1" applyFont="1" applyBorder="1" applyAlignment="1">
      <alignment horizontal="center"/>
    </xf>
    <xf numFmtId="0" fontId="12" fillId="0" borderId="25" xfId="22" applyFont="1" applyFill="1" applyBorder="1" applyAlignment="1">
      <alignment horizontal="center"/>
      <protection/>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9" fontId="5" fillId="0" borderId="6" xfId="0" applyNumberFormat="1" applyFont="1" applyBorder="1" applyAlignment="1">
      <alignment horizontal="center"/>
    </xf>
    <xf numFmtId="0" fontId="7" fillId="0" borderId="31" xfId="22" applyFont="1" applyBorder="1">
      <alignment/>
      <protection/>
    </xf>
    <xf numFmtId="170" fontId="5" fillId="0" borderId="23" xfId="22" applyNumberFormat="1" applyFont="1" applyBorder="1">
      <alignment/>
      <protection/>
    </xf>
    <xf numFmtId="170" fontId="5" fillId="2" borderId="19" xfId="18" applyNumberFormat="1" applyFont="1" applyFill="1" applyBorder="1" applyAlignment="1">
      <alignment horizontal="center"/>
    </xf>
    <xf numFmtId="0" fontId="7" fillId="0" borderId="6" xfId="22" applyFont="1" applyBorder="1">
      <alignment/>
      <protection/>
    </xf>
    <xf numFmtId="0" fontId="12" fillId="2" borderId="6" xfId="22" applyFont="1" applyFill="1" applyBorder="1" applyAlignment="1">
      <alignment horizontal="center"/>
      <protection/>
    </xf>
    <xf numFmtId="43" fontId="5" fillId="0" borderId="23" xfId="22" applyNumberFormat="1" applyFont="1" applyBorder="1">
      <alignment/>
      <protection/>
    </xf>
    <xf numFmtId="43" fontId="5" fillId="2" borderId="19" xfId="18" applyNumberFormat="1" applyFont="1" applyFill="1" applyBorder="1" applyAlignment="1">
      <alignment horizontal="center"/>
    </xf>
    <xf numFmtId="0" fontId="5" fillId="0" borderId="0" xfId="0" applyFont="1" applyAlignment="1">
      <alignment horizontal="center"/>
    </xf>
    <xf numFmtId="0" fontId="7" fillId="0" borderId="0" xfId="22" applyFont="1" applyAlignment="1">
      <alignment horizontal="center"/>
      <protection/>
    </xf>
    <xf numFmtId="0" fontId="13" fillId="0" borderId="6" xfId="24" applyNumberFormat="1" applyFont="1" applyBorder="1" applyAlignment="1">
      <alignment horizontal="center"/>
      <protection/>
    </xf>
    <xf numFmtId="164" fontId="13" fillId="0" borderId="6" xfId="24" applyNumberFormat="1" applyFont="1" applyBorder="1">
      <alignment/>
      <protection/>
    </xf>
    <xf numFmtId="164" fontId="11" fillId="0" borderId="6" xfId="24" applyNumberFormat="1" applyFont="1" applyFill="1" applyBorder="1">
      <alignment/>
      <protection/>
    </xf>
    <xf numFmtId="164" fontId="5" fillId="0" borderId="0" xfId="24" applyNumberFormat="1" applyFont="1">
      <alignment/>
      <protection/>
    </xf>
    <xf numFmtId="0" fontId="5" fillId="0" borderId="0" xfId="24" applyFont="1" applyAlignment="1">
      <alignment/>
      <protection/>
    </xf>
    <xf numFmtId="0" fontId="13" fillId="0" borderId="0" xfId="24" applyFont="1" applyAlignment="1">
      <alignment horizontal="center"/>
      <protection/>
    </xf>
    <xf numFmtId="0" fontId="8" fillId="0" borderId="0" xfId="24" applyFont="1" applyAlignment="1">
      <alignment horizontal="center"/>
      <protection/>
    </xf>
    <xf numFmtId="49" fontId="13" fillId="0" borderId="14" xfId="24" applyNumberFormat="1" applyFont="1" applyBorder="1" applyAlignment="1">
      <alignment horizontal="center"/>
      <protection/>
    </xf>
    <xf numFmtId="164" fontId="13" fillId="0" borderId="14" xfId="24" applyNumberFormat="1" applyFont="1" applyBorder="1" applyAlignment="1">
      <alignment horizontal="right"/>
      <protection/>
    </xf>
    <xf numFmtId="49" fontId="13" fillId="0" borderId="15" xfId="24" applyNumberFormat="1" applyFont="1" applyBorder="1" applyAlignment="1">
      <alignment horizontal="center"/>
      <protection/>
    </xf>
    <xf numFmtId="0" fontId="13" fillId="0" borderId="15" xfId="24" applyNumberFormat="1" applyFont="1" applyBorder="1" applyAlignment="1">
      <alignment horizontal="right"/>
      <protection/>
    </xf>
    <xf numFmtId="0" fontId="1" fillId="0" borderId="0" xfId="25" applyAlignment="1">
      <alignment horizontal="center"/>
      <protection/>
    </xf>
    <xf numFmtId="164" fontId="1" fillId="0" borderId="0" xfId="25" applyNumberFormat="1">
      <alignment/>
      <protection/>
    </xf>
    <xf numFmtId="0" fontId="5" fillId="0" borderId="0" xfId="24" applyFont="1" applyAlignment="1">
      <alignment horizontal="center"/>
      <protection/>
    </xf>
    <xf numFmtId="0" fontId="5" fillId="0" borderId="0" xfId="24" applyFont="1">
      <alignment/>
      <protection/>
    </xf>
    <xf numFmtId="43" fontId="5" fillId="0" borderId="6" xfId="22" applyNumberFormat="1" applyFont="1" applyBorder="1" applyAlignment="1">
      <alignment horizontal="center"/>
      <protection/>
    </xf>
    <xf numFmtId="43" fontId="5" fillId="2" borderId="6" xfId="22" applyNumberFormat="1" applyFont="1" applyFill="1" applyBorder="1" applyAlignment="1">
      <alignment horizontal="center"/>
      <protection/>
    </xf>
    <xf numFmtId="43" fontId="5" fillId="0" borderId="22" xfId="22" applyNumberFormat="1" applyFont="1" applyBorder="1" applyAlignment="1">
      <alignment horizontal="center"/>
      <protection/>
    </xf>
    <xf numFmtId="0" fontId="7" fillId="0" borderId="6" xfId="22" applyFont="1" applyFill="1" applyBorder="1">
      <alignment/>
      <protection/>
    </xf>
    <xf numFmtId="0" fontId="12" fillId="0" borderId="6" xfId="22" applyFont="1" applyFill="1" applyBorder="1" applyAlignment="1">
      <alignment horizontal="center"/>
      <protection/>
    </xf>
    <xf numFmtId="0" fontId="39" fillId="0" borderId="0" xfId="0" applyFont="1" applyAlignment="1" applyProtection="1">
      <alignment horizontal="left" vertical="center"/>
      <protection hidden="1"/>
    </xf>
    <xf numFmtId="0" fontId="31" fillId="14" borderId="0" xfId="0" applyFont="1" applyFill="1" applyBorder="1" applyAlignment="1" applyProtection="1">
      <alignment horizontal="center"/>
      <protection locked="0"/>
    </xf>
    <xf numFmtId="0" fontId="32" fillId="14" borderId="0" xfId="0" applyFont="1" applyFill="1" applyBorder="1" applyAlignment="1" applyProtection="1">
      <alignment horizontal="center"/>
      <protection locked="0"/>
    </xf>
    <xf numFmtId="0" fontId="9" fillId="15" borderId="0" xfId="0" applyFont="1" applyFill="1" applyBorder="1" applyAlignment="1" applyProtection="1">
      <alignment horizontal="left" wrapText="1"/>
      <protection locked="0"/>
    </xf>
    <xf numFmtId="0" fontId="5" fillId="15" borderId="0" xfId="0" applyFont="1" applyFill="1" applyBorder="1" applyAlignment="1" applyProtection="1">
      <alignment horizontal="left" wrapText="1"/>
      <protection locked="0"/>
    </xf>
    <xf numFmtId="0" fontId="33" fillId="0" borderId="0" xfId="0" applyFont="1" applyBorder="1" applyAlignment="1" applyProtection="1">
      <alignment horizontal="left" wrapText="1"/>
      <protection locked="0"/>
    </xf>
    <xf numFmtId="0" fontId="33" fillId="0" borderId="0" xfId="0" applyFont="1" applyBorder="1" applyProtection="1">
      <protection locked="0"/>
    </xf>
    <xf numFmtId="0" fontId="33" fillId="0" borderId="0" xfId="0" applyFont="1" applyBorder="1" applyAlignment="1" applyProtection="1">
      <alignment/>
      <protection locked="0"/>
    </xf>
    <xf numFmtId="4" fontId="12" fillId="0" borderId="6" xfId="0" applyNumberFormat="1" applyFont="1" applyFill="1" applyBorder="1" applyAlignment="1" applyProtection="1">
      <alignment horizontal="left" vertical="center"/>
      <protection hidden="1" locked="0"/>
    </xf>
    <xf numFmtId="0" fontId="12" fillId="0" borderId="6" xfId="0" applyFont="1" applyFill="1" applyBorder="1" applyAlignment="1" applyProtection="1">
      <alignment horizontal="left" vertical="center"/>
      <protection hidden="1" locked="0"/>
    </xf>
    <xf numFmtId="49" fontId="12" fillId="0" borderId="19" xfId="0" applyNumberFormat="1" applyFont="1" applyFill="1" applyBorder="1" applyAlignment="1" applyProtection="1">
      <alignment vertical="center"/>
      <protection hidden="1" locked="0"/>
    </xf>
    <xf numFmtId="49" fontId="12" fillId="0" borderId="20" xfId="0" applyNumberFormat="1" applyFont="1" applyFill="1" applyBorder="1" applyAlignment="1" applyProtection="1">
      <alignment vertical="center"/>
      <protection hidden="1" locked="0"/>
    </xf>
    <xf numFmtId="49" fontId="12" fillId="0" borderId="21" xfId="0" applyNumberFormat="1" applyFont="1" applyFill="1" applyBorder="1" applyAlignment="1" applyProtection="1">
      <alignment vertical="center"/>
      <protection hidden="1" locked="0"/>
    </xf>
    <xf numFmtId="49" fontId="12" fillId="0" borderId="19" xfId="0" applyNumberFormat="1" applyFont="1" applyFill="1" applyBorder="1" applyAlignment="1" applyProtection="1">
      <alignment/>
      <protection hidden="1" locked="0"/>
    </xf>
    <xf numFmtId="49" fontId="12" fillId="0" borderId="20" xfId="0" applyNumberFormat="1" applyFont="1" applyFill="1" applyBorder="1" applyAlignment="1" applyProtection="1">
      <alignment/>
      <protection hidden="1" locked="0"/>
    </xf>
    <xf numFmtId="49" fontId="12" fillId="0" borderId="21" xfId="0" applyNumberFormat="1" applyFont="1" applyFill="1" applyBorder="1" applyAlignment="1" applyProtection="1">
      <alignment/>
      <protection hidden="1" locked="0"/>
    </xf>
    <xf numFmtId="4" fontId="12" fillId="0" borderId="19" xfId="0" applyNumberFormat="1" applyFont="1" applyFill="1" applyBorder="1" applyAlignment="1" applyProtection="1">
      <alignment vertical="center"/>
      <protection hidden="1" locked="0"/>
    </xf>
    <xf numFmtId="4" fontId="12" fillId="0" borderId="20" xfId="0" applyNumberFormat="1" applyFont="1" applyFill="1" applyBorder="1" applyAlignment="1" applyProtection="1">
      <alignment vertical="center"/>
      <protection hidden="1" locked="0"/>
    </xf>
    <xf numFmtId="4" fontId="12" fillId="0" borderId="21" xfId="0" applyNumberFormat="1" applyFont="1" applyFill="1" applyBorder="1" applyAlignment="1" applyProtection="1">
      <alignment vertical="center"/>
      <protection hidden="1" locked="0"/>
    </xf>
    <xf numFmtId="0" fontId="33" fillId="0" borderId="4" xfId="0" applyFont="1" applyBorder="1" applyAlignment="1" applyProtection="1" quotePrefix="1">
      <alignment horizontal="left" vertical="center" wrapText="1"/>
      <protection hidden="1" locked="0"/>
    </xf>
    <xf numFmtId="0" fontId="33" fillId="0" borderId="0" xfId="0" applyFont="1" applyBorder="1" applyAlignment="1" applyProtection="1" quotePrefix="1">
      <alignment horizontal="left" vertical="center" wrapText="1"/>
      <protection hidden="1" locked="0"/>
    </xf>
    <xf numFmtId="49" fontId="33" fillId="0" borderId="0" xfId="0" applyNumberFormat="1" applyFont="1" applyFill="1" applyBorder="1" applyAlignment="1" applyProtection="1" quotePrefix="1">
      <alignment horizontal="left" wrapText="1"/>
      <protection hidden="1" locked="0"/>
    </xf>
    <xf numFmtId="0" fontId="12" fillId="0" borderId="19" xfId="0" applyFont="1" applyBorder="1" applyAlignment="1" applyProtection="1">
      <alignment/>
      <protection hidden="1"/>
    </xf>
    <xf numFmtId="0" fontId="12" fillId="0" borderId="20" xfId="0" applyFont="1" applyBorder="1" applyAlignment="1" applyProtection="1">
      <alignment/>
      <protection hidden="1"/>
    </xf>
    <xf numFmtId="0" fontId="12" fillId="0" borderId="21" xfId="0" applyFont="1" applyBorder="1" applyAlignment="1" applyProtection="1">
      <alignment/>
      <protection hidden="1"/>
    </xf>
    <xf numFmtId="4" fontId="12" fillId="0" borderId="19" xfId="0" applyNumberFormat="1" applyFont="1" applyFill="1" applyBorder="1" applyAlignment="1" applyProtection="1">
      <alignment/>
      <protection hidden="1" locked="0"/>
    </xf>
    <xf numFmtId="4" fontId="12" fillId="0" borderId="20" xfId="0" applyNumberFormat="1" applyFont="1" applyFill="1" applyBorder="1" applyAlignment="1" applyProtection="1">
      <alignment/>
      <protection hidden="1" locked="0"/>
    </xf>
    <xf numFmtId="4" fontId="12" fillId="0" borderId="21" xfId="0" applyNumberFormat="1" applyFont="1" applyFill="1" applyBorder="1" applyAlignment="1" applyProtection="1">
      <alignment/>
      <protection hidden="1" locked="0"/>
    </xf>
    <xf numFmtId="49" fontId="33" fillId="15" borderId="0" xfId="0" applyNumberFormat="1" applyFont="1" applyFill="1" applyBorder="1" applyAlignment="1" applyProtection="1">
      <alignment/>
      <protection hidden="1" locked="0"/>
    </xf>
    <xf numFmtId="4" fontId="12" fillId="0" borderId="6" xfId="0" applyNumberFormat="1" applyFont="1" applyFill="1" applyBorder="1" applyAlignment="1" applyProtection="1">
      <alignment/>
      <protection hidden="1" locked="0"/>
    </xf>
    <xf numFmtId="49" fontId="33" fillId="15" borderId="0" xfId="0" applyNumberFormat="1" applyFont="1" applyFill="1" applyBorder="1" applyAlignment="1" applyProtection="1">
      <alignment horizontal="left" wrapText="1"/>
      <protection hidden="1" locked="0"/>
    </xf>
    <xf numFmtId="0" fontId="12" fillId="15" borderId="0" xfId="0" applyFont="1" applyFill="1" applyBorder="1" applyAlignment="1" applyProtection="1">
      <alignment horizontal="left" wrapText="1"/>
      <protection locked="0"/>
    </xf>
    <xf numFmtId="0" fontId="8" fillId="0" borderId="0" xfId="0" applyFont="1" applyBorder="1" applyAlignment="1" applyProtection="1">
      <alignment horizontal="right"/>
      <protection hidden="1"/>
    </xf>
    <xf numFmtId="0" fontId="5" fillId="0" borderId="0" xfId="0" applyFont="1" applyBorder="1" applyAlignment="1" applyProtection="1">
      <alignment/>
      <protection hidden="1"/>
    </xf>
    <xf numFmtId="0" fontId="5" fillId="0" borderId="5" xfId="0" applyFont="1" applyBorder="1" applyAlignment="1" applyProtection="1">
      <alignment/>
      <protection hidden="1"/>
    </xf>
    <xf numFmtId="165" fontId="8" fillId="10" borderId="19" xfId="0" applyNumberFormat="1" applyFont="1" applyFill="1" applyBorder="1" applyAlignment="1" applyProtection="1">
      <alignment horizontal="right"/>
      <protection hidden="1"/>
    </xf>
    <xf numFmtId="165" fontId="5" fillId="10" borderId="20" xfId="0" applyNumberFormat="1" applyFont="1" applyFill="1" applyBorder="1" applyAlignment="1" applyProtection="1">
      <alignment/>
      <protection hidden="1"/>
    </xf>
    <xf numFmtId="0" fontId="8" fillId="0" borderId="28"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5" fillId="0" borderId="32" xfId="0" applyFont="1" applyBorder="1" applyAlignment="1" applyProtection="1">
      <alignment horizontal="center"/>
      <protection hidden="1"/>
    </xf>
    <xf numFmtId="165" fontId="8" fillId="0" borderId="1" xfId="0" applyNumberFormat="1" applyFont="1" applyFill="1" applyBorder="1" applyAlignment="1" applyProtection="1">
      <alignment horizontal="right"/>
      <protection hidden="1"/>
    </xf>
    <xf numFmtId="0" fontId="5" fillId="0" borderId="2" xfId="0" applyFont="1" applyBorder="1" applyAlignment="1" applyProtection="1">
      <alignment/>
      <protection hidden="1"/>
    </xf>
    <xf numFmtId="165" fontId="8" fillId="0" borderId="19" xfId="0" applyNumberFormat="1" applyFont="1" applyFill="1" applyBorder="1" applyAlignment="1" applyProtection="1">
      <alignment horizontal="right"/>
      <protection hidden="1"/>
    </xf>
    <xf numFmtId="0" fontId="5" fillId="0" borderId="20" xfId="0" applyFont="1" applyBorder="1" applyAlignment="1" applyProtection="1">
      <alignment/>
      <protection hidden="1"/>
    </xf>
    <xf numFmtId="0" fontId="5" fillId="0" borderId="33" xfId="0" applyFont="1" applyFill="1" applyBorder="1" applyAlignment="1" applyProtection="1">
      <alignment horizontal="center" wrapText="1"/>
      <protection hidden="1"/>
    </xf>
    <xf numFmtId="0" fontId="5" fillId="0" borderId="33" xfId="0" applyFont="1" applyFill="1" applyBorder="1" applyAlignment="1" applyProtection="1">
      <alignment horizontal="center"/>
      <protection hidden="1"/>
    </xf>
    <xf numFmtId="9" fontId="8" fillId="6" borderId="19" xfId="0" applyNumberFormat="1" applyFont="1" applyFill="1" applyBorder="1" applyAlignment="1" applyProtection="1">
      <alignment/>
      <protection hidden="1" locked="0"/>
    </xf>
    <xf numFmtId="9" fontId="8" fillId="6" borderId="20" xfId="0" applyNumberFormat="1" applyFont="1" applyFill="1" applyBorder="1" applyAlignment="1" applyProtection="1">
      <alignment/>
      <protection hidden="1" locked="0"/>
    </xf>
    <xf numFmtId="165" fontId="5" fillId="0" borderId="20" xfId="0" applyNumberFormat="1" applyFont="1" applyFill="1" applyBorder="1" applyAlignment="1" applyProtection="1">
      <alignment/>
      <protection hidden="1"/>
    </xf>
    <xf numFmtId="166" fontId="8" fillId="0" borderId="19" xfId="0" applyNumberFormat="1" applyFont="1" applyFill="1" applyBorder="1" applyAlignment="1" applyProtection="1">
      <alignment horizontal="right"/>
      <protection hidden="1"/>
    </xf>
    <xf numFmtId="166" fontId="5" fillId="0" borderId="20" xfId="0" applyNumberFormat="1" applyFont="1" applyFill="1" applyBorder="1" applyAlignment="1" applyProtection="1">
      <alignment/>
      <protection hidden="1"/>
    </xf>
    <xf numFmtId="0" fontId="5" fillId="0" borderId="34" xfId="0" applyNumberFormat="1" applyFont="1" applyBorder="1" applyAlignment="1" applyProtection="1">
      <alignment horizontal="center"/>
      <protection hidden="1"/>
    </xf>
    <xf numFmtId="0" fontId="5" fillId="0" borderId="26" xfId="0" applyNumberFormat="1" applyFont="1" applyBorder="1" applyAlignment="1" applyProtection="1">
      <alignment horizontal="center"/>
      <protection hidden="1"/>
    </xf>
    <xf numFmtId="0" fontId="5" fillId="0" borderId="26" xfId="0" applyNumberFormat="1" applyFont="1" applyBorder="1" applyAlignment="1" applyProtection="1">
      <alignment/>
      <protection hidden="1"/>
    </xf>
    <xf numFmtId="0" fontId="8" fillId="0" borderId="35"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5" fillId="0" borderId="15" xfId="0" applyFont="1" applyBorder="1" applyAlignment="1" applyProtection="1">
      <alignment vertical="center"/>
      <protection hidden="1"/>
    </xf>
    <xf numFmtId="0" fontId="8" fillId="0" borderId="36" xfId="0" applyFont="1" applyBorder="1" applyAlignment="1" applyProtection="1">
      <alignment horizontal="center"/>
      <protection hidden="1"/>
    </xf>
    <xf numFmtId="0" fontId="8" fillId="0" borderId="0" xfId="0" applyFont="1" applyBorder="1" applyAlignment="1" applyProtection="1">
      <alignment horizontal="center"/>
      <protection hidden="1"/>
    </xf>
    <xf numFmtId="4" fontId="5" fillId="0" borderId="26" xfId="0" applyNumberFormat="1" applyFont="1" applyBorder="1" applyAlignment="1" applyProtection="1">
      <alignment horizontal="center"/>
      <protection hidden="1"/>
    </xf>
    <xf numFmtId="4" fontId="5" fillId="0" borderId="26" xfId="0" applyNumberFormat="1" applyFont="1" applyBorder="1" applyAlignment="1" applyProtection="1">
      <alignment/>
      <protection hidden="1"/>
    </xf>
    <xf numFmtId="0" fontId="12" fillId="7" borderId="27" xfId="0" applyFont="1" applyFill="1" applyBorder="1" applyAlignment="1" applyProtection="1">
      <alignment horizontal="center" vertical="center"/>
      <protection hidden="1"/>
    </xf>
    <xf numFmtId="0" fontId="12" fillId="7" borderId="28" xfId="0" applyFont="1" applyFill="1" applyBorder="1" applyAlignment="1" applyProtection="1">
      <alignment horizontal="center" vertical="center"/>
      <protection hidden="1"/>
    </xf>
    <xf numFmtId="0" fontId="12" fillId="7" borderId="32" xfId="0" applyFont="1" applyFill="1" applyBorder="1" applyAlignment="1" applyProtection="1">
      <alignment horizontal="center" vertical="center"/>
      <protection hidden="1"/>
    </xf>
    <xf numFmtId="0" fontId="12" fillId="7" borderId="34" xfId="0" applyFont="1" applyFill="1" applyBorder="1" applyAlignment="1" applyProtection="1">
      <alignment horizontal="center" vertical="center"/>
      <protection hidden="1"/>
    </xf>
    <xf numFmtId="0" fontId="12" fillId="7" borderId="26" xfId="0" applyFont="1" applyFill="1" applyBorder="1" applyAlignment="1" applyProtection="1">
      <alignment horizontal="center" vertical="center"/>
      <protection hidden="1"/>
    </xf>
    <xf numFmtId="0" fontId="12" fillId="7" borderId="37" xfId="0" applyFont="1" applyFill="1" applyBorder="1" applyAlignment="1" applyProtection="1">
      <alignment horizontal="center" vertical="center"/>
      <protection hidden="1"/>
    </xf>
    <xf numFmtId="0" fontId="8" fillId="0" borderId="27" xfId="0" applyFont="1" applyBorder="1" applyAlignment="1" applyProtection="1">
      <alignment horizontal="center"/>
      <protection hidden="1"/>
    </xf>
    <xf numFmtId="4" fontId="5" fillId="0" borderId="37" xfId="0" applyNumberFormat="1" applyFont="1" applyBorder="1" applyAlignment="1" applyProtection="1">
      <alignment/>
      <protection hidden="1"/>
    </xf>
    <xf numFmtId="0" fontId="5" fillId="0" borderId="38" xfId="0" applyFont="1" applyBorder="1" applyAlignment="1" applyProtection="1">
      <alignment/>
      <protection hidden="1"/>
    </xf>
    <xf numFmtId="0" fontId="5" fillId="0" borderId="39" xfId="0" applyFont="1" applyBorder="1" applyAlignment="1" applyProtection="1">
      <alignment vertical="center"/>
      <protection hidden="1"/>
    </xf>
    <xf numFmtId="4" fontId="8" fillId="6" borderId="26" xfId="0" applyNumberFormat="1" applyFont="1" applyFill="1" applyBorder="1" applyAlignment="1" applyProtection="1">
      <alignment horizontal="center"/>
      <protection hidden="1" locked="0"/>
    </xf>
    <xf numFmtId="4" fontId="8" fillId="6" borderId="26" xfId="0" applyNumberFormat="1" applyFont="1" applyFill="1" applyBorder="1" applyAlignment="1" applyProtection="1">
      <alignment/>
      <protection hidden="1" locked="0"/>
    </xf>
    <xf numFmtId="0" fontId="5" fillId="0" borderId="28" xfId="0" applyFont="1" applyBorder="1" applyAlignment="1" applyProtection="1">
      <alignment/>
      <protection hidden="1"/>
    </xf>
    <xf numFmtId="2" fontId="5" fillId="0" borderId="26" xfId="0" applyNumberFormat="1" applyFont="1" applyFill="1" applyBorder="1" applyAlignment="1" applyProtection="1">
      <alignment horizontal="center"/>
      <protection hidden="1"/>
    </xf>
    <xf numFmtId="2" fontId="5" fillId="0" borderId="26" xfId="0" applyNumberFormat="1" applyFont="1" applyFill="1" applyBorder="1" applyAlignment="1" applyProtection="1">
      <alignment/>
      <protection hidden="1"/>
    </xf>
    <xf numFmtId="0" fontId="5" fillId="0" borderId="19" xfId="0" applyFont="1" applyFill="1" applyBorder="1" applyAlignment="1" applyProtection="1">
      <alignment horizontal="center"/>
      <protection hidden="1"/>
    </xf>
    <xf numFmtId="0" fontId="5" fillId="0" borderId="21" xfId="0" applyFont="1" applyBorder="1" applyAlignment="1" applyProtection="1">
      <alignment/>
      <protection hidden="1"/>
    </xf>
    <xf numFmtId="4" fontId="8" fillId="6" borderId="19" xfId="0" applyNumberFormat="1" applyFont="1" applyFill="1" applyBorder="1" applyAlignment="1" applyProtection="1">
      <alignment horizontal="right"/>
      <protection hidden="1" locked="0"/>
    </xf>
    <xf numFmtId="0" fontId="5" fillId="6" borderId="20" xfId="0" applyFont="1" applyFill="1" applyBorder="1" applyAlignment="1" applyProtection="1">
      <alignment horizontal="right"/>
      <protection hidden="1" locked="0"/>
    </xf>
    <xf numFmtId="0" fontId="5" fillId="6" borderId="21" xfId="0" applyFont="1" applyFill="1" applyBorder="1" applyAlignment="1" applyProtection="1">
      <alignment horizontal="right"/>
      <protection hidden="1" locked="0"/>
    </xf>
    <xf numFmtId="0" fontId="8" fillId="0" borderId="32" xfId="0" applyFont="1" applyBorder="1" applyAlignment="1" applyProtection="1">
      <alignment horizontal="center"/>
      <protection hidden="1"/>
    </xf>
    <xf numFmtId="4" fontId="8" fillId="6" borderId="19" xfId="0" applyNumberFormat="1" applyFont="1" applyFill="1" applyBorder="1" applyAlignment="1" applyProtection="1">
      <alignment horizontal="center"/>
      <protection hidden="1" locked="0"/>
    </xf>
    <xf numFmtId="0" fontId="8" fillId="6" borderId="20" xfId="0" applyFont="1" applyFill="1" applyBorder="1" applyAlignment="1" applyProtection="1">
      <alignment horizontal="center"/>
      <protection hidden="1" locked="0"/>
    </xf>
    <xf numFmtId="0" fontId="8" fillId="6" borderId="21" xfId="0" applyFont="1" applyFill="1" applyBorder="1" applyAlignment="1" applyProtection="1">
      <alignment horizontal="center"/>
      <protection hidden="1" locked="0"/>
    </xf>
    <xf numFmtId="4" fontId="8" fillId="6" borderId="1" xfId="0" applyNumberFormat="1" applyFont="1" applyFill="1" applyBorder="1" applyAlignment="1" applyProtection="1">
      <alignment horizontal="center"/>
      <protection hidden="1" locked="0"/>
    </xf>
    <xf numFmtId="0" fontId="8" fillId="6" borderId="2" xfId="0" applyFont="1" applyFill="1" applyBorder="1" applyAlignment="1" applyProtection="1">
      <alignment horizontal="center"/>
      <protection hidden="1" locked="0"/>
    </xf>
    <xf numFmtId="0" fontId="8" fillId="6" borderId="3" xfId="0" applyFont="1" applyFill="1" applyBorder="1" applyAlignment="1" applyProtection="1">
      <alignment horizontal="center"/>
      <protection hidden="1" locked="0"/>
    </xf>
    <xf numFmtId="0" fontId="5" fillId="0" borderId="0" xfId="0" applyFont="1" applyAlignment="1" applyProtection="1">
      <alignment/>
      <protection hidden="1"/>
    </xf>
    <xf numFmtId="0" fontId="5" fillId="0" borderId="0" xfId="0" applyFont="1" applyBorder="1" applyAlignment="1" applyProtection="1">
      <alignment horizontal="right"/>
      <protection hidden="1"/>
    </xf>
    <xf numFmtId="0" fontId="8" fillId="6" borderId="19" xfId="0" applyNumberFormat="1" applyFont="1" applyFill="1" applyBorder="1" applyAlignment="1" applyProtection="1">
      <alignment horizontal="center"/>
      <protection hidden="1" locked="0"/>
    </xf>
    <xf numFmtId="0" fontId="8" fillId="6" borderId="20" xfId="0" applyNumberFormat="1" applyFont="1" applyFill="1" applyBorder="1" applyAlignment="1" applyProtection="1">
      <alignment horizontal="center"/>
      <protection hidden="1" locked="0"/>
    </xf>
    <xf numFmtId="0" fontId="5" fillId="6" borderId="21" xfId="0" applyNumberFormat="1" applyFont="1" applyFill="1" applyBorder="1" applyAlignment="1" applyProtection="1">
      <alignment/>
      <protection hidden="1" locked="0"/>
    </xf>
    <xf numFmtId="0" fontId="5" fillId="0" borderId="0" xfId="0" applyFont="1" applyAlignment="1" applyProtection="1">
      <alignment horizontal="right"/>
      <protection hidden="1"/>
    </xf>
    <xf numFmtId="0" fontId="5" fillId="0" borderId="5" xfId="0" applyFont="1" applyBorder="1" applyAlignment="1" applyProtection="1">
      <alignment horizontal="right"/>
      <protection hidden="1"/>
    </xf>
    <xf numFmtId="0" fontId="8" fillId="0" borderId="0" xfId="0" applyFont="1" applyFill="1" applyBorder="1" applyAlignment="1" applyProtection="1">
      <alignment horizontal="right"/>
      <protection hidden="1"/>
    </xf>
    <xf numFmtId="0" fontId="27" fillId="6" borderId="19" xfId="0" applyFont="1" applyFill="1" applyBorder="1" applyAlignment="1" applyProtection="1">
      <alignment/>
      <protection hidden="1" locked="0"/>
    </xf>
    <xf numFmtId="0" fontId="27" fillId="6" borderId="20" xfId="0" applyFont="1" applyFill="1" applyBorder="1" applyAlignment="1" applyProtection="1">
      <alignment/>
      <protection hidden="1" locked="0"/>
    </xf>
    <xf numFmtId="0" fontId="27" fillId="6" borderId="21" xfId="0" applyFont="1" applyFill="1" applyBorder="1" applyAlignment="1" applyProtection="1">
      <alignment/>
      <protection hidden="1" locked="0"/>
    </xf>
    <xf numFmtId="4" fontId="5" fillId="0" borderId="26" xfId="0" applyNumberFormat="1" applyFont="1" applyFill="1" applyBorder="1" applyAlignment="1" applyProtection="1">
      <alignment horizontal="center"/>
      <protection hidden="1"/>
    </xf>
    <xf numFmtId="4" fontId="5" fillId="0" borderId="37" xfId="0" applyNumberFormat="1" applyFont="1" applyFill="1" applyBorder="1" applyAlignment="1" applyProtection="1">
      <alignment horizontal="center"/>
      <protection hidden="1"/>
    </xf>
    <xf numFmtId="0" fontId="8" fillId="0" borderId="0" xfId="0" applyFont="1" applyBorder="1" applyAlignment="1" applyProtection="1">
      <alignment horizontal="right" wrapText="1"/>
      <protection hidden="1"/>
    </xf>
    <xf numFmtId="0" fontId="8" fillId="0" borderId="5" xfId="0" applyFont="1" applyBorder="1" applyAlignment="1" applyProtection="1">
      <alignment horizontal="right" wrapText="1"/>
      <protection hidden="1"/>
    </xf>
    <xf numFmtId="171" fontId="8" fillId="6" borderId="19" xfId="0" applyNumberFormat="1" applyFont="1" applyFill="1" applyBorder="1" applyAlignment="1" applyProtection="1">
      <alignment horizontal="center"/>
      <protection hidden="1" locked="0"/>
    </xf>
    <xf numFmtId="171" fontId="8" fillId="6" borderId="20" xfId="0" applyNumberFormat="1" applyFont="1" applyFill="1" applyBorder="1" applyAlignment="1" applyProtection="1">
      <alignment horizontal="center"/>
      <protection hidden="1" locked="0"/>
    </xf>
    <xf numFmtId="171" fontId="8" fillId="6" borderId="21" xfId="0" applyNumberFormat="1" applyFont="1" applyFill="1" applyBorder="1" applyAlignment="1" applyProtection="1">
      <alignment horizontal="center"/>
      <protection hidden="1" locked="0"/>
    </xf>
    <xf numFmtId="164" fontId="5" fillId="0" borderId="19" xfId="0" applyNumberFormat="1" applyFont="1" applyFill="1" applyBorder="1" applyAlignment="1" applyProtection="1">
      <alignment horizontal="center"/>
      <protection hidden="1"/>
    </xf>
    <xf numFmtId="164" fontId="5" fillId="0" borderId="20" xfId="0" applyNumberFormat="1" applyFont="1" applyFill="1" applyBorder="1" applyAlignment="1" applyProtection="1">
      <alignment horizontal="center"/>
      <protection hidden="1"/>
    </xf>
    <xf numFmtId="164" fontId="5" fillId="0" borderId="21" xfId="0" applyNumberFormat="1" applyFont="1" applyFill="1" applyBorder="1" applyAlignment="1" applyProtection="1">
      <alignment horizontal="center"/>
      <protection hidden="1"/>
    </xf>
    <xf numFmtId="4" fontId="5" fillId="0" borderId="33" xfId="0" applyNumberFormat="1" applyFont="1" applyFill="1" applyBorder="1" applyAlignment="1" applyProtection="1">
      <alignment horizontal="center"/>
      <protection hidden="1"/>
    </xf>
    <xf numFmtId="1" fontId="5" fillId="0" borderId="33" xfId="0" applyNumberFormat="1" applyFont="1" applyFill="1" applyBorder="1" applyAlignment="1" applyProtection="1">
      <alignment horizontal="center" wrapText="1"/>
      <protection hidden="1"/>
    </xf>
    <xf numFmtId="1" fontId="5" fillId="0" borderId="33" xfId="0" applyNumberFormat="1" applyFont="1" applyFill="1" applyBorder="1" applyAlignment="1" applyProtection="1">
      <alignment horizontal="center"/>
      <protection hidden="1"/>
    </xf>
    <xf numFmtId="1" fontId="5" fillId="0" borderId="34" xfId="0" applyNumberFormat="1" applyFont="1" applyFill="1" applyBorder="1" applyAlignment="1" applyProtection="1">
      <alignment horizontal="center"/>
      <protection hidden="1"/>
    </xf>
    <xf numFmtId="1" fontId="5" fillId="0" borderId="26" xfId="0" applyNumberFormat="1" applyFont="1" applyFill="1" applyBorder="1" applyAlignment="1" applyProtection="1">
      <alignment horizontal="center"/>
      <protection hidden="1"/>
    </xf>
    <xf numFmtId="15" fontId="5" fillId="0" borderId="26" xfId="0" applyNumberFormat="1" applyFont="1" applyFill="1" applyBorder="1" applyAlignment="1" applyProtection="1">
      <alignment horizontal="center"/>
      <protection hidden="1"/>
    </xf>
    <xf numFmtId="0" fontId="12" fillId="7" borderId="40" xfId="0" applyFont="1" applyFill="1" applyBorder="1" applyAlignment="1" applyProtection="1">
      <alignment horizontal="center"/>
      <protection hidden="1"/>
    </xf>
    <xf numFmtId="0" fontId="5" fillId="7" borderId="41" xfId="0" applyFont="1" applyFill="1" applyBorder="1" applyAlignment="1" applyProtection="1">
      <alignment horizontal="center"/>
      <protection hidden="1"/>
    </xf>
    <xf numFmtId="0" fontId="5" fillId="7" borderId="42" xfId="0" applyFont="1" applyFill="1" applyBorder="1" applyAlignment="1" applyProtection="1">
      <alignment horizontal="center"/>
      <protection hidden="1"/>
    </xf>
    <xf numFmtId="0" fontId="8" fillId="6" borderId="19" xfId="0" applyFont="1" applyFill="1" applyBorder="1" applyAlignment="1" applyProtection="1">
      <alignment horizontal="center"/>
      <protection hidden="1" locked="0"/>
    </xf>
    <xf numFmtId="0" fontId="8" fillId="0" borderId="2" xfId="0" applyFont="1" applyFill="1" applyBorder="1" applyAlignment="1" applyProtection="1">
      <alignment horizontal="right"/>
      <protection hidden="1"/>
    </xf>
    <xf numFmtId="0" fontId="8" fillId="0" borderId="2" xfId="0" applyFont="1" applyBorder="1" applyAlignment="1" applyProtection="1">
      <alignment horizontal="right"/>
      <protection hidden="1"/>
    </xf>
    <xf numFmtId="0" fontId="27" fillId="6" borderId="19" xfId="0" applyFont="1" applyFill="1" applyBorder="1" applyAlignment="1" applyProtection="1">
      <alignment horizontal="left"/>
      <protection hidden="1" locked="0"/>
    </xf>
    <xf numFmtId="0" fontId="27" fillId="6" borderId="20" xfId="0" applyFont="1" applyFill="1" applyBorder="1" applyAlignment="1" applyProtection="1">
      <alignment horizontal="left"/>
      <protection hidden="1" locked="0"/>
    </xf>
    <xf numFmtId="0" fontId="27" fillId="6" borderId="21" xfId="0" applyFont="1" applyFill="1" applyBorder="1" applyAlignment="1" applyProtection="1">
      <alignment horizontal="left"/>
      <protection hidden="1" locked="0"/>
    </xf>
    <xf numFmtId="0" fontId="5" fillId="0" borderId="15" xfId="0" applyFont="1" applyBorder="1" applyAlignment="1" applyProtection="1">
      <alignment horizontal="center" vertical="center"/>
      <protection hidden="1"/>
    </xf>
    <xf numFmtId="4" fontId="5" fillId="0" borderId="0" xfId="0" applyNumberFormat="1" applyFont="1" applyFill="1" applyBorder="1" applyAlignment="1" applyProtection="1">
      <alignment horizontal="center"/>
      <protection hidden="1"/>
    </xf>
    <xf numFmtId="15" fontId="27" fillId="6" borderId="19" xfId="0" applyNumberFormat="1" applyFont="1" applyFill="1" applyBorder="1" applyAlignment="1" applyProtection="1">
      <alignment horizontal="center"/>
      <protection hidden="1" locked="0"/>
    </xf>
    <xf numFmtId="0" fontId="8" fillId="6" borderId="21" xfId="0" applyFont="1" applyFill="1" applyBorder="1" applyAlignment="1" applyProtection="1">
      <alignment/>
      <protection hidden="1" locked="0"/>
    </xf>
    <xf numFmtId="3" fontId="5" fillId="0" borderId="19" xfId="0" applyNumberFormat="1" applyFont="1" applyFill="1" applyBorder="1" applyAlignment="1" applyProtection="1">
      <alignment horizontal="center"/>
      <protection hidden="1"/>
    </xf>
    <xf numFmtId="0" fontId="8" fillId="6" borderId="23" xfId="0" applyNumberFormat="1" applyFont="1" applyFill="1" applyBorder="1" applyAlignment="1" applyProtection="1">
      <alignment horizontal="center"/>
      <protection hidden="1" locked="0"/>
    </xf>
    <xf numFmtId="49" fontId="8" fillId="6" borderId="25" xfId="0" applyNumberFormat="1" applyFont="1" applyFill="1" applyBorder="1" applyAlignment="1" applyProtection="1">
      <alignment horizontal="center"/>
      <protection hidden="1" locked="0"/>
    </xf>
    <xf numFmtId="4" fontId="8" fillId="6" borderId="20" xfId="0" applyNumberFormat="1" applyFont="1" applyFill="1" applyBorder="1" applyAlignment="1" applyProtection="1">
      <alignment horizontal="center"/>
      <protection hidden="1" locked="0"/>
    </xf>
    <xf numFmtId="0" fontId="5" fillId="6" borderId="21" xfId="0" applyFont="1" applyFill="1" applyBorder="1" applyAlignment="1" applyProtection="1">
      <alignment/>
      <protection hidden="1" locked="0"/>
    </xf>
    <xf numFmtId="0" fontId="8" fillId="6" borderId="1" xfId="0" applyFont="1" applyFill="1" applyBorder="1" applyAlignment="1" applyProtection="1">
      <alignment horizontal="center"/>
      <protection hidden="1" locked="0"/>
    </xf>
    <xf numFmtId="0" fontId="5" fillId="6" borderId="3" xfId="0" applyFont="1" applyFill="1" applyBorder="1" applyAlignment="1" applyProtection="1">
      <alignment/>
      <protection hidden="1" locked="0"/>
    </xf>
    <xf numFmtId="4" fontId="8" fillId="6" borderId="21" xfId="0" applyNumberFormat="1" applyFont="1" applyFill="1" applyBorder="1" applyAlignment="1" applyProtection="1">
      <alignment horizontal="center"/>
      <protection hidden="1" locked="0"/>
    </xf>
    <xf numFmtId="0" fontId="8" fillId="0" borderId="39"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6" fillId="0" borderId="43" xfId="0" applyFont="1" applyBorder="1" applyAlignment="1">
      <alignment horizontal="center"/>
    </xf>
    <xf numFmtId="0" fontId="5" fillId="0" borderId="44" xfId="0" applyFont="1" applyBorder="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4" xfId="0" applyFont="1" applyBorder="1" applyAlignment="1">
      <alignment/>
    </xf>
    <xf numFmtId="0" fontId="5" fillId="0" borderId="0" xfId="0" applyFont="1" applyAlignment="1">
      <alignment/>
    </xf>
    <xf numFmtId="0" fontId="8" fillId="0" borderId="15" xfId="0" applyFont="1" applyBorder="1" applyAlignment="1">
      <alignment horizontal="center"/>
    </xf>
    <xf numFmtId="164" fontId="5" fillId="0" borderId="4" xfId="0" applyNumberFormat="1" applyFont="1" applyBorder="1" applyAlignment="1">
      <alignment horizontal="center"/>
    </xf>
    <xf numFmtId="164" fontId="5" fillId="0" borderId="0" xfId="0" applyNumberFormat="1" applyFont="1" applyAlignment="1">
      <alignment horizontal="center"/>
    </xf>
    <xf numFmtId="164" fontId="5" fillId="0" borderId="4" xfId="0" applyNumberFormat="1" applyFont="1" applyBorder="1" applyAlignment="1">
      <alignment/>
    </xf>
    <xf numFmtId="164" fontId="5" fillId="0" borderId="0" xfId="0" applyNumberFormat="1" applyFont="1" applyAlignment="1">
      <alignment/>
    </xf>
    <xf numFmtId="0" fontId="8" fillId="0" borderId="0" xfId="24" applyFont="1" applyAlignment="1">
      <alignment horizontal="center"/>
      <protection/>
    </xf>
    <xf numFmtId="0" fontId="8" fillId="0" borderId="15" xfId="24" applyFont="1" applyBorder="1" applyAlignment="1">
      <alignment horizontal="center"/>
      <protection/>
    </xf>
    <xf numFmtId="165" fontId="7" fillId="5" borderId="0" xfId="22" applyNumberFormat="1" applyFont="1" applyFill="1" applyAlignment="1" applyProtection="1">
      <alignment/>
      <protection/>
    </xf>
    <xf numFmtId="0" fontId="7" fillId="0" borderId="0" xfId="22" applyFont="1" applyAlignment="1">
      <alignment/>
      <protection/>
    </xf>
    <xf numFmtId="164" fontId="20" fillId="5" borderId="0" xfId="22" applyNumberFormat="1" applyFont="1" applyFill="1" applyAlignment="1" applyProtection="1">
      <alignment/>
      <protection locked="0"/>
    </xf>
    <xf numFmtId="164" fontId="7" fillId="5" borderId="0" xfId="22" applyNumberFormat="1" applyFont="1" applyFill="1" applyAlignment="1">
      <alignment/>
      <protection/>
    </xf>
    <xf numFmtId="0" fontId="7" fillId="0" borderId="16" xfId="22" applyFont="1" applyBorder="1" applyAlignment="1">
      <alignment horizontal="center"/>
      <protection/>
    </xf>
    <xf numFmtId="0" fontId="7" fillId="0" borderId="0" xfId="22" applyFont="1" applyAlignment="1">
      <alignment horizontal="center"/>
      <protection/>
    </xf>
    <xf numFmtId="2" fontId="19" fillId="4" borderId="0" xfId="23" applyNumberFormat="1" applyFont="1" applyFill="1" applyAlignment="1" applyProtection="1">
      <alignment horizontal="center"/>
      <protection/>
    </xf>
    <xf numFmtId="2" fontId="19" fillId="4" borderId="0" xfId="23" applyNumberFormat="1" applyFont="1" applyFill="1" applyAlignment="1">
      <alignment horizontal="center"/>
      <protection/>
    </xf>
    <xf numFmtId="10" fontId="19" fillId="3" borderId="0" xfId="23" applyNumberFormat="1" applyFont="1" applyFill="1" applyAlignment="1" applyProtection="1">
      <alignment horizontal="center"/>
      <protection/>
    </xf>
    <xf numFmtId="10" fontId="19" fillId="3" borderId="0" xfId="23" applyNumberFormat="1" applyFont="1" applyFill="1" applyAlignment="1">
      <alignment horizontal="center"/>
      <protection/>
    </xf>
    <xf numFmtId="7" fontId="7" fillId="5" borderId="0" xfId="22" applyNumberFormat="1" applyFont="1" applyFill="1" applyAlignment="1" applyProtection="1">
      <alignment/>
      <protection/>
    </xf>
    <xf numFmtId="169" fontId="7" fillId="5" borderId="0" xfId="22" applyNumberFormat="1" applyFont="1" applyFill="1" applyAlignment="1" applyProtection="1">
      <alignment/>
      <protection/>
    </xf>
    <xf numFmtId="2" fontId="17" fillId="0" borderId="7" xfId="22" applyNumberFormat="1" applyFont="1" applyFill="1" applyBorder="1" applyAlignment="1" applyProtection="1">
      <alignment horizontal="center"/>
      <protection/>
    </xf>
    <xf numFmtId="2" fontId="7" fillId="0" borderId="8" xfId="22" applyNumberFormat="1" applyFont="1" applyFill="1" applyBorder="1" applyAlignment="1" applyProtection="1">
      <alignment horizontal="center"/>
      <protection/>
    </xf>
    <xf numFmtId="10" fontId="34" fillId="0" borderId="13" xfId="0" applyNumberFormat="1" applyFont="1" applyBorder="1" applyAlignment="1" applyProtection="1">
      <alignment horizontal="center"/>
      <protection/>
    </xf>
    <xf numFmtId="10" fontId="35" fillId="0" borderId="8" xfId="0" applyNumberFormat="1" applyFont="1" applyBorder="1" applyAlignment="1">
      <alignment horizontal="center"/>
    </xf>
    <xf numFmtId="7" fontId="19" fillId="0" borderId="0" xfId="22" applyNumberFormat="1" applyFont="1" applyAlignment="1" applyProtection="1">
      <alignment horizontal="left"/>
      <protection/>
    </xf>
    <xf numFmtId="0" fontId="19" fillId="0" borderId="0" xfId="22" applyFont="1" applyAlignment="1">
      <alignment horizontal="left"/>
      <protection/>
    </xf>
    <xf numFmtId="10" fontId="19" fillId="0" borderId="0" xfId="23" applyNumberFormat="1" applyFont="1" applyAlignment="1" applyProtection="1">
      <alignment horizontal="center"/>
      <protection/>
    </xf>
    <xf numFmtId="10" fontId="19" fillId="0" borderId="0" xfId="23" applyNumberFormat="1" applyFont="1" applyAlignment="1">
      <alignment horizontal="center"/>
      <protection/>
    </xf>
    <xf numFmtId="0" fontId="19" fillId="3" borderId="0" xfId="23" applyFont="1" applyFill="1" applyAlignment="1">
      <alignment horizontal="center"/>
      <protection/>
    </xf>
    <xf numFmtId="0" fontId="9" fillId="0" borderId="7" xfId="22" applyFont="1" applyFill="1" applyBorder="1" applyAlignment="1" applyProtection="1">
      <alignment horizontal="center"/>
      <protection locked="0"/>
    </xf>
    <xf numFmtId="0" fontId="7" fillId="0" borderId="8" xfId="22" applyFont="1" applyFill="1" applyBorder="1" applyAlignment="1" applyProtection="1">
      <alignment/>
      <protection locked="0"/>
    </xf>
    <xf numFmtId="7" fontId="17" fillId="0" borderId="7" xfId="22" applyNumberFormat="1" applyFont="1" applyFill="1" applyBorder="1" applyAlignment="1" applyProtection="1">
      <alignment horizontal="center"/>
      <protection locked="0"/>
    </xf>
    <xf numFmtId="0" fontId="9" fillId="0" borderId="13" xfId="22" applyFont="1" applyFill="1" applyBorder="1" applyAlignment="1">
      <alignment/>
      <protection/>
    </xf>
    <xf numFmtId="0" fontId="9" fillId="0" borderId="8" xfId="22" applyFont="1" applyFill="1" applyBorder="1" applyAlignment="1">
      <alignment/>
      <protection/>
    </xf>
    <xf numFmtId="2" fontId="17" fillId="0" borderId="7" xfId="22" applyNumberFormat="1" applyFont="1" applyFill="1" applyBorder="1" applyAlignment="1" applyProtection="1">
      <alignment horizontal="center"/>
      <protection locked="0"/>
    </xf>
    <xf numFmtId="0" fontId="7" fillId="0" borderId="8" xfId="22" applyFont="1" applyBorder="1" applyAlignment="1">
      <alignment horizontal="center"/>
      <protection/>
    </xf>
    <xf numFmtId="0" fontId="9" fillId="4" borderId="0" xfId="22" applyFont="1" applyFill="1" applyAlignment="1">
      <alignment/>
      <protection/>
    </xf>
    <xf numFmtId="0" fontId="5" fillId="4" borderId="0" xfId="0" applyFont="1" applyFill="1" applyAlignment="1">
      <alignment/>
    </xf>
  </cellXfs>
  <cellStyles count="12">
    <cellStyle name="Normal" xfId="0"/>
    <cellStyle name="Percent" xfId="15"/>
    <cellStyle name="Currency" xfId="16"/>
    <cellStyle name="Currency [0]" xfId="17"/>
    <cellStyle name="Comma" xfId="18"/>
    <cellStyle name="Comma [0]" xfId="19"/>
    <cellStyle name="Hyperlink" xfId="20"/>
    <cellStyle name="Normal 2" xfId="21"/>
    <cellStyle name="Normal_00-02expfac" xfId="22"/>
    <cellStyle name="Normal_93-04expfac" xfId="23"/>
    <cellStyle name="Normal 3" xfId="24"/>
    <cellStyle name="Normal 2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7</xdr:row>
      <xdr:rowOff>114300</xdr:rowOff>
    </xdr:from>
    <xdr:to>
      <xdr:col>25</xdr:col>
      <xdr:colOff>133350</xdr:colOff>
      <xdr:row>7</xdr:row>
      <xdr:rowOff>114300</xdr:rowOff>
    </xdr:to>
    <xdr:cxnSp macro="">
      <xdr:nvCxnSpPr>
        <xdr:cNvPr id="1031" name="Straight Arrow Connector 2"/>
        <xdr:cNvCxnSpPr>
          <a:cxnSpLocks noChangeShapeType="1"/>
        </xdr:cNvCxnSpPr>
      </xdr:nvCxnSpPr>
      <xdr:spPr bwMode="auto">
        <a:xfrm>
          <a:off x="8562975" y="1200150"/>
          <a:ext cx="952500" cy="0"/>
        </a:xfrm>
        <a:prstGeom prst="straightConnector1">
          <a:avLst/>
        </a:prstGeom>
        <a:noFill/>
        <a:ln w="9525" algn="ctr">
          <a:solidFill>
            <a:srgbClr val="000000"/>
          </a:solidFill>
          <a:round/>
          <a:headEnd type="oval"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25</xdr:row>
      <xdr:rowOff>0</xdr:rowOff>
    </xdr:from>
    <xdr:to>
      <xdr:col>3</xdr:col>
      <xdr:colOff>95250</xdr:colOff>
      <xdr:row>26</xdr:row>
      <xdr:rowOff>85725</xdr:rowOff>
    </xdr:to>
    <xdr:sp macro="" textlink="">
      <xdr:nvSpPr>
        <xdr:cNvPr id="2099" name="Line 1"/>
        <xdr:cNvSpPr>
          <a:spLocks noChangeShapeType="1"/>
        </xdr:cNvSpPr>
      </xdr:nvSpPr>
      <xdr:spPr bwMode="auto">
        <a:xfrm flipV="1">
          <a:off x="2819400"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5</xdr:col>
      <xdr:colOff>276225</xdr:colOff>
      <xdr:row>25</xdr:row>
      <xdr:rowOff>0</xdr:rowOff>
    </xdr:from>
    <xdr:to>
      <xdr:col>5</xdr:col>
      <xdr:colOff>276225</xdr:colOff>
      <xdr:row>26</xdr:row>
      <xdr:rowOff>85725</xdr:rowOff>
    </xdr:to>
    <xdr:sp macro="" textlink="">
      <xdr:nvSpPr>
        <xdr:cNvPr id="2100" name="Line 2"/>
        <xdr:cNvSpPr>
          <a:spLocks noChangeShapeType="1"/>
        </xdr:cNvSpPr>
      </xdr:nvSpPr>
      <xdr:spPr bwMode="auto">
        <a:xfrm flipV="1">
          <a:off x="4029075"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85725</xdr:rowOff>
    </xdr:from>
    <xdr:to>
      <xdr:col>3</xdr:col>
      <xdr:colOff>180975</xdr:colOff>
      <xdr:row>27</xdr:row>
      <xdr:rowOff>95250</xdr:rowOff>
    </xdr:to>
    <xdr:sp macro="" textlink="">
      <xdr:nvSpPr>
        <xdr:cNvPr id="2051" name="Text Box 3"/>
        <xdr:cNvSpPr txBox="1">
          <a:spLocks noChangeArrowheads="1"/>
        </xdr:cNvSpPr>
      </xdr:nvSpPr>
      <xdr:spPr bwMode="auto">
        <a:xfrm>
          <a:off x="2724150" y="4295775"/>
          <a:ext cx="180975" cy="1714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r>
            <a:rPr lang="en-US" sz="1200" b="1" strike="noStrike">
              <a:solidFill>
                <a:srgbClr val="000000"/>
              </a:solidFill>
              <a:latin typeface="Arial MT"/>
            </a:rPr>
            <a:t>A</a:t>
          </a:r>
        </a:p>
      </xdr:txBody>
    </xdr:sp>
    <xdr:clientData/>
  </xdr:twoCellAnchor>
  <xdr:twoCellAnchor>
    <xdr:from>
      <xdr:col>5</xdr:col>
      <xdr:colOff>180975</xdr:colOff>
      <xdr:row>26</xdr:row>
      <xdr:rowOff>95250</xdr:rowOff>
    </xdr:from>
    <xdr:to>
      <xdr:col>5</xdr:col>
      <xdr:colOff>361950</xdr:colOff>
      <xdr:row>27</xdr:row>
      <xdr:rowOff>104775</xdr:rowOff>
    </xdr:to>
    <xdr:sp macro="" textlink="">
      <xdr:nvSpPr>
        <xdr:cNvPr id="2052" name="Text Box 4"/>
        <xdr:cNvSpPr txBox="1">
          <a:spLocks noChangeArrowheads="1"/>
        </xdr:cNvSpPr>
      </xdr:nvSpPr>
      <xdr:spPr bwMode="auto">
        <a:xfrm>
          <a:off x="3933825" y="4305300"/>
          <a:ext cx="180975" cy="1714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r>
            <a:rPr lang="en-US" sz="1200" b="1" strike="noStrike">
              <a:solidFill>
                <a:srgbClr val="000000"/>
              </a:solidFill>
              <a:latin typeface="Arial MT"/>
            </a:rPr>
            <a:t>B</a:t>
          </a:r>
        </a:p>
      </xdr:txBody>
    </xdr:sp>
    <xdr:clientData/>
  </xdr:twoCellAnchor>
  <xdr:twoCellAnchor>
    <xdr:from>
      <xdr:col>6</xdr:col>
      <xdr:colOff>361950</xdr:colOff>
      <xdr:row>25</xdr:row>
      <xdr:rowOff>0</xdr:rowOff>
    </xdr:from>
    <xdr:to>
      <xdr:col>6</xdr:col>
      <xdr:colOff>361950</xdr:colOff>
      <xdr:row>26</xdr:row>
      <xdr:rowOff>85725</xdr:rowOff>
    </xdr:to>
    <xdr:sp macro="" textlink="">
      <xdr:nvSpPr>
        <xdr:cNvPr id="2103" name="Line 5"/>
        <xdr:cNvSpPr>
          <a:spLocks noChangeShapeType="1"/>
        </xdr:cNvSpPr>
      </xdr:nvSpPr>
      <xdr:spPr bwMode="auto">
        <a:xfrm flipV="1">
          <a:off x="4838700"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0</xdr:rowOff>
    </xdr:from>
    <xdr:to>
      <xdr:col>7</xdr:col>
      <xdr:colOff>0</xdr:colOff>
      <xdr:row>26</xdr:row>
      <xdr:rowOff>85725</xdr:rowOff>
    </xdr:to>
    <xdr:sp macro="" textlink="">
      <xdr:nvSpPr>
        <xdr:cNvPr id="2104" name="Line 6"/>
        <xdr:cNvSpPr>
          <a:spLocks noChangeShapeType="1"/>
        </xdr:cNvSpPr>
      </xdr:nvSpPr>
      <xdr:spPr bwMode="auto">
        <a:xfrm flipV="1">
          <a:off x="5238750"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4</xdr:col>
      <xdr:colOff>266700</xdr:colOff>
      <xdr:row>25</xdr:row>
      <xdr:rowOff>0</xdr:rowOff>
    </xdr:from>
    <xdr:to>
      <xdr:col>4</xdr:col>
      <xdr:colOff>266700</xdr:colOff>
      <xdr:row>26</xdr:row>
      <xdr:rowOff>85725</xdr:rowOff>
    </xdr:to>
    <xdr:sp macro="" textlink="">
      <xdr:nvSpPr>
        <xdr:cNvPr id="2105" name="Line 7"/>
        <xdr:cNvSpPr>
          <a:spLocks noChangeShapeType="1"/>
        </xdr:cNvSpPr>
      </xdr:nvSpPr>
      <xdr:spPr bwMode="auto">
        <a:xfrm flipV="1">
          <a:off x="3248025" y="4048125"/>
          <a:ext cx="0" cy="2476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4</xdr:col>
      <xdr:colOff>133350</xdr:colOff>
      <xdr:row>26</xdr:row>
      <xdr:rowOff>85725</xdr:rowOff>
    </xdr:from>
    <xdr:to>
      <xdr:col>4</xdr:col>
      <xdr:colOff>733425</xdr:colOff>
      <xdr:row>27</xdr:row>
      <xdr:rowOff>104775</xdr:rowOff>
    </xdr:to>
    <xdr:sp macro="" textlink="">
      <xdr:nvSpPr>
        <xdr:cNvPr id="2056" name="Text Box 8"/>
        <xdr:cNvSpPr txBox="1">
          <a:spLocks noChangeArrowheads="1"/>
        </xdr:cNvSpPr>
      </xdr:nvSpPr>
      <xdr:spPr bwMode="auto">
        <a:xfrm>
          <a:off x="3114675" y="4295775"/>
          <a:ext cx="600075" cy="1809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r>
            <a:rPr lang="en-US" sz="1200" b="1" strike="noStrike">
              <a:solidFill>
                <a:srgbClr val="000000"/>
              </a:solidFill>
              <a:latin typeface="Arial MT"/>
            </a:rPr>
            <a:t>Ceiling</a:t>
          </a:r>
        </a:p>
      </xdr:txBody>
    </xdr:sp>
    <xdr:clientData/>
  </xdr:twoCellAnchor>
  <xdr:twoCellAnchor>
    <xdr:from>
      <xdr:col>6</xdr:col>
      <xdr:colOff>142875</xdr:colOff>
      <xdr:row>26</xdr:row>
      <xdr:rowOff>95250</xdr:rowOff>
    </xdr:from>
    <xdr:to>
      <xdr:col>6</xdr:col>
      <xdr:colOff>495300</xdr:colOff>
      <xdr:row>28</xdr:row>
      <xdr:rowOff>142875</xdr:rowOff>
    </xdr:to>
    <xdr:sp macro="" textlink="">
      <xdr:nvSpPr>
        <xdr:cNvPr id="2057" name="Text Box 9"/>
        <xdr:cNvSpPr txBox="1">
          <a:spLocks noChangeArrowheads="1"/>
        </xdr:cNvSpPr>
      </xdr:nvSpPr>
      <xdr:spPr bwMode="auto">
        <a:xfrm>
          <a:off x="4619625" y="4305300"/>
          <a:ext cx="352425" cy="3714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r>
            <a:rPr lang="en-US" sz="1200" b="1" strike="noStrike">
              <a:solidFill>
                <a:srgbClr val="000000"/>
              </a:solidFill>
              <a:latin typeface="Arial MT"/>
            </a:rPr>
            <a:t>max</a:t>
          </a:r>
          <a:endParaRPr lang="en-US" sz="1200"/>
        </a:p>
        <a:p>
          <a:pPr algn="l" rtl="0"/>
          <a:r>
            <a:rPr lang="en-US" sz="1200" b="1" strike="noStrike">
              <a:solidFill>
                <a:srgbClr val="000000"/>
              </a:solidFill>
              <a:latin typeface="Arial MT"/>
            </a:rPr>
            <a:t>0.7</a:t>
          </a:r>
        </a:p>
      </xdr:txBody>
    </xdr:sp>
    <xdr:clientData/>
  </xdr:twoCellAnchor>
  <xdr:twoCellAnchor>
    <xdr:from>
      <xdr:col>7</xdr:col>
      <xdr:colOff>0</xdr:colOff>
      <xdr:row>26</xdr:row>
      <xdr:rowOff>85725</xdr:rowOff>
    </xdr:from>
    <xdr:to>
      <xdr:col>7</xdr:col>
      <xdr:colOff>352425</xdr:colOff>
      <xdr:row>28</xdr:row>
      <xdr:rowOff>133350</xdr:rowOff>
    </xdr:to>
    <xdr:sp macro="" textlink="">
      <xdr:nvSpPr>
        <xdr:cNvPr id="2058" name="Text Box 10"/>
        <xdr:cNvSpPr txBox="1">
          <a:spLocks noChangeArrowheads="1"/>
        </xdr:cNvSpPr>
      </xdr:nvSpPr>
      <xdr:spPr bwMode="auto">
        <a:xfrm>
          <a:off x="5238750" y="4295775"/>
          <a:ext cx="352425" cy="3714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r>
            <a:rPr lang="en-US" sz="1200" b="1" strike="noStrike">
              <a:solidFill>
                <a:srgbClr val="000000"/>
              </a:solidFill>
              <a:latin typeface="Arial MT"/>
            </a:rPr>
            <a:t>min</a:t>
          </a:r>
          <a:endParaRPr lang="en-US" sz="1200"/>
        </a:p>
        <a:p>
          <a:pPr algn="l" rtl="0"/>
          <a:r>
            <a:rPr lang="en-US" sz="1200" b="1" strike="noStrike">
              <a:solidFill>
                <a:srgbClr val="000000"/>
              </a:solidFill>
              <a:latin typeface="Arial MT"/>
            </a:rPr>
            <a:t>0.1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B\Exp\BusinessAnalysts\NEER\Claim%20Cost%20Calculator\english%20public%20tool%20online\XLSX_NEER_Calculator_4year%20window_Feb%202018%20-%20BA%20working%20cop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ER%20Claim%20Cost%20Calcul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cs.tospwsib.wsib.on.ca\ASB\Exp\BusinessAnalysts\NEER\Claim%20Cost%20Calculator\english%20public%20tool%20online\NEERCalculator4YrWindow_v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NEER Claim Cost Calculator"/>
      <sheetName val="CT"/>
      <sheetName val="OH"/>
      <sheetName val="RF03"/>
      <sheetName val="RF04"/>
      <sheetName val="RF05"/>
      <sheetName val="RF06"/>
      <sheetName val="RF07"/>
      <sheetName val="RF08"/>
      <sheetName val="RF09"/>
      <sheetName val="RF10"/>
      <sheetName val="RF11"/>
      <sheetName val="RF12"/>
      <sheetName val="RF13"/>
      <sheetName val="RF14"/>
      <sheetName val="RF15"/>
      <sheetName val="RF16"/>
      <sheetName val="RF17"/>
      <sheetName val="ECFac"/>
      <sheetName val="Net-Tar"/>
      <sheetName val="Tables"/>
      <sheetName val="Lists"/>
    </sheetNames>
    <sheetDataSet>
      <sheetData sheetId="0"/>
      <sheetData sheetId="1">
        <row r="3">
          <cell r="AE3">
            <v>570</v>
          </cell>
        </row>
        <row r="4">
          <cell r="AE4">
            <v>43373</v>
          </cell>
        </row>
        <row r="8">
          <cell r="G8">
            <v>43081</v>
          </cell>
          <cell r="U8">
            <v>500</v>
          </cell>
          <cell r="AD8">
            <v>10</v>
          </cell>
        </row>
        <row r="9">
          <cell r="U9">
            <v>100</v>
          </cell>
          <cell r="AD9">
            <v>100</v>
          </cell>
        </row>
        <row r="22">
          <cell r="I22">
            <v>12</v>
          </cell>
          <cell r="K22">
            <v>9</v>
          </cell>
          <cell r="M22">
            <v>5100</v>
          </cell>
          <cell r="Q22">
            <v>100</v>
          </cell>
        </row>
      </sheetData>
      <sheetData sheetId="2">
        <row r="13">
          <cell r="J13">
            <v>2018</v>
          </cell>
        </row>
        <row r="14">
          <cell r="J14">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A3">
            <v>43373</v>
          </cell>
        </row>
        <row r="4">
          <cell r="A4">
            <v>43008</v>
          </cell>
        </row>
        <row r="5">
          <cell r="A5">
            <v>42643</v>
          </cell>
        </row>
        <row r="6">
          <cell r="A6">
            <v>42277</v>
          </cell>
        </row>
        <row r="7">
          <cell r="A7">
            <v>41912</v>
          </cell>
        </row>
        <row r="8">
          <cell r="A8">
            <v>41547</v>
          </cell>
        </row>
        <row r="9">
          <cell r="A9">
            <v>41182</v>
          </cell>
        </row>
        <row r="10">
          <cell r="A10">
            <v>40816</v>
          </cell>
        </row>
        <row r="11">
          <cell r="A11">
            <v>40451</v>
          </cell>
        </row>
        <row r="12">
          <cell r="A12">
            <v>40086</v>
          </cell>
        </row>
        <row r="13">
          <cell r="A13">
            <v>39721</v>
          </cell>
        </row>
        <row r="14">
          <cell r="A14">
            <v>39355</v>
          </cell>
        </row>
        <row r="15">
          <cell r="A15">
            <v>38990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R Claim Cost Calculator"/>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NEER Claim Cost Calculator"/>
      <sheetName val="CT"/>
      <sheetName val="OH"/>
      <sheetName val="RF03"/>
      <sheetName val="RF04"/>
      <sheetName val="RF05"/>
      <sheetName val="RF06"/>
      <sheetName val="RF07"/>
      <sheetName val="RF08"/>
      <sheetName val="RF09"/>
      <sheetName val="RF10"/>
      <sheetName val="RF11"/>
      <sheetName val="RF12"/>
      <sheetName val="RF13"/>
      <sheetName val="RF14"/>
      <sheetName val="ECFac"/>
      <sheetName val="Net-Tar"/>
      <sheetName val="Tables"/>
      <sheetName val="Lists"/>
    </sheetNames>
    <sheetDataSet>
      <sheetData sheetId="0"/>
      <sheetData sheetId="1">
        <row r="22">
          <cell r="I22" t="str">
            <v>N/A</v>
          </cell>
          <cell r="K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2"/>
  <sheetViews>
    <sheetView showGridLines="0" workbookViewId="0" topLeftCell="A1">
      <pane ySplit="1" topLeftCell="A2" activePane="bottomLeft" state="frozen"/>
      <selection pane="topLeft" activeCell="I22" sqref="I22:J22"/>
      <selection pane="bottomLeft" activeCell="I22" sqref="I22:J22"/>
    </sheetView>
  </sheetViews>
  <sheetFormatPr defaultColWidth="9.140625" defaultRowHeight="12.75"/>
  <cols>
    <col min="1" max="1" width="2.57421875" style="228" customWidth="1"/>
    <col min="2" max="2" width="16.28125" style="228" customWidth="1"/>
    <col min="3" max="3" width="15.7109375" style="228" customWidth="1"/>
    <col min="4" max="4" width="8.28125" style="228" customWidth="1"/>
    <col min="5" max="5" width="20.00390625" style="228" customWidth="1"/>
    <col min="6" max="6" width="15.00390625" style="228" customWidth="1"/>
    <col min="7" max="7" width="17.7109375" style="228" customWidth="1"/>
    <col min="8" max="8" width="9.140625" style="228" customWidth="1"/>
    <col min="9" max="9" width="50.421875" style="228" customWidth="1"/>
    <col min="10" max="10" width="9.140625" style="228" customWidth="1"/>
    <col min="11" max="11" width="11.140625" style="228" customWidth="1"/>
    <col min="12" max="12" width="12.57421875" style="228" customWidth="1"/>
    <col min="13" max="13" width="9.140625" style="228" customWidth="1"/>
    <col min="14" max="14" width="12.00390625" style="228" customWidth="1"/>
    <col min="15" max="16384" width="9.140625" style="228" customWidth="1"/>
  </cols>
  <sheetData>
    <row r="1" spans="2:16" ht="21.75" customHeight="1">
      <c r="B1" s="336" t="s">
        <v>0</v>
      </c>
      <c r="C1" s="337"/>
      <c r="D1" s="337"/>
      <c r="E1" s="337"/>
      <c r="F1" s="337"/>
      <c r="G1" s="337"/>
      <c r="H1" s="337"/>
      <c r="I1" s="337"/>
      <c r="J1" s="337"/>
      <c r="K1" s="337"/>
      <c r="L1" s="337"/>
      <c r="M1" s="337"/>
      <c r="N1" s="337"/>
      <c r="O1" s="337"/>
      <c r="P1" s="337"/>
    </row>
    <row r="2" spans="2:16" ht="14.25">
      <c r="B2" s="338" t="s">
        <v>1</v>
      </c>
      <c r="C2" s="339"/>
      <c r="D2" s="339"/>
      <c r="E2" s="339"/>
      <c r="F2" s="339"/>
      <c r="G2" s="339"/>
      <c r="H2" s="339"/>
      <c r="I2" s="339"/>
      <c r="J2" s="339"/>
      <c r="K2" s="339"/>
      <c r="L2" s="339"/>
      <c r="M2" s="339"/>
      <c r="N2" s="339"/>
      <c r="O2" s="339"/>
      <c r="P2" s="339"/>
    </row>
    <row r="3" spans="2:16" ht="62.25" customHeight="1">
      <c r="B3" s="340" t="s">
        <v>2</v>
      </c>
      <c r="C3" s="341"/>
      <c r="D3" s="341"/>
      <c r="E3" s="341"/>
      <c r="F3" s="341"/>
      <c r="G3" s="341"/>
      <c r="H3" s="341"/>
      <c r="I3" s="341"/>
      <c r="J3" s="341"/>
      <c r="K3" s="341"/>
      <c r="L3" s="341"/>
      <c r="M3" s="341"/>
      <c r="N3" s="341"/>
      <c r="O3" s="341"/>
      <c r="P3" s="341"/>
    </row>
    <row r="4" spans="2:16" ht="15.75">
      <c r="B4" s="256"/>
      <c r="C4" s="238"/>
      <c r="D4" s="238"/>
      <c r="E4" s="238"/>
      <c r="F4" s="238"/>
      <c r="G4" s="238"/>
      <c r="H4" s="238"/>
      <c r="I4" s="238"/>
      <c r="J4" s="238"/>
      <c r="K4" s="238"/>
      <c r="L4" s="238"/>
      <c r="M4" s="238"/>
      <c r="N4" s="238"/>
      <c r="O4" s="238"/>
      <c r="P4" s="238"/>
    </row>
    <row r="5" spans="2:16" ht="14.25">
      <c r="B5" s="338" t="s">
        <v>3</v>
      </c>
      <c r="C5" s="339"/>
      <c r="D5" s="339"/>
      <c r="E5" s="339"/>
      <c r="F5" s="339"/>
      <c r="G5" s="339"/>
      <c r="H5" s="339"/>
      <c r="I5" s="339"/>
      <c r="J5" s="339"/>
      <c r="K5" s="339"/>
      <c r="L5" s="339"/>
      <c r="M5" s="339"/>
      <c r="N5" s="339"/>
      <c r="O5" s="339"/>
      <c r="P5" s="339"/>
    </row>
    <row r="6" spans="2:16" ht="34.5" customHeight="1">
      <c r="B6" s="340" t="s">
        <v>4</v>
      </c>
      <c r="C6" s="342"/>
      <c r="D6" s="342"/>
      <c r="E6" s="342"/>
      <c r="F6" s="342"/>
      <c r="G6" s="342"/>
      <c r="H6" s="342"/>
      <c r="I6" s="342"/>
      <c r="J6" s="342"/>
      <c r="K6" s="342"/>
      <c r="L6" s="342"/>
      <c r="M6" s="342"/>
      <c r="N6" s="342"/>
      <c r="O6" s="342"/>
      <c r="P6" s="342"/>
    </row>
    <row r="7" spans="2:16" ht="15.75">
      <c r="B7" s="256"/>
      <c r="C7" s="257"/>
      <c r="D7" s="257"/>
      <c r="E7" s="257"/>
      <c r="F7" s="257"/>
      <c r="G7" s="257"/>
      <c r="H7" s="257"/>
      <c r="I7" s="257"/>
      <c r="J7" s="257"/>
      <c r="K7" s="257"/>
      <c r="L7" s="257"/>
      <c r="M7" s="257"/>
      <c r="N7" s="257"/>
      <c r="O7" s="257"/>
      <c r="P7" s="257"/>
    </row>
    <row r="8" spans="2:16" ht="14.25">
      <c r="B8" s="338" t="s">
        <v>5</v>
      </c>
      <c r="C8" s="339"/>
      <c r="D8" s="339"/>
      <c r="E8" s="339"/>
      <c r="F8" s="339"/>
      <c r="G8" s="339"/>
      <c r="H8" s="339"/>
      <c r="I8" s="339"/>
      <c r="J8" s="339"/>
      <c r="K8" s="339"/>
      <c r="L8" s="339"/>
      <c r="M8" s="339"/>
      <c r="N8" s="339"/>
      <c r="O8" s="339"/>
      <c r="P8" s="339"/>
    </row>
    <row r="9" spans="2:16" ht="18.75" customHeight="1">
      <c r="B9" s="340" t="s">
        <v>6</v>
      </c>
      <c r="C9" s="342"/>
      <c r="D9" s="342"/>
      <c r="E9" s="342"/>
      <c r="F9" s="342"/>
      <c r="G9" s="342"/>
      <c r="H9" s="342"/>
      <c r="I9" s="342"/>
      <c r="J9" s="342"/>
      <c r="K9" s="342"/>
      <c r="L9" s="342"/>
      <c r="M9" s="342"/>
      <c r="N9" s="342"/>
      <c r="O9" s="342"/>
      <c r="P9" s="342"/>
    </row>
    <row r="10" spans="2:16" ht="15.75" customHeight="1">
      <c r="B10" s="238"/>
      <c r="C10" s="345" t="s">
        <v>7</v>
      </c>
      <c r="D10" s="346"/>
      <c r="E10" s="347"/>
      <c r="F10" s="287" t="s">
        <v>8</v>
      </c>
      <c r="G10" s="286"/>
      <c r="H10" s="286"/>
      <c r="I10" s="286"/>
      <c r="J10" s="286"/>
      <c r="K10" s="286"/>
      <c r="L10" s="286"/>
      <c r="M10" s="286"/>
      <c r="N10" s="286"/>
      <c r="O10" s="286"/>
      <c r="P10" s="286"/>
    </row>
    <row r="11" spans="2:16" ht="15.75">
      <c r="B11" s="238"/>
      <c r="C11" s="345" t="s">
        <v>9</v>
      </c>
      <c r="D11" s="346"/>
      <c r="E11" s="347"/>
      <c r="F11" s="242" t="s">
        <v>10</v>
      </c>
      <c r="G11" s="229"/>
      <c r="H11" s="229"/>
      <c r="I11" s="229"/>
      <c r="J11" s="229"/>
      <c r="K11" s="229"/>
      <c r="L11" s="257"/>
      <c r="M11" s="257"/>
      <c r="N11" s="257"/>
      <c r="O11" s="257"/>
      <c r="P11" s="257"/>
    </row>
    <row r="12" spans="2:16" ht="15.75">
      <c r="B12" s="238"/>
      <c r="C12" s="348" t="s">
        <v>11</v>
      </c>
      <c r="D12" s="349"/>
      <c r="E12" s="350"/>
      <c r="F12" s="229" t="s">
        <v>12</v>
      </c>
      <c r="G12" s="229"/>
      <c r="H12" s="229"/>
      <c r="I12" s="229"/>
      <c r="J12" s="229"/>
      <c r="K12" s="229"/>
      <c r="L12" s="257"/>
      <c r="M12" s="257"/>
      <c r="N12" s="257"/>
      <c r="O12" s="257"/>
      <c r="P12" s="257"/>
    </row>
    <row r="13" spans="2:16" s="232" customFormat="1" ht="9" customHeight="1">
      <c r="B13" s="230"/>
      <c r="C13" s="230"/>
      <c r="D13" s="231"/>
      <c r="E13" s="231"/>
      <c r="F13" s="231"/>
      <c r="G13" s="231"/>
      <c r="H13" s="231"/>
      <c r="I13" s="231"/>
      <c r="J13" s="231"/>
      <c r="K13" s="236"/>
      <c r="L13" s="236"/>
      <c r="M13" s="236"/>
      <c r="N13" s="236"/>
      <c r="O13" s="236"/>
      <c r="P13" s="236"/>
    </row>
    <row r="14" spans="2:16" s="232" customFormat="1" ht="15.75">
      <c r="B14" s="231" t="s">
        <v>13</v>
      </c>
      <c r="C14" s="230"/>
      <c r="D14" s="231"/>
      <c r="E14" s="231"/>
      <c r="F14" s="231"/>
      <c r="G14" s="231"/>
      <c r="H14" s="231"/>
      <c r="I14" s="231"/>
      <c r="J14" s="231"/>
      <c r="K14" s="236"/>
      <c r="L14" s="236"/>
      <c r="M14" s="236"/>
      <c r="N14" s="236"/>
      <c r="O14" s="236"/>
      <c r="P14" s="236"/>
    </row>
    <row r="15" spans="2:16" s="237" customFormat="1" ht="33.75" customHeight="1">
      <c r="B15" s="234"/>
      <c r="C15" s="343" t="s">
        <v>14</v>
      </c>
      <c r="D15" s="344"/>
      <c r="E15" s="344"/>
      <c r="F15" s="354" t="s">
        <v>15</v>
      </c>
      <c r="G15" s="355"/>
      <c r="H15" s="355"/>
      <c r="I15" s="355"/>
      <c r="J15" s="355"/>
      <c r="K15" s="355"/>
      <c r="L15" s="355"/>
      <c r="M15" s="355"/>
      <c r="N15" s="355"/>
      <c r="O15" s="355"/>
      <c r="P15" s="355"/>
    </row>
    <row r="16" spans="2:16" s="237" customFormat="1" ht="35.25" customHeight="1">
      <c r="B16" s="230"/>
      <c r="C16" s="351" t="s">
        <v>16</v>
      </c>
      <c r="D16" s="352"/>
      <c r="E16" s="353"/>
      <c r="F16" s="356" t="s">
        <v>17</v>
      </c>
      <c r="G16" s="356"/>
      <c r="H16" s="356"/>
      <c r="I16" s="356"/>
      <c r="J16" s="356"/>
      <c r="K16" s="356"/>
      <c r="L16" s="356"/>
      <c r="M16" s="356"/>
      <c r="N16" s="356"/>
      <c r="O16" s="356"/>
      <c r="P16" s="356"/>
    </row>
    <row r="17" spans="2:16" s="237" customFormat="1" ht="15.75">
      <c r="B17" s="230"/>
      <c r="C17" s="348" t="s">
        <v>18</v>
      </c>
      <c r="D17" s="349"/>
      <c r="E17" s="350"/>
      <c r="F17" s="233" t="s">
        <v>19</v>
      </c>
      <c r="G17" s="231"/>
      <c r="H17" s="231"/>
      <c r="I17" s="231"/>
      <c r="J17" s="231"/>
      <c r="K17" s="236"/>
      <c r="L17" s="236"/>
      <c r="M17" s="236"/>
      <c r="N17" s="236"/>
      <c r="O17" s="236"/>
      <c r="P17" s="236"/>
    </row>
    <row r="18" spans="2:16" s="237" customFormat="1" ht="15.75">
      <c r="B18" s="234"/>
      <c r="C18" s="360" t="s">
        <v>20</v>
      </c>
      <c r="D18" s="361"/>
      <c r="E18" s="362"/>
      <c r="F18" s="233" t="s">
        <v>21</v>
      </c>
      <c r="G18" s="231"/>
      <c r="H18" s="231"/>
      <c r="I18" s="231"/>
      <c r="J18" s="231"/>
      <c r="K18" s="236"/>
      <c r="L18" s="236"/>
      <c r="M18" s="236"/>
      <c r="N18" s="236"/>
      <c r="O18" s="236"/>
      <c r="P18" s="236"/>
    </row>
    <row r="19" spans="2:16" s="237" customFormat="1" ht="15.75">
      <c r="B19" s="230"/>
      <c r="C19" s="360" t="s">
        <v>22</v>
      </c>
      <c r="D19" s="361"/>
      <c r="E19" s="362"/>
      <c r="F19" s="233" t="s">
        <v>23</v>
      </c>
      <c r="G19" s="231"/>
      <c r="H19" s="231"/>
      <c r="I19" s="231"/>
      <c r="J19" s="231"/>
      <c r="K19" s="236"/>
      <c r="L19" s="236"/>
      <c r="M19" s="236"/>
      <c r="N19" s="236"/>
      <c r="O19" s="236"/>
      <c r="P19" s="236"/>
    </row>
    <row r="20" spans="2:16" s="237" customFormat="1" ht="15.75">
      <c r="B20" s="230"/>
      <c r="C20" s="277"/>
      <c r="D20" s="277"/>
      <c r="E20" s="277"/>
      <c r="F20" s="233"/>
      <c r="G20" s="231"/>
      <c r="H20" s="231"/>
      <c r="I20" s="231"/>
      <c r="J20" s="231"/>
      <c r="K20" s="236"/>
      <c r="L20" s="236"/>
      <c r="M20" s="236"/>
      <c r="N20" s="236"/>
      <c r="O20" s="236"/>
      <c r="P20" s="236"/>
    </row>
    <row r="21" spans="2:16" s="232" customFormat="1" ht="15.75">
      <c r="B21" s="365" t="s">
        <v>24</v>
      </c>
      <c r="C21" s="365"/>
      <c r="D21" s="365"/>
      <c r="E21" s="365"/>
      <c r="F21" s="365"/>
      <c r="G21" s="365"/>
      <c r="H21" s="365"/>
      <c r="I21" s="365"/>
      <c r="J21" s="365"/>
      <c r="K21" s="365"/>
      <c r="L21" s="365"/>
      <c r="M21" s="365"/>
      <c r="N21" s="365"/>
      <c r="O21" s="365"/>
      <c r="P21" s="365"/>
    </row>
    <row r="22" spans="2:16" s="232" customFormat="1" ht="15.75">
      <c r="B22" s="274"/>
      <c r="C22" s="274"/>
      <c r="D22" s="274"/>
      <c r="E22" s="274"/>
      <c r="F22" s="274"/>
      <c r="G22" s="274"/>
      <c r="H22" s="274"/>
      <c r="I22" s="274"/>
      <c r="J22" s="274"/>
      <c r="K22" s="274"/>
      <c r="L22" s="274"/>
      <c r="M22" s="274"/>
      <c r="N22" s="274"/>
      <c r="O22" s="274"/>
      <c r="P22" s="274"/>
    </row>
    <row r="23" spans="2:16" s="237" customFormat="1" ht="15.75">
      <c r="B23" s="234"/>
      <c r="C23" s="364" t="s">
        <v>25</v>
      </c>
      <c r="D23" s="364"/>
      <c r="E23" s="364"/>
      <c r="F23" s="233" t="s">
        <v>26</v>
      </c>
      <c r="G23" s="231"/>
      <c r="H23" s="231"/>
      <c r="I23" s="231"/>
      <c r="J23" s="231"/>
      <c r="K23" s="236"/>
      <c r="L23" s="236"/>
      <c r="M23" s="236"/>
      <c r="N23" s="236"/>
      <c r="O23" s="236"/>
      <c r="P23" s="236"/>
    </row>
    <row r="24" spans="2:16" s="237" customFormat="1" ht="15.75">
      <c r="B24" s="230"/>
      <c r="C24" s="364" t="s">
        <v>27</v>
      </c>
      <c r="D24" s="364"/>
      <c r="E24" s="364"/>
      <c r="F24" s="356" t="s">
        <v>28</v>
      </c>
      <c r="G24" s="356"/>
      <c r="H24" s="356"/>
      <c r="I24" s="356"/>
      <c r="J24" s="356"/>
      <c r="K24" s="356"/>
      <c r="L24" s="356"/>
      <c r="M24" s="356"/>
      <c r="N24" s="356"/>
      <c r="O24" s="356"/>
      <c r="P24" s="356"/>
    </row>
    <row r="25" spans="2:16" s="237" customFormat="1" ht="15.75">
      <c r="B25" s="230"/>
      <c r="C25" s="277"/>
      <c r="D25" s="277"/>
      <c r="E25" s="277"/>
      <c r="F25" s="273"/>
      <c r="G25" s="273"/>
      <c r="H25" s="273"/>
      <c r="I25" s="273"/>
      <c r="J25" s="273"/>
      <c r="K25" s="273"/>
      <c r="L25" s="273"/>
      <c r="M25" s="273"/>
      <c r="N25" s="273"/>
      <c r="O25" s="273"/>
      <c r="P25" s="273"/>
    </row>
    <row r="26" spans="2:16" s="237" customFormat="1" ht="15.75">
      <c r="B26" s="363" t="s">
        <v>29</v>
      </c>
      <c r="C26" s="363"/>
      <c r="D26" s="363"/>
      <c r="E26" s="363"/>
      <c r="F26" s="363"/>
      <c r="G26" s="363"/>
      <c r="H26" s="363"/>
      <c r="I26" s="363"/>
      <c r="J26" s="363"/>
      <c r="K26" s="363"/>
      <c r="L26" s="363"/>
      <c r="M26" s="363"/>
      <c r="N26" s="363"/>
      <c r="O26" s="363"/>
      <c r="P26" s="363"/>
    </row>
    <row r="27" spans="2:16" s="237" customFormat="1" ht="15.75">
      <c r="B27" s="231"/>
      <c r="C27" s="243"/>
      <c r="D27" s="243"/>
      <c r="E27" s="243"/>
      <c r="F27" s="233"/>
      <c r="G27" s="231"/>
      <c r="H27" s="231"/>
      <c r="I27" s="231"/>
      <c r="J27" s="231"/>
      <c r="K27" s="236"/>
      <c r="L27" s="236"/>
      <c r="M27" s="236"/>
      <c r="N27" s="236"/>
      <c r="O27" s="236"/>
      <c r="P27" s="236"/>
    </row>
    <row r="28" spans="2:16" s="237" customFormat="1" ht="15.75">
      <c r="B28" s="231"/>
      <c r="C28" s="360" t="s">
        <v>30</v>
      </c>
      <c r="D28" s="361"/>
      <c r="E28" s="361"/>
      <c r="F28" s="361"/>
      <c r="G28" s="361"/>
      <c r="H28" s="361"/>
      <c r="I28" s="362"/>
      <c r="J28" s="233" t="s">
        <v>31</v>
      </c>
      <c r="K28" s="236"/>
      <c r="L28" s="236"/>
      <c r="M28" s="236"/>
      <c r="N28" s="236"/>
      <c r="O28" s="236"/>
      <c r="P28" s="236"/>
    </row>
    <row r="29" spans="2:16" s="237" customFormat="1" ht="15.75">
      <c r="B29" s="231"/>
      <c r="C29" s="277"/>
      <c r="D29" s="277"/>
      <c r="E29" s="277"/>
      <c r="F29" s="277"/>
      <c r="G29" s="277"/>
      <c r="H29" s="277"/>
      <c r="I29" s="277"/>
      <c r="J29" s="231"/>
      <c r="K29" s="236"/>
      <c r="L29" s="236"/>
      <c r="M29" s="236"/>
      <c r="N29" s="236"/>
      <c r="O29" s="236"/>
      <c r="P29" s="236"/>
    </row>
    <row r="30" spans="2:16" s="232" customFormat="1" ht="15.75">
      <c r="B30" s="231"/>
      <c r="C30" s="259" t="s">
        <v>32</v>
      </c>
      <c r="D30" s="231"/>
      <c r="E30" s="231"/>
      <c r="F30" s="231"/>
      <c r="G30" s="231"/>
      <c r="H30" s="231"/>
      <c r="I30" s="231"/>
      <c r="J30" s="236"/>
      <c r="K30" s="236"/>
      <c r="L30" s="236"/>
      <c r="M30" s="237"/>
      <c r="N30" s="236"/>
      <c r="O30" s="236"/>
      <c r="P30" s="236"/>
    </row>
    <row r="31" spans="2:16" s="237" customFormat="1" ht="15.75">
      <c r="B31" s="231"/>
      <c r="C31" s="357" t="s">
        <v>33</v>
      </c>
      <c r="D31" s="358"/>
      <c r="E31" s="358"/>
      <c r="F31" s="358"/>
      <c r="G31" s="358"/>
      <c r="H31" s="358"/>
      <c r="I31" s="359"/>
      <c r="J31" s="289" t="s">
        <v>34</v>
      </c>
      <c r="K31" s="164"/>
      <c r="L31" s="124"/>
      <c r="M31" s="124"/>
      <c r="N31" s="236"/>
      <c r="O31" s="236"/>
      <c r="P31" s="236"/>
    </row>
    <row r="32" spans="2:16" s="232" customFormat="1" ht="15.75">
      <c r="B32" s="231"/>
      <c r="C32" s="259"/>
      <c r="D32" s="231"/>
      <c r="E32" s="231"/>
      <c r="F32" s="231"/>
      <c r="G32" s="231"/>
      <c r="H32" s="231"/>
      <c r="I32" s="231"/>
      <c r="J32" s="236"/>
      <c r="K32" s="236"/>
      <c r="L32" s="236"/>
      <c r="M32" s="237"/>
      <c r="N32" s="236"/>
      <c r="O32" s="236"/>
      <c r="P32" s="236"/>
    </row>
    <row r="33" spans="2:16" s="237" customFormat="1" ht="15.75">
      <c r="B33" s="363" t="s">
        <v>35</v>
      </c>
      <c r="C33" s="363"/>
      <c r="D33" s="363"/>
      <c r="E33" s="363"/>
      <c r="F33" s="363"/>
      <c r="G33" s="363"/>
      <c r="H33" s="363"/>
      <c r="I33" s="363"/>
      <c r="J33" s="363"/>
      <c r="K33" s="363"/>
      <c r="L33" s="363"/>
      <c r="M33" s="363"/>
      <c r="N33" s="363"/>
      <c r="O33" s="363"/>
      <c r="P33" s="363"/>
    </row>
    <row r="34" spans="2:16" s="237" customFormat="1" ht="15.75">
      <c r="B34" s="288"/>
      <c r="C34" s="288"/>
      <c r="D34" s="288"/>
      <c r="E34" s="288"/>
      <c r="F34" s="288"/>
      <c r="G34" s="288"/>
      <c r="H34" s="288"/>
      <c r="I34" s="288"/>
      <c r="J34" s="288"/>
      <c r="K34" s="288"/>
      <c r="L34" s="288"/>
      <c r="M34" s="288"/>
      <c r="N34" s="288"/>
      <c r="O34" s="288"/>
      <c r="P34" s="288"/>
    </row>
    <row r="35" spans="2:16" s="232" customFormat="1" ht="15.75">
      <c r="B35" s="231"/>
      <c r="C35" s="348" t="s">
        <v>36</v>
      </c>
      <c r="D35" s="350"/>
      <c r="E35" s="289" t="s">
        <v>37</v>
      </c>
      <c r="F35" s="231"/>
      <c r="G35" s="231"/>
      <c r="H35" s="231"/>
      <c r="I35" s="231"/>
      <c r="J35" s="236"/>
      <c r="K35" s="236"/>
      <c r="L35" s="236"/>
      <c r="M35" s="237"/>
      <c r="N35" s="236"/>
      <c r="O35" s="236"/>
      <c r="P35" s="236"/>
    </row>
    <row r="36" spans="2:16" s="232" customFormat="1" ht="15.75">
      <c r="B36" s="231"/>
      <c r="C36" s="230"/>
      <c r="D36" s="231"/>
      <c r="E36" s="231"/>
      <c r="F36" s="231"/>
      <c r="G36" s="231"/>
      <c r="H36" s="231"/>
      <c r="I36" s="231"/>
      <c r="J36" s="236"/>
      <c r="K36" s="236"/>
      <c r="L36" s="236"/>
      <c r="M36" s="237"/>
      <c r="N36" s="236"/>
      <c r="O36" s="236"/>
      <c r="P36" s="236"/>
    </row>
    <row r="37" spans="2:16" ht="15.75" customHeight="1">
      <c r="B37" s="366" t="s">
        <v>38</v>
      </c>
      <c r="C37" s="366"/>
      <c r="D37" s="366"/>
      <c r="E37" s="366"/>
      <c r="F37" s="366"/>
      <c r="G37" s="366"/>
      <c r="H37" s="366"/>
      <c r="I37" s="366"/>
      <c r="J37" s="366"/>
      <c r="K37" s="366"/>
      <c r="L37" s="366"/>
      <c r="M37" s="366"/>
      <c r="N37" s="366"/>
      <c r="O37" s="366"/>
      <c r="P37" s="366"/>
    </row>
    <row r="38" spans="2:16" s="238" customFormat="1" ht="18.75" customHeight="1">
      <c r="B38" s="340" t="s">
        <v>39</v>
      </c>
      <c r="C38" s="340"/>
      <c r="D38" s="340"/>
      <c r="E38" s="340"/>
      <c r="F38" s="340"/>
      <c r="G38" s="340"/>
      <c r="H38" s="340"/>
      <c r="I38" s="340"/>
      <c r="J38" s="340"/>
      <c r="K38" s="340"/>
      <c r="L38" s="340"/>
      <c r="M38" s="340"/>
      <c r="N38" s="340"/>
      <c r="O38" s="340"/>
      <c r="P38" s="340"/>
    </row>
    <row r="39" spans="2:16" s="238" customFormat="1" ht="15" customHeight="1">
      <c r="B39" s="256"/>
      <c r="C39" s="251" t="s">
        <v>40</v>
      </c>
      <c r="D39" s="252"/>
      <c r="E39" s="249"/>
      <c r="F39" s="250"/>
      <c r="G39" s="250"/>
      <c r="H39" s="257"/>
      <c r="I39" s="257"/>
      <c r="J39" s="257"/>
      <c r="K39" s="257"/>
      <c r="L39" s="257"/>
      <c r="M39" s="257"/>
      <c r="N39" s="257"/>
      <c r="O39" s="257"/>
      <c r="P39" s="257"/>
    </row>
    <row r="40" s="238" customFormat="1" ht="5.25" customHeight="1"/>
    <row r="41" spans="2:16" ht="15.75" customHeight="1">
      <c r="B41" s="366" t="s">
        <v>41</v>
      </c>
      <c r="C41" s="366"/>
      <c r="D41" s="366"/>
      <c r="E41" s="366"/>
      <c r="F41" s="366"/>
      <c r="G41" s="366"/>
      <c r="H41" s="366"/>
      <c r="I41" s="366"/>
      <c r="J41" s="366"/>
      <c r="K41" s="366"/>
      <c r="L41" s="366"/>
      <c r="M41" s="366"/>
      <c r="N41" s="366"/>
      <c r="O41" s="366"/>
      <c r="P41" s="366"/>
    </row>
    <row r="42" spans="2:16" ht="15.75" customHeight="1">
      <c r="B42" s="340" t="s">
        <v>42</v>
      </c>
      <c r="C42" s="340"/>
      <c r="D42" s="340"/>
      <c r="E42" s="340"/>
      <c r="F42" s="340"/>
      <c r="G42" s="340"/>
      <c r="H42" s="340"/>
      <c r="I42" s="340"/>
      <c r="J42" s="340"/>
      <c r="K42" s="340"/>
      <c r="L42" s="340"/>
      <c r="M42" s="340"/>
      <c r="N42" s="340"/>
      <c r="O42" s="340"/>
      <c r="P42" s="340"/>
    </row>
    <row r="43" spans="3:16" s="238" customFormat="1" ht="15" customHeight="1">
      <c r="C43" s="253" t="s">
        <v>43</v>
      </c>
      <c r="D43" s="254"/>
      <c r="E43" s="255"/>
      <c r="F43" s="239" t="s">
        <v>44</v>
      </c>
      <c r="G43" s="240"/>
      <c r="H43" s="240"/>
      <c r="I43" s="240"/>
      <c r="J43" s="240"/>
      <c r="K43" s="240"/>
      <c r="L43" s="235"/>
      <c r="M43" s="235"/>
      <c r="N43" s="235"/>
      <c r="O43" s="235"/>
      <c r="P43" s="235"/>
    </row>
    <row r="44" ht="15" customHeight="1"/>
    <row r="62" ht="12.75">
      <c r="B62" s="258"/>
    </row>
  </sheetData>
  <sheetProtection selectLockedCells="1" selectUnlockedCells="1"/>
  <mergeCells count="30">
    <mergeCell ref="B42:P42"/>
    <mergeCell ref="B41:P41"/>
    <mergeCell ref="B38:P38"/>
    <mergeCell ref="B37:P37"/>
    <mergeCell ref="C35:D35"/>
    <mergeCell ref="B33:P33"/>
    <mergeCell ref="C19:E19"/>
    <mergeCell ref="C23:E23"/>
    <mergeCell ref="B21:P21"/>
    <mergeCell ref="C24:E24"/>
    <mergeCell ref="C28:I28"/>
    <mergeCell ref="B26:P26"/>
    <mergeCell ref="F24:P24"/>
    <mergeCell ref="C16:E16"/>
    <mergeCell ref="F15:P15"/>
    <mergeCell ref="F16:P16"/>
    <mergeCell ref="C17:E17"/>
    <mergeCell ref="C31:I31"/>
    <mergeCell ref="C18:E18"/>
    <mergeCell ref="B9:P9"/>
    <mergeCell ref="C15:E15"/>
    <mergeCell ref="C10:E10"/>
    <mergeCell ref="C11:E11"/>
    <mergeCell ref="C12:E12"/>
    <mergeCell ref="B1:P1"/>
    <mergeCell ref="B2:P2"/>
    <mergeCell ref="B3:P3"/>
    <mergeCell ref="B8:P8"/>
    <mergeCell ref="B5:P5"/>
    <mergeCell ref="B6:P6"/>
  </mergeCells>
  <printOptions/>
  <pageMargins left="0.23" right="0.21" top="0.24" bottom="0.26" header="0.17" footer="0.18"/>
  <pageSetup fitToHeight="1" fitToWidth="1" horizontalDpi="300" verticalDpi="300" orientation="landscape" scale="7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I22" sqref="I22:J22"/>
    </sheetView>
  </sheetViews>
  <sheetFormatPr defaultColWidth="9.140625" defaultRowHeight="12.75"/>
  <cols>
    <col min="1" max="1" width="8.28125" style="1" customWidth="1"/>
    <col min="2" max="2" width="6.7109375" style="78" customWidth="1"/>
    <col min="3" max="3" width="7.28125" style="78" bestFit="1" customWidth="1"/>
    <col min="4" max="4" width="7.7109375" style="78" customWidth="1"/>
    <col min="5" max="5" width="6.7109375" style="78" customWidth="1"/>
    <col min="6" max="6" width="7.421875" style="78" bestFit="1" customWidth="1"/>
    <col min="7" max="7" width="6.7109375" style="78" customWidth="1"/>
    <col min="8" max="8" width="7.421875" style="78" bestFit="1" customWidth="1"/>
    <col min="9" max="16" width="6.7109375" style="78" customWidth="1"/>
    <col min="17" max="17" width="9.8515625" style="227" customWidth="1"/>
    <col min="18" max="16384" width="9.140625" style="227" customWidth="1"/>
  </cols>
  <sheetData>
    <row r="1" spans="1:4" ht="12.75">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18310</v>
      </c>
    </row>
    <row r="3" ht="12.75">
      <c r="A3" s="76" t="e">
        <f>HLOOKUP('Calculatrice des coûts NMETI'!$I$22,B7:Q68,MATCH('Calculatrice des coûts NMETI'!$K$22,A7:A68))</f>
        <v>#N/A</v>
      </c>
    </row>
    <row r="4" spans="1:16" ht="12.75">
      <c r="A4" s="475" t="s">
        <v>18311</v>
      </c>
      <c r="B4" s="475"/>
      <c r="C4" s="475"/>
      <c r="D4" s="475"/>
      <c r="E4" s="475"/>
      <c r="F4" s="475"/>
      <c r="G4" s="475"/>
      <c r="H4" s="475"/>
      <c r="I4" s="475"/>
      <c r="J4" s="475"/>
      <c r="K4" s="475"/>
      <c r="L4" s="475"/>
      <c r="M4" s="475"/>
      <c r="N4" s="475"/>
      <c r="O4" s="475"/>
      <c r="P4" s="475"/>
    </row>
    <row r="5" spans="1:16" ht="12.75">
      <c r="A5" s="479" t="s">
        <v>18312</v>
      </c>
      <c r="B5" s="479"/>
      <c r="C5" s="479"/>
      <c r="D5" s="479"/>
      <c r="E5" s="479"/>
      <c r="F5" s="479"/>
      <c r="G5" s="479"/>
      <c r="H5" s="479"/>
      <c r="I5" s="479"/>
      <c r="J5" s="479"/>
      <c r="K5" s="479"/>
      <c r="L5" s="479"/>
      <c r="M5" s="479"/>
      <c r="N5" s="479"/>
      <c r="O5" s="479"/>
      <c r="P5" s="479"/>
    </row>
    <row r="6" spans="1:16" ht="12.75">
      <c r="A6" s="80" t="s">
        <v>18313</v>
      </c>
      <c r="B6" s="222" t="s">
        <v>18314</v>
      </c>
      <c r="C6" s="222" t="s">
        <v>18315</v>
      </c>
      <c r="D6" s="222" t="s">
        <v>18316</v>
      </c>
      <c r="E6" s="222" t="s">
        <v>18317</v>
      </c>
      <c r="F6" s="222" t="s">
        <v>18318</v>
      </c>
      <c r="G6" s="222" t="s">
        <v>18319</v>
      </c>
      <c r="H6" s="222" t="s">
        <v>18320</v>
      </c>
      <c r="I6" s="222" t="s">
        <v>18321</v>
      </c>
      <c r="J6" s="222" t="s">
        <v>18322</v>
      </c>
      <c r="K6" s="222" t="s">
        <v>18323</v>
      </c>
      <c r="L6" s="222" t="s">
        <v>18324</v>
      </c>
      <c r="M6" s="222" t="s">
        <v>18325</v>
      </c>
      <c r="N6" s="222" t="s">
        <v>18326</v>
      </c>
      <c r="O6" s="222" t="s">
        <v>18327</v>
      </c>
      <c r="P6" s="222" t="s">
        <v>18328</v>
      </c>
    </row>
    <row r="7" spans="1:16" ht="12.75">
      <c r="A7" s="82" t="s">
        <v>18329</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2.75">
      <c r="A8" s="77">
        <v>0</v>
      </c>
      <c r="B8" s="224">
        <v>0</v>
      </c>
      <c r="C8" s="224">
        <v>0</v>
      </c>
      <c r="D8" s="224">
        <v>23.1885</v>
      </c>
      <c r="E8" s="224">
        <v>6.5205</v>
      </c>
      <c r="F8" s="224">
        <v>23.361</v>
      </c>
      <c r="G8" s="224">
        <v>6.0075</v>
      </c>
      <c r="H8" s="224">
        <v>18.753</v>
      </c>
      <c r="I8" s="224">
        <v>4.46</v>
      </c>
      <c r="J8" s="224">
        <v>15.507</v>
      </c>
      <c r="K8" s="224">
        <v>2.4426</v>
      </c>
      <c r="L8" s="224">
        <v>6.942</v>
      </c>
      <c r="M8" s="224">
        <v>5.324</v>
      </c>
      <c r="N8" s="224">
        <v>0</v>
      </c>
      <c r="O8" s="224">
        <v>0</v>
      </c>
      <c r="P8" s="224">
        <v>0</v>
      </c>
    </row>
    <row r="9" spans="1:16" ht="12.75">
      <c r="A9" s="77">
        <v>1</v>
      </c>
      <c r="B9" s="224">
        <v>0</v>
      </c>
      <c r="C9" s="224">
        <v>0</v>
      </c>
      <c r="D9" s="224">
        <v>20.612</v>
      </c>
      <c r="E9" s="224">
        <v>5.796</v>
      </c>
      <c r="F9" s="224">
        <v>20.7653</v>
      </c>
      <c r="G9" s="224">
        <v>5.34</v>
      </c>
      <c r="H9" s="224">
        <v>16.6693</v>
      </c>
      <c r="I9" s="224">
        <v>3.9645</v>
      </c>
      <c r="J9" s="224">
        <v>13.784</v>
      </c>
      <c r="K9" s="224">
        <v>2.1712</v>
      </c>
      <c r="L9" s="224">
        <v>6.1707</v>
      </c>
      <c r="M9" s="224">
        <v>4.7325</v>
      </c>
      <c r="N9" s="224">
        <v>0</v>
      </c>
      <c r="O9" s="224">
        <v>0</v>
      </c>
      <c r="P9" s="224">
        <v>0</v>
      </c>
    </row>
    <row r="10" spans="1:16" ht="12.75">
      <c r="A10" s="77">
        <v>2</v>
      </c>
      <c r="B10" s="224">
        <v>0</v>
      </c>
      <c r="C10" s="224">
        <v>0</v>
      </c>
      <c r="D10" s="224">
        <v>18.0355</v>
      </c>
      <c r="E10" s="224">
        <v>5.0715</v>
      </c>
      <c r="F10" s="224">
        <v>18.1697</v>
      </c>
      <c r="G10" s="224">
        <v>4.6725</v>
      </c>
      <c r="H10" s="224">
        <v>14.5857</v>
      </c>
      <c r="I10" s="224">
        <v>3.4689</v>
      </c>
      <c r="J10" s="224">
        <v>12.061</v>
      </c>
      <c r="K10" s="224">
        <v>1.8998</v>
      </c>
      <c r="L10" s="224">
        <v>5.3993</v>
      </c>
      <c r="M10" s="224">
        <v>4.1409</v>
      </c>
      <c r="N10" s="224">
        <v>0</v>
      </c>
      <c r="O10" s="224">
        <v>0</v>
      </c>
      <c r="P10" s="224">
        <v>0</v>
      </c>
    </row>
    <row r="11" spans="1:16" ht="12.75">
      <c r="A11" s="77">
        <v>3</v>
      </c>
      <c r="B11" s="224">
        <v>0</v>
      </c>
      <c r="C11" s="224">
        <v>0</v>
      </c>
      <c r="D11" s="224">
        <v>15.459</v>
      </c>
      <c r="E11" s="224">
        <v>4.347</v>
      </c>
      <c r="F11" s="224">
        <v>15.574</v>
      </c>
      <c r="G11" s="224">
        <v>4.005</v>
      </c>
      <c r="H11" s="224">
        <v>12.502</v>
      </c>
      <c r="I11" s="224">
        <v>2.9733</v>
      </c>
      <c r="J11" s="224">
        <v>10.338</v>
      </c>
      <c r="K11" s="224">
        <v>1.6284</v>
      </c>
      <c r="L11" s="224">
        <v>4.628</v>
      </c>
      <c r="M11" s="224">
        <v>3.5494</v>
      </c>
      <c r="N11" s="224">
        <v>0</v>
      </c>
      <c r="O11" s="224">
        <v>0</v>
      </c>
      <c r="P11" s="224">
        <v>0</v>
      </c>
    </row>
    <row r="12" spans="1:16" ht="12.75">
      <c r="A12" s="77">
        <v>4</v>
      </c>
      <c r="B12" s="224">
        <v>0</v>
      </c>
      <c r="C12" s="224">
        <v>0</v>
      </c>
      <c r="D12" s="224">
        <v>12.8825</v>
      </c>
      <c r="E12" s="224">
        <v>3.6225</v>
      </c>
      <c r="F12" s="224">
        <v>12.9783</v>
      </c>
      <c r="G12" s="224">
        <v>3.3375</v>
      </c>
      <c r="H12" s="224">
        <v>10.4183</v>
      </c>
      <c r="I12" s="224">
        <v>2.4778</v>
      </c>
      <c r="J12" s="224">
        <v>8.615</v>
      </c>
      <c r="K12" s="224">
        <v>1.357</v>
      </c>
      <c r="L12" s="224">
        <v>3.8567</v>
      </c>
      <c r="M12" s="224">
        <v>2.9578</v>
      </c>
      <c r="N12" s="224">
        <v>0</v>
      </c>
      <c r="O12" s="224">
        <v>0</v>
      </c>
      <c r="P12" s="224">
        <v>0</v>
      </c>
    </row>
    <row r="13" spans="1:16" ht="12.75">
      <c r="A13" s="77">
        <v>5</v>
      </c>
      <c r="B13" s="224">
        <v>0</v>
      </c>
      <c r="C13" s="224">
        <v>0</v>
      </c>
      <c r="D13" s="224">
        <v>10.306</v>
      </c>
      <c r="E13" s="224">
        <v>2.898</v>
      </c>
      <c r="F13" s="224">
        <v>10.3827</v>
      </c>
      <c r="G13" s="224">
        <v>2.67</v>
      </c>
      <c r="H13" s="224">
        <v>8.3347</v>
      </c>
      <c r="I13" s="224">
        <v>1.9822</v>
      </c>
      <c r="J13" s="224">
        <v>6.892</v>
      </c>
      <c r="K13" s="224">
        <v>1.0856</v>
      </c>
      <c r="L13" s="224">
        <v>3.0853</v>
      </c>
      <c r="M13" s="224">
        <v>2.3662</v>
      </c>
      <c r="N13" s="224">
        <v>0</v>
      </c>
      <c r="O13" s="224">
        <v>0</v>
      </c>
      <c r="P13" s="224">
        <v>0</v>
      </c>
    </row>
    <row r="14" spans="1:16" ht="12.75">
      <c r="A14" s="77">
        <v>6</v>
      </c>
      <c r="B14" s="224">
        <v>0</v>
      </c>
      <c r="C14" s="224">
        <v>0</v>
      </c>
      <c r="D14" s="224">
        <v>7.7295</v>
      </c>
      <c r="E14" s="224">
        <v>2.1735</v>
      </c>
      <c r="F14" s="224">
        <v>7.787</v>
      </c>
      <c r="G14" s="224">
        <v>2.0025</v>
      </c>
      <c r="H14" s="224">
        <v>6.251</v>
      </c>
      <c r="I14" s="224">
        <v>1.4867</v>
      </c>
      <c r="J14" s="224">
        <v>5.169</v>
      </c>
      <c r="K14" s="224">
        <v>0.8142</v>
      </c>
      <c r="L14" s="224">
        <v>2.314</v>
      </c>
      <c r="M14" s="224">
        <v>1.7747</v>
      </c>
      <c r="N14" s="224">
        <v>0</v>
      </c>
      <c r="O14" s="224">
        <v>0</v>
      </c>
      <c r="P14" s="224">
        <v>0</v>
      </c>
    </row>
    <row r="15" spans="1:16" ht="12.75">
      <c r="A15" s="77">
        <v>7</v>
      </c>
      <c r="B15" s="224">
        <v>0</v>
      </c>
      <c r="C15" s="224">
        <v>0</v>
      </c>
      <c r="D15" s="224">
        <v>7.4845</v>
      </c>
      <c r="E15" s="224">
        <v>2.1131</v>
      </c>
      <c r="F15" s="224">
        <v>7.4218</v>
      </c>
      <c r="G15" s="224">
        <v>1.9469</v>
      </c>
      <c r="H15" s="224">
        <v>6.0423</v>
      </c>
      <c r="I15" s="224">
        <v>1.4454</v>
      </c>
      <c r="J15" s="224">
        <v>5.0399</v>
      </c>
      <c r="K15" s="224">
        <v>0.7916</v>
      </c>
      <c r="L15" s="224">
        <v>2.348</v>
      </c>
      <c r="M15" s="224">
        <v>1.7254</v>
      </c>
      <c r="N15" s="224">
        <v>0</v>
      </c>
      <c r="O15" s="224">
        <v>0</v>
      </c>
      <c r="P15" s="224">
        <v>0</v>
      </c>
    </row>
    <row r="16" spans="1:16" ht="12.75">
      <c r="A16" s="77">
        <v>8</v>
      </c>
      <c r="B16" s="224">
        <v>0</v>
      </c>
      <c r="C16" s="224">
        <v>0</v>
      </c>
      <c r="D16" s="224">
        <v>7.2394</v>
      </c>
      <c r="E16" s="224">
        <v>2.0528</v>
      </c>
      <c r="F16" s="224">
        <v>7.0567</v>
      </c>
      <c r="G16" s="224">
        <v>1.8913</v>
      </c>
      <c r="H16" s="224">
        <v>5.8335</v>
      </c>
      <c r="I16" s="224">
        <v>1.4041</v>
      </c>
      <c r="J16" s="224">
        <v>4.9107</v>
      </c>
      <c r="K16" s="224">
        <v>0.769</v>
      </c>
      <c r="L16" s="224">
        <v>2.382</v>
      </c>
      <c r="M16" s="224">
        <v>1.6761</v>
      </c>
      <c r="N16" s="224">
        <v>0</v>
      </c>
      <c r="O16" s="224">
        <v>0</v>
      </c>
      <c r="P16" s="224">
        <v>0</v>
      </c>
    </row>
    <row r="17" spans="1:16" ht="12.75">
      <c r="A17" s="77">
        <v>9</v>
      </c>
      <c r="B17" s="224">
        <v>0</v>
      </c>
      <c r="C17" s="224">
        <v>0</v>
      </c>
      <c r="D17" s="224">
        <v>6.9944</v>
      </c>
      <c r="E17" s="224">
        <v>1.9924</v>
      </c>
      <c r="F17" s="224">
        <v>6.6915</v>
      </c>
      <c r="G17" s="224">
        <v>1.8356</v>
      </c>
      <c r="H17" s="224">
        <v>5.6248</v>
      </c>
      <c r="I17" s="224">
        <v>1.3628</v>
      </c>
      <c r="J17" s="224">
        <v>4.7816</v>
      </c>
      <c r="K17" s="224">
        <v>0.7464</v>
      </c>
      <c r="L17" s="224">
        <v>2.416</v>
      </c>
      <c r="M17" s="224">
        <v>1.6268</v>
      </c>
      <c r="N17" s="224">
        <v>0</v>
      </c>
      <c r="O17" s="224">
        <v>0</v>
      </c>
      <c r="P17" s="224">
        <v>0</v>
      </c>
    </row>
    <row r="18" spans="1:16" ht="12.75">
      <c r="A18" s="77">
        <v>10</v>
      </c>
      <c r="B18" s="224">
        <v>0</v>
      </c>
      <c r="C18" s="224">
        <v>0</v>
      </c>
      <c r="D18" s="224">
        <v>6.7493</v>
      </c>
      <c r="E18" s="224">
        <v>1.932</v>
      </c>
      <c r="F18" s="224">
        <v>6.3263</v>
      </c>
      <c r="G18" s="224">
        <v>1.78</v>
      </c>
      <c r="H18" s="224">
        <v>5.416</v>
      </c>
      <c r="I18" s="224">
        <v>1.3215</v>
      </c>
      <c r="J18" s="224">
        <v>4.6524</v>
      </c>
      <c r="K18" s="224">
        <v>0.7237</v>
      </c>
      <c r="L18" s="224">
        <v>2.45</v>
      </c>
      <c r="M18" s="224">
        <v>1.5775</v>
      </c>
      <c r="N18" s="224">
        <v>0</v>
      </c>
      <c r="O18" s="224">
        <v>0</v>
      </c>
      <c r="P18" s="224">
        <v>0</v>
      </c>
    </row>
    <row r="19" spans="1:16" ht="12.75">
      <c r="A19" s="77">
        <v>11</v>
      </c>
      <c r="B19" s="224">
        <v>0</v>
      </c>
      <c r="C19" s="224">
        <v>0</v>
      </c>
      <c r="D19" s="224">
        <v>6.5043</v>
      </c>
      <c r="E19" s="224">
        <v>1.8716</v>
      </c>
      <c r="F19" s="224">
        <v>5.9612</v>
      </c>
      <c r="G19" s="224">
        <v>1.7244</v>
      </c>
      <c r="H19" s="224">
        <v>5.2073</v>
      </c>
      <c r="I19" s="224">
        <v>1.2802</v>
      </c>
      <c r="J19" s="224">
        <v>4.5233</v>
      </c>
      <c r="K19" s="224">
        <v>0.7011</v>
      </c>
      <c r="L19" s="224">
        <v>2.484</v>
      </c>
      <c r="M19" s="224">
        <v>1.5282</v>
      </c>
      <c r="N19" s="224">
        <v>0</v>
      </c>
      <c r="O19" s="224">
        <v>0</v>
      </c>
      <c r="P19" s="224">
        <v>0</v>
      </c>
    </row>
    <row r="20" spans="1:16" ht="12.75">
      <c r="A20" s="77">
        <v>12</v>
      </c>
      <c r="B20" s="224">
        <v>0</v>
      </c>
      <c r="C20" s="224">
        <v>0</v>
      </c>
      <c r="D20" s="224">
        <v>6.2592</v>
      </c>
      <c r="E20" s="224">
        <v>1.8113</v>
      </c>
      <c r="F20" s="224">
        <v>5.596</v>
      </c>
      <c r="G20" s="224">
        <v>1.6688</v>
      </c>
      <c r="H20" s="224">
        <v>4.9985</v>
      </c>
      <c r="I20" s="224">
        <v>1.2389</v>
      </c>
      <c r="J20" s="224">
        <v>4.3941</v>
      </c>
      <c r="K20" s="224">
        <v>0.6785</v>
      </c>
      <c r="L20" s="224">
        <v>2.518</v>
      </c>
      <c r="M20" s="224">
        <v>1.4789</v>
      </c>
      <c r="N20" s="224">
        <v>0</v>
      </c>
      <c r="O20" s="224">
        <v>0</v>
      </c>
      <c r="P20" s="224">
        <v>0</v>
      </c>
    </row>
    <row r="21" spans="1:16" ht="12.75">
      <c r="A21" s="77">
        <v>13</v>
      </c>
      <c r="B21" s="224">
        <v>0</v>
      </c>
      <c r="C21" s="224">
        <v>0</v>
      </c>
      <c r="D21" s="224">
        <v>6.0142</v>
      </c>
      <c r="E21" s="224">
        <v>1.7509</v>
      </c>
      <c r="F21" s="224">
        <v>5.2308</v>
      </c>
      <c r="G21" s="224">
        <v>1.6131</v>
      </c>
      <c r="H21" s="224">
        <v>4.7898</v>
      </c>
      <c r="I21" s="224">
        <v>1.1976</v>
      </c>
      <c r="J21" s="224">
        <v>4.265</v>
      </c>
      <c r="K21" s="224">
        <v>0.6559</v>
      </c>
      <c r="L21" s="224">
        <v>2.552</v>
      </c>
      <c r="M21" s="224">
        <v>1.4296</v>
      </c>
      <c r="N21" s="224">
        <v>0</v>
      </c>
      <c r="O21" s="224">
        <v>0</v>
      </c>
      <c r="P21" s="224">
        <v>0</v>
      </c>
    </row>
    <row r="22" spans="1:16" ht="12.75">
      <c r="A22" s="77">
        <v>14</v>
      </c>
      <c r="B22" s="224">
        <v>0</v>
      </c>
      <c r="C22" s="224">
        <v>0</v>
      </c>
      <c r="D22" s="224">
        <v>5.7691</v>
      </c>
      <c r="E22" s="224">
        <v>1.6905</v>
      </c>
      <c r="F22" s="224">
        <v>4.8657</v>
      </c>
      <c r="G22" s="224">
        <v>1.5575</v>
      </c>
      <c r="H22" s="224">
        <v>4.581</v>
      </c>
      <c r="I22" s="224">
        <v>1.1563</v>
      </c>
      <c r="J22" s="224">
        <v>4.1359</v>
      </c>
      <c r="K22" s="224">
        <v>0.6333</v>
      </c>
      <c r="L22" s="224">
        <v>2.586</v>
      </c>
      <c r="M22" s="224">
        <v>1.3803</v>
      </c>
      <c r="N22" s="224">
        <v>0</v>
      </c>
      <c r="O22" s="224">
        <v>0</v>
      </c>
      <c r="P22" s="224">
        <v>0</v>
      </c>
    </row>
    <row r="23" spans="1:16" ht="12.75">
      <c r="A23" s="77">
        <v>15</v>
      </c>
      <c r="B23" s="224">
        <v>0</v>
      </c>
      <c r="C23" s="224">
        <v>0</v>
      </c>
      <c r="D23" s="224">
        <v>5.5241</v>
      </c>
      <c r="E23" s="224">
        <v>1.6301</v>
      </c>
      <c r="F23" s="224">
        <v>4.5005</v>
      </c>
      <c r="G23" s="224">
        <v>1.5019</v>
      </c>
      <c r="H23" s="224">
        <v>4.3723</v>
      </c>
      <c r="I23" s="224">
        <v>1.115</v>
      </c>
      <c r="J23" s="224">
        <v>4.0067</v>
      </c>
      <c r="K23" s="224">
        <v>0.6107</v>
      </c>
      <c r="L23" s="224">
        <v>2.62</v>
      </c>
      <c r="M23" s="224">
        <v>1.331</v>
      </c>
      <c r="N23" s="224">
        <v>0</v>
      </c>
      <c r="O23" s="224">
        <v>0</v>
      </c>
      <c r="P23" s="224">
        <v>0</v>
      </c>
    </row>
    <row r="24" spans="1:16" ht="12.75">
      <c r="A24" s="77">
        <v>16</v>
      </c>
      <c r="B24" s="224">
        <v>0</v>
      </c>
      <c r="C24" s="224">
        <v>0</v>
      </c>
      <c r="D24" s="224">
        <v>5.279</v>
      </c>
      <c r="E24" s="224">
        <v>1.5698</v>
      </c>
      <c r="F24" s="224">
        <v>4.1353</v>
      </c>
      <c r="G24" s="224">
        <v>1.4463</v>
      </c>
      <c r="H24" s="224">
        <v>4.1635</v>
      </c>
      <c r="I24" s="224">
        <v>1.0737</v>
      </c>
      <c r="J24" s="224">
        <v>3.8776</v>
      </c>
      <c r="K24" s="224">
        <v>0.588</v>
      </c>
      <c r="L24" s="224">
        <v>2.654</v>
      </c>
      <c r="M24" s="224">
        <v>1.2817</v>
      </c>
      <c r="N24" s="224">
        <v>0</v>
      </c>
      <c r="O24" s="224">
        <v>0</v>
      </c>
      <c r="P24" s="224">
        <v>0</v>
      </c>
    </row>
    <row r="25" spans="1:16" ht="12.75">
      <c r="A25" s="77">
        <v>17</v>
      </c>
      <c r="B25" s="224">
        <v>0</v>
      </c>
      <c r="C25" s="224">
        <v>0</v>
      </c>
      <c r="D25" s="224">
        <v>5.034</v>
      </c>
      <c r="E25" s="224">
        <v>1.5094</v>
      </c>
      <c r="F25" s="224">
        <v>3.7702</v>
      </c>
      <c r="G25" s="224">
        <v>1.3906</v>
      </c>
      <c r="H25" s="224">
        <v>3.9548</v>
      </c>
      <c r="I25" s="224">
        <v>1.0324</v>
      </c>
      <c r="J25" s="224">
        <v>3.7484</v>
      </c>
      <c r="K25" s="224">
        <v>0.5654</v>
      </c>
      <c r="L25" s="224">
        <v>2.688</v>
      </c>
      <c r="M25" s="224">
        <v>1.2324</v>
      </c>
      <c r="N25" s="224">
        <v>0</v>
      </c>
      <c r="O25" s="224">
        <v>0</v>
      </c>
      <c r="P25" s="224">
        <v>0</v>
      </c>
    </row>
    <row r="26" spans="1:16" ht="12.75">
      <c r="A26" s="77">
        <v>18</v>
      </c>
      <c r="B26" s="224">
        <v>0</v>
      </c>
      <c r="C26" s="224">
        <v>0</v>
      </c>
      <c r="D26" s="224">
        <v>4.7889</v>
      </c>
      <c r="E26" s="224">
        <v>1.449</v>
      </c>
      <c r="F26" s="224">
        <v>3.405</v>
      </c>
      <c r="G26" s="224">
        <v>1.335</v>
      </c>
      <c r="H26" s="224">
        <v>3.746</v>
      </c>
      <c r="I26" s="224">
        <v>0.9911</v>
      </c>
      <c r="J26" s="224">
        <v>3.6193</v>
      </c>
      <c r="K26" s="224">
        <v>0.5428</v>
      </c>
      <c r="L26" s="224">
        <v>2.722</v>
      </c>
      <c r="M26" s="224">
        <v>1.1831</v>
      </c>
      <c r="N26" s="224">
        <v>3.7872</v>
      </c>
      <c r="O26" s="224">
        <v>1.1277</v>
      </c>
      <c r="P26" s="224">
        <v>0</v>
      </c>
    </row>
    <row r="27" spans="1:16" ht="12.75">
      <c r="A27" s="77">
        <v>19</v>
      </c>
      <c r="B27" s="224">
        <v>0</v>
      </c>
      <c r="C27" s="224">
        <v>0</v>
      </c>
      <c r="D27" s="224">
        <v>4.7485</v>
      </c>
      <c r="E27" s="224">
        <v>1.4213</v>
      </c>
      <c r="F27" s="224">
        <v>3.4084</v>
      </c>
      <c r="G27" s="224">
        <v>1.2951</v>
      </c>
      <c r="H27" s="224">
        <v>3.736</v>
      </c>
      <c r="I27" s="224">
        <v>0.993</v>
      </c>
      <c r="J27" s="224">
        <v>3.5681</v>
      </c>
      <c r="K27" s="224">
        <v>0.5621</v>
      </c>
      <c r="L27" s="224">
        <v>2.7298</v>
      </c>
      <c r="M27" s="224">
        <v>1.1946</v>
      </c>
      <c r="N27" s="224">
        <v>3.682</v>
      </c>
      <c r="O27" s="224">
        <v>1.0964</v>
      </c>
      <c r="P27" s="224">
        <v>0</v>
      </c>
    </row>
    <row r="28" spans="1:16" ht="12.75">
      <c r="A28" s="77">
        <v>20</v>
      </c>
      <c r="B28" s="224">
        <v>0</v>
      </c>
      <c r="C28" s="224">
        <v>0</v>
      </c>
      <c r="D28" s="224">
        <v>4.708</v>
      </c>
      <c r="E28" s="224">
        <v>1.3936</v>
      </c>
      <c r="F28" s="224">
        <v>3.4118</v>
      </c>
      <c r="G28" s="224">
        <v>1.2551</v>
      </c>
      <c r="H28" s="224">
        <v>3.726</v>
      </c>
      <c r="I28" s="224">
        <v>0.9949</v>
      </c>
      <c r="J28" s="224">
        <v>3.5169</v>
      </c>
      <c r="K28" s="224">
        <v>0.5813</v>
      </c>
      <c r="L28" s="224">
        <v>2.7376</v>
      </c>
      <c r="M28" s="224">
        <v>1.2062</v>
      </c>
      <c r="N28" s="224">
        <v>3.5768</v>
      </c>
      <c r="O28" s="224">
        <v>1.065</v>
      </c>
      <c r="P28" s="224">
        <v>0</v>
      </c>
    </row>
    <row r="29" spans="1:16" ht="12.75">
      <c r="A29" s="77">
        <v>21</v>
      </c>
      <c r="B29" s="224">
        <v>0</v>
      </c>
      <c r="C29" s="224">
        <v>0</v>
      </c>
      <c r="D29" s="224">
        <v>4.6675</v>
      </c>
      <c r="E29" s="224">
        <v>1.3659</v>
      </c>
      <c r="F29" s="224">
        <v>3.4153</v>
      </c>
      <c r="G29" s="224">
        <v>1.2152</v>
      </c>
      <c r="H29" s="224">
        <v>3.716</v>
      </c>
      <c r="I29" s="224">
        <v>0.9968</v>
      </c>
      <c r="J29" s="224">
        <v>3.4657</v>
      </c>
      <c r="K29" s="224">
        <v>0.6006</v>
      </c>
      <c r="L29" s="224">
        <v>2.7454</v>
      </c>
      <c r="M29" s="224">
        <v>1.2177</v>
      </c>
      <c r="N29" s="224">
        <v>3.4716</v>
      </c>
      <c r="O29" s="224">
        <v>1.0337</v>
      </c>
      <c r="P29" s="224">
        <v>0</v>
      </c>
    </row>
    <row r="30" spans="1:16" ht="12.75">
      <c r="A30" s="77">
        <v>22</v>
      </c>
      <c r="B30" s="224">
        <v>0</v>
      </c>
      <c r="C30" s="224">
        <v>0</v>
      </c>
      <c r="D30" s="224">
        <v>4.627</v>
      </c>
      <c r="E30" s="224">
        <v>1.3382</v>
      </c>
      <c r="F30" s="224">
        <v>3.4187</v>
      </c>
      <c r="G30" s="224">
        <v>1.1752</v>
      </c>
      <c r="H30" s="224">
        <v>3.706</v>
      </c>
      <c r="I30" s="224">
        <v>0.9987</v>
      </c>
      <c r="J30" s="224">
        <v>3.4145</v>
      </c>
      <c r="K30" s="224">
        <v>0.6199</v>
      </c>
      <c r="L30" s="224">
        <v>2.7532</v>
      </c>
      <c r="M30" s="224">
        <v>1.2292</v>
      </c>
      <c r="N30" s="224">
        <v>3.3664</v>
      </c>
      <c r="O30" s="224">
        <v>1.0024</v>
      </c>
      <c r="P30" s="224">
        <v>0</v>
      </c>
    </row>
    <row r="31" spans="1:16" ht="12.75">
      <c r="A31" s="77">
        <v>23</v>
      </c>
      <c r="B31" s="224">
        <v>0</v>
      </c>
      <c r="C31" s="224">
        <v>0</v>
      </c>
      <c r="D31" s="224">
        <v>4.5866</v>
      </c>
      <c r="E31" s="224">
        <v>1.3106</v>
      </c>
      <c r="F31" s="224">
        <v>3.4221</v>
      </c>
      <c r="G31" s="224">
        <v>1.1353</v>
      </c>
      <c r="H31" s="224">
        <v>3.696</v>
      </c>
      <c r="I31" s="224">
        <v>1.0007</v>
      </c>
      <c r="J31" s="224">
        <v>3.3632</v>
      </c>
      <c r="K31" s="224">
        <v>0.6391</v>
      </c>
      <c r="L31" s="224">
        <v>2.761</v>
      </c>
      <c r="M31" s="224">
        <v>1.2407</v>
      </c>
      <c r="N31" s="224">
        <v>3.2612</v>
      </c>
      <c r="O31" s="224">
        <v>0.9711</v>
      </c>
      <c r="P31" s="224">
        <v>0</v>
      </c>
    </row>
    <row r="32" spans="1:16" ht="12.75">
      <c r="A32" s="77">
        <v>24</v>
      </c>
      <c r="B32" s="224">
        <v>0</v>
      </c>
      <c r="C32" s="224">
        <v>0</v>
      </c>
      <c r="D32" s="224">
        <v>4.5461</v>
      </c>
      <c r="E32" s="224">
        <v>1.2829</v>
      </c>
      <c r="F32" s="224">
        <v>3.4255</v>
      </c>
      <c r="G32" s="224">
        <v>1.0953</v>
      </c>
      <c r="H32" s="224">
        <v>3.686</v>
      </c>
      <c r="I32" s="224">
        <v>1.0026</v>
      </c>
      <c r="J32" s="224">
        <v>3.312</v>
      </c>
      <c r="K32" s="224">
        <v>0.6584</v>
      </c>
      <c r="L32" s="224">
        <v>2.7688</v>
      </c>
      <c r="M32" s="224">
        <v>1.2522</v>
      </c>
      <c r="N32" s="224">
        <v>3.156</v>
      </c>
      <c r="O32" s="224">
        <v>0.9397</v>
      </c>
      <c r="P32" s="224">
        <v>0</v>
      </c>
    </row>
    <row r="33" spans="1:16" ht="12.75">
      <c r="A33" s="77">
        <v>25</v>
      </c>
      <c r="B33" s="224">
        <v>0</v>
      </c>
      <c r="C33" s="224">
        <v>0</v>
      </c>
      <c r="D33" s="224">
        <v>4.5056</v>
      </c>
      <c r="E33" s="224">
        <v>1.2552</v>
      </c>
      <c r="F33" s="224">
        <v>3.429</v>
      </c>
      <c r="G33" s="224">
        <v>1.0554</v>
      </c>
      <c r="H33" s="224">
        <v>3.676</v>
      </c>
      <c r="I33" s="224">
        <v>1.0045</v>
      </c>
      <c r="J33" s="224">
        <v>3.2608</v>
      </c>
      <c r="K33" s="224">
        <v>0.6777</v>
      </c>
      <c r="L33" s="224">
        <v>2.7766</v>
      </c>
      <c r="M33" s="224">
        <v>1.2637</v>
      </c>
      <c r="N33" s="224">
        <v>3.0508</v>
      </c>
      <c r="O33" s="224">
        <v>0.9084</v>
      </c>
      <c r="P33" s="224">
        <v>0</v>
      </c>
    </row>
    <row r="34" spans="1:16" ht="12.75">
      <c r="A34" s="77">
        <v>26</v>
      </c>
      <c r="B34" s="224">
        <v>0</v>
      </c>
      <c r="C34" s="224">
        <v>0</v>
      </c>
      <c r="D34" s="224">
        <v>4.4651</v>
      </c>
      <c r="E34" s="224">
        <v>1.2275</v>
      </c>
      <c r="F34" s="224">
        <v>3.4324</v>
      </c>
      <c r="G34" s="224">
        <v>1.0154</v>
      </c>
      <c r="H34" s="224">
        <v>3.666</v>
      </c>
      <c r="I34" s="224">
        <v>1.0064</v>
      </c>
      <c r="J34" s="224">
        <v>3.2096</v>
      </c>
      <c r="K34" s="224">
        <v>0.6969</v>
      </c>
      <c r="L34" s="224">
        <v>2.7844</v>
      </c>
      <c r="M34" s="224">
        <v>1.2753</v>
      </c>
      <c r="N34" s="224">
        <v>2.9456</v>
      </c>
      <c r="O34" s="224">
        <v>0.8771</v>
      </c>
      <c r="P34" s="224">
        <v>0</v>
      </c>
    </row>
    <row r="35" spans="1:16" ht="12.75">
      <c r="A35" s="77">
        <v>27</v>
      </c>
      <c r="B35" s="224">
        <v>0</v>
      </c>
      <c r="C35" s="224">
        <v>0</v>
      </c>
      <c r="D35" s="224">
        <v>4.4246</v>
      </c>
      <c r="E35" s="224">
        <v>1.1998</v>
      </c>
      <c r="F35" s="224">
        <v>3.4358</v>
      </c>
      <c r="G35" s="224">
        <v>0.9755</v>
      </c>
      <c r="H35" s="224">
        <v>3.656</v>
      </c>
      <c r="I35" s="224">
        <v>1.0083</v>
      </c>
      <c r="J35" s="224">
        <v>3.1584</v>
      </c>
      <c r="K35" s="224">
        <v>0.7162</v>
      </c>
      <c r="L35" s="224">
        <v>2.7922</v>
      </c>
      <c r="M35" s="224">
        <v>1.2868</v>
      </c>
      <c r="N35" s="224">
        <v>2.8404</v>
      </c>
      <c r="O35" s="224">
        <v>0.8458</v>
      </c>
      <c r="P35" s="224">
        <v>0</v>
      </c>
    </row>
    <row r="36" spans="1:16" ht="12.75">
      <c r="A36" s="77">
        <v>28</v>
      </c>
      <c r="B36" s="224">
        <v>0</v>
      </c>
      <c r="C36" s="224">
        <v>0</v>
      </c>
      <c r="D36" s="224">
        <v>4.3842</v>
      </c>
      <c r="E36" s="224">
        <v>1.1721</v>
      </c>
      <c r="F36" s="224">
        <v>3.4392</v>
      </c>
      <c r="G36" s="224">
        <v>0.9355</v>
      </c>
      <c r="H36" s="224">
        <v>3.646</v>
      </c>
      <c r="I36" s="224">
        <v>1.0102</v>
      </c>
      <c r="J36" s="224">
        <v>3.1072</v>
      </c>
      <c r="K36" s="224">
        <v>0.7355</v>
      </c>
      <c r="L36" s="224">
        <v>2.8</v>
      </c>
      <c r="M36" s="224">
        <v>1.2983</v>
      </c>
      <c r="N36" s="224">
        <v>2.7352</v>
      </c>
      <c r="O36" s="224">
        <v>0.8144</v>
      </c>
      <c r="P36" s="224">
        <v>0</v>
      </c>
    </row>
    <row r="37" spans="1:16" ht="12.75">
      <c r="A37" s="77">
        <v>29</v>
      </c>
      <c r="B37" s="224">
        <v>0</v>
      </c>
      <c r="C37" s="224">
        <v>0</v>
      </c>
      <c r="D37" s="224">
        <v>4.3437</v>
      </c>
      <c r="E37" s="224">
        <v>1.1444</v>
      </c>
      <c r="F37" s="224">
        <v>3.4427</v>
      </c>
      <c r="G37" s="224">
        <v>0.8956</v>
      </c>
      <c r="H37" s="224">
        <v>3.636</v>
      </c>
      <c r="I37" s="224">
        <v>1.0121</v>
      </c>
      <c r="J37" s="224">
        <v>3.056</v>
      </c>
      <c r="K37" s="224">
        <v>0.7547</v>
      </c>
      <c r="L37" s="224">
        <v>2.8078</v>
      </c>
      <c r="M37" s="224">
        <v>1.3098</v>
      </c>
      <c r="N37" s="224">
        <v>2.63</v>
      </c>
      <c r="O37" s="224">
        <v>0.7831</v>
      </c>
      <c r="P37" s="224">
        <v>0</v>
      </c>
    </row>
    <row r="38" spans="1:16" ht="12.75">
      <c r="A38" s="77">
        <v>30</v>
      </c>
      <c r="B38" s="224">
        <v>0</v>
      </c>
      <c r="C38" s="224">
        <v>0</v>
      </c>
      <c r="D38" s="224">
        <v>4.3032</v>
      </c>
      <c r="E38" s="224">
        <v>1.1167</v>
      </c>
      <c r="F38" s="224">
        <v>3.4461</v>
      </c>
      <c r="G38" s="224">
        <v>0.8556</v>
      </c>
      <c r="H38" s="224">
        <v>3.626</v>
      </c>
      <c r="I38" s="224">
        <v>1.014</v>
      </c>
      <c r="J38" s="224">
        <v>3.0048</v>
      </c>
      <c r="K38" s="224">
        <v>0.774</v>
      </c>
      <c r="L38" s="224">
        <v>2.8156</v>
      </c>
      <c r="M38" s="224">
        <v>1.3213</v>
      </c>
      <c r="N38" s="224">
        <v>2.5248</v>
      </c>
      <c r="O38" s="224">
        <v>0.7518</v>
      </c>
      <c r="P38" s="224">
        <v>0</v>
      </c>
    </row>
    <row r="39" spans="1:16" ht="12.75">
      <c r="A39" s="77">
        <v>31</v>
      </c>
      <c r="B39" s="224">
        <v>0</v>
      </c>
      <c r="C39" s="224">
        <v>0</v>
      </c>
      <c r="D39" s="224">
        <v>4.1007</v>
      </c>
      <c r="E39" s="224">
        <v>1.0761</v>
      </c>
      <c r="F39" s="224">
        <v>3.4647</v>
      </c>
      <c r="G39" s="224">
        <v>0.8315</v>
      </c>
      <c r="H39" s="224">
        <v>3.4708</v>
      </c>
      <c r="I39" s="224">
        <v>0.9834</v>
      </c>
      <c r="J39" s="224">
        <v>2.9637</v>
      </c>
      <c r="K39" s="224">
        <v>0.7616</v>
      </c>
      <c r="L39" s="224">
        <v>2.7345</v>
      </c>
      <c r="M39" s="224">
        <v>1.2999</v>
      </c>
      <c r="N39" s="224">
        <v>2.4219</v>
      </c>
      <c r="O39" s="224">
        <v>0.7414</v>
      </c>
      <c r="P39" s="224">
        <v>0</v>
      </c>
    </row>
    <row r="40" spans="1:16" ht="12.75">
      <c r="A40" s="77">
        <v>32</v>
      </c>
      <c r="B40" s="224">
        <v>0</v>
      </c>
      <c r="C40" s="224">
        <v>0</v>
      </c>
      <c r="D40" s="224">
        <v>3.8982</v>
      </c>
      <c r="E40" s="224">
        <v>1.0355</v>
      </c>
      <c r="F40" s="224">
        <v>3.4834</v>
      </c>
      <c r="G40" s="224">
        <v>0.8074</v>
      </c>
      <c r="H40" s="224">
        <v>3.3155</v>
      </c>
      <c r="I40" s="224">
        <v>0.9529</v>
      </c>
      <c r="J40" s="224">
        <v>2.9227</v>
      </c>
      <c r="K40" s="224">
        <v>0.7491</v>
      </c>
      <c r="L40" s="224">
        <v>2.6534</v>
      </c>
      <c r="M40" s="224">
        <v>1.2784</v>
      </c>
      <c r="N40" s="224">
        <v>2.3191</v>
      </c>
      <c r="O40" s="224">
        <v>0.7309</v>
      </c>
      <c r="P40" s="224">
        <v>0</v>
      </c>
    </row>
    <row r="41" spans="1:16" ht="12.75">
      <c r="A41" s="77">
        <v>33</v>
      </c>
      <c r="B41" s="224">
        <v>0</v>
      </c>
      <c r="C41" s="224">
        <v>0</v>
      </c>
      <c r="D41" s="224">
        <v>3.6957</v>
      </c>
      <c r="E41" s="224">
        <v>0.9948</v>
      </c>
      <c r="F41" s="224">
        <v>3.5021</v>
      </c>
      <c r="G41" s="224">
        <v>0.7833</v>
      </c>
      <c r="H41" s="224">
        <v>3.1603</v>
      </c>
      <c r="I41" s="224">
        <v>0.9223</v>
      </c>
      <c r="J41" s="224">
        <v>2.8816</v>
      </c>
      <c r="K41" s="224">
        <v>0.7367</v>
      </c>
      <c r="L41" s="224">
        <v>2.5722</v>
      </c>
      <c r="M41" s="224">
        <v>1.2569</v>
      </c>
      <c r="N41" s="224">
        <v>2.2162</v>
      </c>
      <c r="O41" s="224">
        <v>0.7205</v>
      </c>
      <c r="P41" s="224">
        <v>0</v>
      </c>
    </row>
    <row r="42" spans="1:16" ht="12.75">
      <c r="A42" s="77">
        <v>34</v>
      </c>
      <c r="B42" s="224">
        <v>0</v>
      </c>
      <c r="C42" s="224">
        <v>0</v>
      </c>
      <c r="D42" s="224">
        <v>3.4932</v>
      </c>
      <c r="E42" s="224">
        <v>0.9542</v>
      </c>
      <c r="F42" s="224">
        <v>3.5207</v>
      </c>
      <c r="G42" s="224">
        <v>0.7593</v>
      </c>
      <c r="H42" s="224">
        <v>3.005</v>
      </c>
      <c r="I42" s="224">
        <v>0.8918</v>
      </c>
      <c r="J42" s="224">
        <v>2.8405</v>
      </c>
      <c r="K42" s="224">
        <v>0.7243</v>
      </c>
      <c r="L42" s="224">
        <v>2.4911</v>
      </c>
      <c r="M42" s="224">
        <v>1.2355</v>
      </c>
      <c r="N42" s="224">
        <v>2.1133</v>
      </c>
      <c r="O42" s="224">
        <v>0.71</v>
      </c>
      <c r="P42" s="224">
        <v>0</v>
      </c>
    </row>
    <row r="43" spans="1:16" ht="12.75">
      <c r="A43" s="77">
        <v>35</v>
      </c>
      <c r="B43" s="224">
        <v>0</v>
      </c>
      <c r="C43" s="224">
        <v>0</v>
      </c>
      <c r="D43" s="224">
        <v>3.2907</v>
      </c>
      <c r="E43" s="224">
        <v>0.9135</v>
      </c>
      <c r="F43" s="224">
        <v>3.5394</v>
      </c>
      <c r="G43" s="224">
        <v>0.7352</v>
      </c>
      <c r="H43" s="224">
        <v>2.8498</v>
      </c>
      <c r="I43" s="224">
        <v>0.8612</v>
      </c>
      <c r="J43" s="224">
        <v>2.7994</v>
      </c>
      <c r="K43" s="224">
        <v>0.7118</v>
      </c>
      <c r="L43" s="224">
        <v>2.41</v>
      </c>
      <c r="M43" s="224">
        <v>1.214</v>
      </c>
      <c r="N43" s="224">
        <v>2.0105</v>
      </c>
      <c r="O43" s="224">
        <v>0.6996</v>
      </c>
      <c r="P43" s="224">
        <v>0</v>
      </c>
    </row>
    <row r="44" spans="1:16" ht="12.75">
      <c r="A44" s="77">
        <v>36</v>
      </c>
      <c r="B44" s="224">
        <v>0</v>
      </c>
      <c r="C44" s="224">
        <v>0</v>
      </c>
      <c r="D44" s="224">
        <v>3.0882</v>
      </c>
      <c r="E44" s="224">
        <v>0.8729</v>
      </c>
      <c r="F44" s="224">
        <v>3.558</v>
      </c>
      <c r="G44" s="224">
        <v>0.7111</v>
      </c>
      <c r="H44" s="224">
        <v>2.6945</v>
      </c>
      <c r="I44" s="224">
        <v>0.8307</v>
      </c>
      <c r="J44" s="224">
        <v>2.7584</v>
      </c>
      <c r="K44" s="224">
        <v>0.6994</v>
      </c>
      <c r="L44" s="224">
        <v>2.3289</v>
      </c>
      <c r="M44" s="224">
        <v>1.1926</v>
      </c>
      <c r="N44" s="224">
        <v>1.9076</v>
      </c>
      <c r="O44" s="224">
        <v>0.6891</v>
      </c>
      <c r="P44" s="224">
        <v>0</v>
      </c>
    </row>
    <row r="45" spans="1:16" ht="12.75">
      <c r="A45" s="77">
        <v>37</v>
      </c>
      <c r="B45" s="224">
        <v>0</v>
      </c>
      <c r="C45" s="224">
        <v>0</v>
      </c>
      <c r="D45" s="224">
        <v>2.8857</v>
      </c>
      <c r="E45" s="224">
        <v>0.8323</v>
      </c>
      <c r="F45" s="224">
        <v>3.5767</v>
      </c>
      <c r="G45" s="224">
        <v>0.687</v>
      </c>
      <c r="H45" s="224">
        <v>2.5393</v>
      </c>
      <c r="I45" s="224">
        <v>0.8001</v>
      </c>
      <c r="J45" s="224">
        <v>2.7173</v>
      </c>
      <c r="K45" s="224">
        <v>0.687</v>
      </c>
      <c r="L45" s="224">
        <v>2.2478</v>
      </c>
      <c r="M45" s="224">
        <v>1.1711</v>
      </c>
      <c r="N45" s="224">
        <v>1.8048</v>
      </c>
      <c r="O45" s="224">
        <v>0.6787</v>
      </c>
      <c r="P45" s="224">
        <v>0</v>
      </c>
    </row>
    <row r="46" spans="1:16" ht="12.75">
      <c r="A46" s="77">
        <v>38</v>
      </c>
      <c r="B46" s="224">
        <v>0</v>
      </c>
      <c r="C46" s="224">
        <v>0</v>
      </c>
      <c r="D46" s="224">
        <v>2.6832</v>
      </c>
      <c r="E46" s="224">
        <v>0.7916</v>
      </c>
      <c r="F46" s="224">
        <v>3.5954</v>
      </c>
      <c r="G46" s="224">
        <v>0.6629</v>
      </c>
      <c r="H46" s="224">
        <v>2.384</v>
      </c>
      <c r="I46" s="224">
        <v>0.7696</v>
      </c>
      <c r="J46" s="224">
        <v>2.6762</v>
      </c>
      <c r="K46" s="224">
        <v>0.6746</v>
      </c>
      <c r="L46" s="224">
        <v>2.1667</v>
      </c>
      <c r="M46" s="224">
        <v>1.1496</v>
      </c>
      <c r="N46" s="224">
        <v>1.7019</v>
      </c>
      <c r="O46" s="224">
        <v>0.6683</v>
      </c>
      <c r="P46" s="224">
        <v>0</v>
      </c>
    </row>
    <row r="47" spans="1:16" ht="12.75">
      <c r="A47" s="77">
        <v>39</v>
      </c>
      <c r="B47" s="224">
        <v>0</v>
      </c>
      <c r="C47" s="224">
        <v>0</v>
      </c>
      <c r="D47" s="224">
        <v>2.4807</v>
      </c>
      <c r="E47" s="224">
        <v>0.751</v>
      </c>
      <c r="F47" s="224">
        <v>3.614</v>
      </c>
      <c r="G47" s="224">
        <v>0.6388</v>
      </c>
      <c r="H47" s="224">
        <v>2.2288</v>
      </c>
      <c r="I47" s="224">
        <v>0.739</v>
      </c>
      <c r="J47" s="224">
        <v>2.6351</v>
      </c>
      <c r="K47" s="224">
        <v>0.6621</v>
      </c>
      <c r="L47" s="224">
        <v>2.0856</v>
      </c>
      <c r="M47" s="224">
        <v>1.1282</v>
      </c>
      <c r="N47" s="224">
        <v>1.599</v>
      </c>
      <c r="O47" s="224">
        <v>0.6578</v>
      </c>
      <c r="P47" s="224">
        <v>0</v>
      </c>
    </row>
    <row r="48" spans="1:16" ht="12.75">
      <c r="A48" s="77">
        <v>40</v>
      </c>
      <c r="B48" s="224">
        <v>0</v>
      </c>
      <c r="C48" s="224">
        <v>0</v>
      </c>
      <c r="D48" s="224">
        <v>2.2782</v>
      </c>
      <c r="E48" s="224">
        <v>0.7104</v>
      </c>
      <c r="F48" s="224">
        <v>3.6327</v>
      </c>
      <c r="G48" s="224">
        <v>0.6148</v>
      </c>
      <c r="H48" s="224">
        <v>2.0735</v>
      </c>
      <c r="I48" s="224">
        <v>0.7084</v>
      </c>
      <c r="J48" s="224">
        <v>2.5941</v>
      </c>
      <c r="K48" s="224">
        <v>0.6497</v>
      </c>
      <c r="L48" s="224">
        <v>2.0045</v>
      </c>
      <c r="M48" s="224">
        <v>1.1067</v>
      </c>
      <c r="N48" s="224">
        <v>1.4962</v>
      </c>
      <c r="O48" s="224">
        <v>0.6474</v>
      </c>
      <c r="P48" s="224">
        <v>0</v>
      </c>
    </row>
    <row r="49" spans="1:16" ht="12.75">
      <c r="A49" s="77">
        <v>41</v>
      </c>
      <c r="B49" s="224">
        <v>0</v>
      </c>
      <c r="C49" s="224">
        <v>0</v>
      </c>
      <c r="D49" s="224">
        <v>2.0757</v>
      </c>
      <c r="E49" s="224">
        <v>0.6697</v>
      </c>
      <c r="F49" s="224">
        <v>3.6513</v>
      </c>
      <c r="G49" s="224">
        <v>0.5907</v>
      </c>
      <c r="H49" s="224">
        <v>1.9182</v>
      </c>
      <c r="I49" s="224">
        <v>0.6779</v>
      </c>
      <c r="J49" s="224">
        <v>2.553</v>
      </c>
      <c r="K49" s="224">
        <v>0.6373</v>
      </c>
      <c r="L49" s="224">
        <v>1.9234</v>
      </c>
      <c r="M49" s="224">
        <v>1.0853</v>
      </c>
      <c r="N49" s="224">
        <v>1.3933</v>
      </c>
      <c r="O49" s="224">
        <v>0.6369</v>
      </c>
      <c r="P49" s="224">
        <v>0</v>
      </c>
    </row>
    <row r="50" spans="1:16" ht="12.75">
      <c r="A50" s="77">
        <v>42</v>
      </c>
      <c r="B50" s="224">
        <v>0</v>
      </c>
      <c r="C50" s="224">
        <v>0</v>
      </c>
      <c r="D50" s="224">
        <v>1.8732</v>
      </c>
      <c r="E50" s="224">
        <v>0.6291</v>
      </c>
      <c r="F50" s="224">
        <v>3.67</v>
      </c>
      <c r="G50" s="224">
        <v>0.5666</v>
      </c>
      <c r="H50" s="224">
        <v>1.763</v>
      </c>
      <c r="I50" s="224">
        <v>0.6473</v>
      </c>
      <c r="J50" s="224">
        <v>2.5119</v>
      </c>
      <c r="K50" s="224">
        <v>0.6248</v>
      </c>
      <c r="L50" s="224">
        <v>1.8423</v>
      </c>
      <c r="M50" s="224">
        <v>1.0638</v>
      </c>
      <c r="N50" s="224">
        <v>1.2904</v>
      </c>
      <c r="O50" s="224">
        <v>0.6265</v>
      </c>
      <c r="P50" s="224">
        <v>0</v>
      </c>
    </row>
    <row r="51" spans="1:16" ht="12.75">
      <c r="A51" s="77">
        <v>43</v>
      </c>
      <c r="B51" s="224">
        <v>0</v>
      </c>
      <c r="C51" s="224">
        <v>0</v>
      </c>
      <c r="D51" s="224">
        <v>1.9628</v>
      </c>
      <c r="E51" s="224">
        <v>0.618</v>
      </c>
      <c r="F51" s="224">
        <v>3.4828</v>
      </c>
      <c r="G51" s="224">
        <v>0.5605</v>
      </c>
      <c r="H51" s="224">
        <v>1.9362</v>
      </c>
      <c r="I51" s="224">
        <v>0.6396</v>
      </c>
      <c r="J51" s="224">
        <v>2.4419</v>
      </c>
      <c r="K51" s="224">
        <v>0.6192</v>
      </c>
      <c r="L51" s="224">
        <v>1.8517</v>
      </c>
      <c r="M51" s="224">
        <v>1.0438</v>
      </c>
      <c r="N51" s="224">
        <v>1.2644</v>
      </c>
      <c r="O51" s="224">
        <v>0.6297</v>
      </c>
      <c r="P51" s="224">
        <v>0</v>
      </c>
    </row>
    <row r="52" spans="1:16" ht="12.75">
      <c r="A52" s="77">
        <v>44</v>
      </c>
      <c r="B52" s="224">
        <v>0</v>
      </c>
      <c r="C52" s="224">
        <v>0</v>
      </c>
      <c r="D52" s="224">
        <v>2.0524</v>
      </c>
      <c r="E52" s="224">
        <v>0.6069</v>
      </c>
      <c r="F52" s="224">
        <v>3.2957</v>
      </c>
      <c r="G52" s="224">
        <v>0.5544</v>
      </c>
      <c r="H52" s="224">
        <v>2.1094</v>
      </c>
      <c r="I52" s="224">
        <v>0.6318</v>
      </c>
      <c r="J52" s="224">
        <v>2.372</v>
      </c>
      <c r="K52" s="224">
        <v>0.6136</v>
      </c>
      <c r="L52" s="224">
        <v>1.8611</v>
      </c>
      <c r="M52" s="224">
        <v>1.0238</v>
      </c>
      <c r="N52" s="224">
        <v>1.2384</v>
      </c>
      <c r="O52" s="224">
        <v>0.6329</v>
      </c>
      <c r="P52" s="224">
        <v>0</v>
      </c>
    </row>
    <row r="53" spans="1:16" ht="12.75">
      <c r="A53" s="77">
        <v>45</v>
      </c>
      <c r="B53" s="224">
        <v>0</v>
      </c>
      <c r="C53" s="224">
        <v>0</v>
      </c>
      <c r="D53" s="224">
        <v>2.7708</v>
      </c>
      <c r="E53" s="224">
        <v>0.8193</v>
      </c>
      <c r="F53" s="224">
        <v>3.67</v>
      </c>
      <c r="G53" s="224">
        <v>0.7484</v>
      </c>
      <c r="H53" s="224">
        <v>2.8477</v>
      </c>
      <c r="I53" s="224">
        <v>0.853</v>
      </c>
      <c r="J53" s="224">
        <v>3.2022</v>
      </c>
      <c r="K53" s="224">
        <v>0.7046</v>
      </c>
      <c r="L53" s="224">
        <v>2.5125</v>
      </c>
      <c r="M53" s="224">
        <v>1.3821</v>
      </c>
      <c r="N53" s="224">
        <v>1.6719</v>
      </c>
      <c r="O53" s="224">
        <v>0.8544</v>
      </c>
      <c r="P53" s="224">
        <v>0</v>
      </c>
    </row>
    <row r="54" spans="1:16" ht="12.75">
      <c r="A54" s="77">
        <v>46</v>
      </c>
      <c r="B54" s="224">
        <v>0</v>
      </c>
      <c r="C54" s="224">
        <v>0</v>
      </c>
      <c r="D54" s="224">
        <v>2.7905</v>
      </c>
      <c r="E54" s="224">
        <v>0.8053</v>
      </c>
      <c r="F54" s="224">
        <v>3.4204</v>
      </c>
      <c r="G54" s="224">
        <v>0.7444</v>
      </c>
      <c r="H54" s="224">
        <v>3.0422</v>
      </c>
      <c r="I54" s="224">
        <v>0.8479</v>
      </c>
      <c r="J54" s="224">
        <v>3.0721</v>
      </c>
      <c r="K54" s="224">
        <v>0.7032</v>
      </c>
      <c r="L54" s="224">
        <v>2.4506</v>
      </c>
      <c r="M54" s="224">
        <v>1.3606</v>
      </c>
      <c r="N54" s="224">
        <v>1.6334</v>
      </c>
      <c r="O54" s="224">
        <v>0.852</v>
      </c>
      <c r="P54" s="224">
        <v>0</v>
      </c>
    </row>
    <row r="55" spans="1:16" ht="12.75">
      <c r="A55" s="77">
        <v>47</v>
      </c>
      <c r="B55" s="224">
        <v>0</v>
      </c>
      <c r="C55" s="224">
        <v>0</v>
      </c>
      <c r="D55" s="224">
        <v>2.8103</v>
      </c>
      <c r="E55" s="224">
        <v>0.7912</v>
      </c>
      <c r="F55" s="224">
        <v>3.1709</v>
      </c>
      <c r="G55" s="224">
        <v>0.7405</v>
      </c>
      <c r="H55" s="224">
        <v>3.2366</v>
      </c>
      <c r="I55" s="224">
        <v>0.8428</v>
      </c>
      <c r="J55" s="224">
        <v>2.9421</v>
      </c>
      <c r="K55" s="224">
        <v>0.7017</v>
      </c>
      <c r="L55" s="224">
        <v>2.3887</v>
      </c>
      <c r="M55" s="224">
        <v>1.339</v>
      </c>
      <c r="N55" s="224">
        <v>1.595</v>
      </c>
      <c r="O55" s="224">
        <v>0.8496</v>
      </c>
      <c r="P55" s="224">
        <v>0</v>
      </c>
    </row>
    <row r="56" spans="1:16" ht="12.75">
      <c r="A56" s="77">
        <v>48</v>
      </c>
      <c r="B56" s="224">
        <v>0</v>
      </c>
      <c r="C56" s="224">
        <v>0</v>
      </c>
      <c r="D56" s="224">
        <v>3.978</v>
      </c>
      <c r="E56" s="224">
        <v>0.8963</v>
      </c>
      <c r="F56" s="224">
        <v>3.67</v>
      </c>
      <c r="G56" s="224">
        <v>0.7761</v>
      </c>
      <c r="H56" s="224">
        <v>4.0015</v>
      </c>
      <c r="I56" s="224">
        <v>0.8671</v>
      </c>
      <c r="J56" s="224">
        <v>3.1824</v>
      </c>
      <c r="K56" s="224">
        <v>0.7046</v>
      </c>
      <c r="L56" s="224">
        <v>2.6611</v>
      </c>
      <c r="M56" s="224">
        <v>1.4822</v>
      </c>
      <c r="N56" s="224">
        <v>1.7401</v>
      </c>
      <c r="O56" s="224">
        <v>0.8567</v>
      </c>
      <c r="P56" s="224">
        <v>0</v>
      </c>
    </row>
    <row r="57" spans="1:16" ht="12.75">
      <c r="A57" s="77">
        <v>49</v>
      </c>
      <c r="B57" s="224">
        <v>0</v>
      </c>
      <c r="C57" s="224">
        <v>0</v>
      </c>
      <c r="D57" s="224">
        <v>3.8064</v>
      </c>
      <c r="E57" s="224">
        <v>0.8624</v>
      </c>
      <c r="F57" s="224">
        <v>3.2957</v>
      </c>
      <c r="G57" s="224">
        <v>0.7655</v>
      </c>
      <c r="H57" s="224">
        <v>4.101</v>
      </c>
      <c r="I57" s="224">
        <v>0.8571</v>
      </c>
      <c r="J57" s="224">
        <v>2.9906</v>
      </c>
      <c r="K57" s="224">
        <v>0.7024</v>
      </c>
      <c r="L57" s="224">
        <v>2.5435</v>
      </c>
      <c r="M57" s="224">
        <v>1.4332</v>
      </c>
      <c r="N57" s="224">
        <v>1.671</v>
      </c>
      <c r="O57" s="224">
        <v>0.8529</v>
      </c>
      <c r="P57" s="224">
        <v>0</v>
      </c>
    </row>
    <row r="58" spans="1:16" ht="12.75">
      <c r="A58" s="77">
        <v>50</v>
      </c>
      <c r="B58" s="224">
        <v>0</v>
      </c>
      <c r="C58" s="224">
        <v>0</v>
      </c>
      <c r="D58" s="224">
        <v>3.6348</v>
      </c>
      <c r="E58" s="224">
        <v>0.8286</v>
      </c>
      <c r="F58" s="224">
        <v>2.9213</v>
      </c>
      <c r="G58" s="224">
        <v>0.7549</v>
      </c>
      <c r="H58" s="224">
        <v>4.2004</v>
      </c>
      <c r="I58" s="224">
        <v>0.8471</v>
      </c>
      <c r="J58" s="224">
        <v>2.7989</v>
      </c>
      <c r="K58" s="224">
        <v>0.7003</v>
      </c>
      <c r="L58" s="224">
        <v>2.4258</v>
      </c>
      <c r="M58" s="224">
        <v>1.3842</v>
      </c>
      <c r="N58" s="224">
        <v>1.602</v>
      </c>
      <c r="O58" s="224">
        <v>0.8491</v>
      </c>
      <c r="P58" s="224">
        <v>0</v>
      </c>
    </row>
    <row r="59" spans="1:16" ht="12.75">
      <c r="A59" s="77">
        <v>51</v>
      </c>
      <c r="B59" s="224">
        <v>0</v>
      </c>
      <c r="C59" s="224">
        <v>0</v>
      </c>
      <c r="D59" s="224">
        <v>3.4632</v>
      </c>
      <c r="E59" s="224">
        <v>0.7947</v>
      </c>
      <c r="F59" s="224">
        <v>2.547</v>
      </c>
      <c r="G59" s="224">
        <v>0.7444</v>
      </c>
      <c r="H59" s="224">
        <v>4.2998</v>
      </c>
      <c r="I59" s="224">
        <v>0.837</v>
      </c>
      <c r="J59" s="224">
        <v>2.6071</v>
      </c>
      <c r="K59" s="224">
        <v>0.6981</v>
      </c>
      <c r="L59" s="224">
        <v>2.3082</v>
      </c>
      <c r="M59" s="224">
        <v>1.3352</v>
      </c>
      <c r="N59" s="224">
        <v>1.5329</v>
      </c>
      <c r="O59" s="224">
        <v>0.8454</v>
      </c>
      <c r="P59" s="224">
        <v>0</v>
      </c>
    </row>
    <row r="60" spans="1:16" ht="12.75">
      <c r="A60" s="77">
        <v>52</v>
      </c>
      <c r="B60" s="224">
        <v>0</v>
      </c>
      <c r="C60" s="224">
        <v>0</v>
      </c>
      <c r="D60" s="224">
        <v>3.2916</v>
      </c>
      <c r="E60" s="224">
        <v>0.7608</v>
      </c>
      <c r="F60" s="224">
        <v>2.1726</v>
      </c>
      <c r="G60" s="224">
        <v>0.7338</v>
      </c>
      <c r="H60" s="224">
        <v>4.3992</v>
      </c>
      <c r="I60" s="224">
        <v>0.827</v>
      </c>
      <c r="J60" s="224">
        <v>2.4153</v>
      </c>
      <c r="K60" s="224">
        <v>0.696</v>
      </c>
      <c r="L60" s="224">
        <v>2.1905</v>
      </c>
      <c r="M60" s="224">
        <v>1.2862</v>
      </c>
      <c r="N60" s="224">
        <v>1.4638</v>
      </c>
      <c r="O60" s="224">
        <v>0.8416</v>
      </c>
      <c r="P60" s="224">
        <v>0</v>
      </c>
    </row>
    <row r="61" spans="1:16" ht="12.75">
      <c r="A61" s="77">
        <v>53</v>
      </c>
      <c r="B61" s="224">
        <v>0</v>
      </c>
      <c r="C61" s="224">
        <v>0</v>
      </c>
      <c r="D61" s="224">
        <v>3.12</v>
      </c>
      <c r="E61" s="224">
        <v>0.7269</v>
      </c>
      <c r="F61" s="224">
        <v>1.7983</v>
      </c>
      <c r="G61" s="224">
        <v>0.7232</v>
      </c>
      <c r="H61" s="224">
        <v>4.4987</v>
      </c>
      <c r="I61" s="224">
        <v>0.817</v>
      </c>
      <c r="J61" s="224">
        <v>2.2236</v>
      </c>
      <c r="K61" s="224">
        <v>0.6938</v>
      </c>
      <c r="L61" s="224">
        <v>2.0729</v>
      </c>
      <c r="M61" s="224">
        <v>1.2372</v>
      </c>
      <c r="N61" s="224">
        <v>1.3948</v>
      </c>
      <c r="O61" s="224">
        <v>0.8378</v>
      </c>
      <c r="P61" s="224">
        <v>0</v>
      </c>
    </row>
    <row r="62" spans="1:16" ht="12.75">
      <c r="A62" s="77">
        <v>54</v>
      </c>
      <c r="B62" s="224">
        <v>0</v>
      </c>
      <c r="C62" s="224">
        <v>0</v>
      </c>
      <c r="D62" s="224">
        <v>2.9484</v>
      </c>
      <c r="E62" s="224">
        <v>0.693</v>
      </c>
      <c r="F62" s="224">
        <v>1.424</v>
      </c>
      <c r="G62" s="224">
        <v>0.7126</v>
      </c>
      <c r="H62" s="224">
        <v>4.5981</v>
      </c>
      <c r="I62" s="224">
        <v>0.807</v>
      </c>
      <c r="J62" s="224">
        <v>2.0318</v>
      </c>
      <c r="K62" s="224">
        <v>0.6917</v>
      </c>
      <c r="L62" s="224">
        <v>1.9552</v>
      </c>
      <c r="M62" s="224">
        <v>1.1882</v>
      </c>
      <c r="N62" s="224">
        <v>1.3257</v>
      </c>
      <c r="O62" s="224">
        <v>0.834</v>
      </c>
      <c r="P62" s="224">
        <v>0</v>
      </c>
    </row>
    <row r="63" spans="1:16" ht="12.75">
      <c r="A63" s="77">
        <v>55</v>
      </c>
      <c r="B63" s="224">
        <v>0</v>
      </c>
      <c r="C63" s="224">
        <v>0</v>
      </c>
      <c r="D63" s="224">
        <v>2.9361</v>
      </c>
      <c r="E63" s="224">
        <v>0.6901</v>
      </c>
      <c r="F63" s="224">
        <v>1.5467</v>
      </c>
      <c r="G63" s="224">
        <v>0.712</v>
      </c>
      <c r="H63" s="224">
        <v>4.3526</v>
      </c>
      <c r="I63" s="224">
        <v>0.7979</v>
      </c>
      <c r="J63" s="224">
        <v>2.0271</v>
      </c>
      <c r="K63" s="224">
        <v>0.6888</v>
      </c>
      <c r="L63" s="224">
        <v>1.8999</v>
      </c>
      <c r="M63" s="224">
        <v>1.1712</v>
      </c>
      <c r="N63" s="224">
        <v>1.2968</v>
      </c>
      <c r="O63" s="224">
        <v>0.8321</v>
      </c>
      <c r="P63" s="224">
        <v>0</v>
      </c>
    </row>
    <row r="64" spans="1:16" ht="12.75">
      <c r="A64" s="77">
        <v>56</v>
      </c>
      <c r="B64" s="224">
        <v>0</v>
      </c>
      <c r="C64" s="224">
        <v>0</v>
      </c>
      <c r="D64" s="224">
        <v>2.9238</v>
      </c>
      <c r="E64" s="224">
        <v>0.6872</v>
      </c>
      <c r="F64" s="224">
        <v>1.6694</v>
      </c>
      <c r="G64" s="224">
        <v>0.7114</v>
      </c>
      <c r="H64" s="224">
        <v>4.1071</v>
      </c>
      <c r="I64" s="224">
        <v>0.7888</v>
      </c>
      <c r="J64" s="224">
        <v>2.0224</v>
      </c>
      <c r="K64" s="224">
        <v>0.6859</v>
      </c>
      <c r="L64" s="224">
        <v>1.8446</v>
      </c>
      <c r="M64" s="224">
        <v>1.1542</v>
      </c>
      <c r="N64" s="224">
        <v>1.2679</v>
      </c>
      <c r="O64" s="224">
        <v>0.8302</v>
      </c>
      <c r="P64" s="224">
        <v>0</v>
      </c>
    </row>
    <row r="65" spans="1:16" ht="12.75">
      <c r="A65" s="77">
        <v>57</v>
      </c>
      <c r="B65" s="224">
        <v>0</v>
      </c>
      <c r="C65" s="224">
        <v>0</v>
      </c>
      <c r="D65" s="224">
        <v>2.9115</v>
      </c>
      <c r="E65" s="224">
        <v>0.6843</v>
      </c>
      <c r="F65" s="224">
        <v>1.7922</v>
      </c>
      <c r="G65" s="224">
        <v>0.7108</v>
      </c>
      <c r="H65" s="224">
        <v>3.8616</v>
      </c>
      <c r="I65" s="224">
        <v>0.7798</v>
      </c>
      <c r="J65" s="224">
        <v>2.0176</v>
      </c>
      <c r="K65" s="224">
        <v>0.683</v>
      </c>
      <c r="L65" s="224">
        <v>1.7893</v>
      </c>
      <c r="M65" s="224">
        <v>1.1372</v>
      </c>
      <c r="N65" s="224">
        <v>1.239</v>
      </c>
      <c r="O65" s="224">
        <v>0.8283</v>
      </c>
      <c r="P65" s="224">
        <v>0</v>
      </c>
    </row>
    <row r="66" spans="1:16" ht="12.75">
      <c r="A66" s="77">
        <v>58</v>
      </c>
      <c r="B66" s="224">
        <v>0</v>
      </c>
      <c r="C66" s="224">
        <v>0</v>
      </c>
      <c r="D66" s="224">
        <v>2.8993</v>
      </c>
      <c r="E66" s="224">
        <v>0.6814</v>
      </c>
      <c r="F66" s="224">
        <v>1.9149</v>
      </c>
      <c r="G66" s="224">
        <v>0.7102</v>
      </c>
      <c r="H66" s="224">
        <v>3.6162</v>
      </c>
      <c r="I66" s="224">
        <v>0.7707</v>
      </c>
      <c r="J66" s="224">
        <v>2.0129</v>
      </c>
      <c r="K66" s="224">
        <v>0.6802</v>
      </c>
      <c r="L66" s="224">
        <v>1.7339</v>
      </c>
      <c r="M66" s="224">
        <v>1.1202</v>
      </c>
      <c r="N66" s="224">
        <v>1.2101</v>
      </c>
      <c r="O66" s="224">
        <v>0.8264</v>
      </c>
      <c r="P66" s="224">
        <v>0</v>
      </c>
    </row>
    <row r="67" spans="1:16" ht="12.75">
      <c r="A67" s="77">
        <v>59</v>
      </c>
      <c r="B67" s="224">
        <v>0</v>
      </c>
      <c r="C67" s="224">
        <v>0</v>
      </c>
      <c r="D67" s="224">
        <v>2.887</v>
      </c>
      <c r="E67" s="224">
        <v>0.6786</v>
      </c>
      <c r="F67" s="224">
        <v>2.0376</v>
      </c>
      <c r="G67" s="224">
        <v>0.7096</v>
      </c>
      <c r="H67" s="224">
        <v>3.3707</v>
      </c>
      <c r="I67" s="224">
        <v>0.7617</v>
      </c>
      <c r="J67" s="224">
        <v>2.0082</v>
      </c>
      <c r="K67" s="224">
        <v>0.6773</v>
      </c>
      <c r="L67" s="224">
        <v>1.6786</v>
      </c>
      <c r="M67" s="224">
        <v>1.1032</v>
      </c>
      <c r="N67" s="224">
        <v>1.1812</v>
      </c>
      <c r="O67" s="224">
        <v>0.8245</v>
      </c>
      <c r="P67" s="224">
        <v>0</v>
      </c>
    </row>
    <row r="68" spans="1:16" ht="12.75">
      <c r="A68" s="77">
        <v>60</v>
      </c>
      <c r="B68" s="224">
        <v>0</v>
      </c>
      <c r="C68" s="224">
        <v>0</v>
      </c>
      <c r="D68" s="224">
        <v>2.8747</v>
      </c>
      <c r="E68" s="224">
        <v>0.6757</v>
      </c>
      <c r="F68" s="224">
        <v>2.1604</v>
      </c>
      <c r="G68" s="224">
        <v>0.709</v>
      </c>
      <c r="H68" s="224">
        <v>3.1252</v>
      </c>
      <c r="I68" s="224">
        <v>0.7526</v>
      </c>
      <c r="J68" s="224">
        <v>2.0034</v>
      </c>
      <c r="K68" s="224">
        <v>0.6744</v>
      </c>
      <c r="L68" s="224">
        <v>1.6233</v>
      </c>
      <c r="M68" s="224">
        <v>1.0862</v>
      </c>
      <c r="N68" s="224">
        <v>1.1523</v>
      </c>
      <c r="O68" s="224">
        <v>0.8227</v>
      </c>
      <c r="P68" s="224">
        <v>0</v>
      </c>
    </row>
    <row r="70" ht="12.75">
      <c r="A70" s="76" t="e">
        <f>HLOOKUP('[2]NEER Claim Cost Calculator'!$I$22,B74:Q135,MATCH('[2]NEER Claim Cost Calculator'!$K$22,A74:A135))</f>
        <v>#REF!</v>
      </c>
    </row>
    <row r="71" spans="1:16" ht="12.75">
      <c r="A71" s="475" t="s">
        <v>18330</v>
      </c>
      <c r="B71" s="475"/>
      <c r="C71" s="475"/>
      <c r="D71" s="475"/>
      <c r="E71" s="475"/>
      <c r="F71" s="475"/>
      <c r="G71" s="475"/>
      <c r="H71" s="475"/>
      <c r="I71" s="475"/>
      <c r="J71" s="475"/>
      <c r="K71" s="475"/>
      <c r="L71" s="475"/>
      <c r="M71" s="475"/>
      <c r="N71" s="475"/>
      <c r="O71" s="475"/>
      <c r="P71" s="475"/>
    </row>
    <row r="72" spans="1:16" ht="12.75">
      <c r="A72" s="479" t="s">
        <v>18331</v>
      </c>
      <c r="B72" s="479"/>
      <c r="C72" s="479"/>
      <c r="D72" s="479"/>
      <c r="E72" s="479"/>
      <c r="F72" s="479"/>
      <c r="G72" s="479"/>
      <c r="H72" s="479"/>
      <c r="I72" s="479"/>
      <c r="J72" s="479"/>
      <c r="K72" s="479"/>
      <c r="L72" s="479"/>
      <c r="M72" s="479"/>
      <c r="N72" s="479"/>
      <c r="O72" s="479"/>
      <c r="P72" s="479"/>
    </row>
    <row r="73" spans="1:16" ht="12.75">
      <c r="A73" s="80" t="s">
        <v>18332</v>
      </c>
      <c r="B73" s="222" t="s">
        <v>18333</v>
      </c>
      <c r="C73" s="222" t="s">
        <v>18334</v>
      </c>
      <c r="D73" s="222" t="s">
        <v>18335</v>
      </c>
      <c r="E73" s="222" t="s">
        <v>18336</v>
      </c>
      <c r="F73" s="222" t="s">
        <v>18337</v>
      </c>
      <c r="G73" s="222" t="s">
        <v>18338</v>
      </c>
      <c r="H73" s="222" t="s">
        <v>18339</v>
      </c>
      <c r="I73" s="222" t="s">
        <v>18340</v>
      </c>
      <c r="J73" s="222" t="s">
        <v>18341</v>
      </c>
      <c r="K73" s="222" t="s">
        <v>18342</v>
      </c>
      <c r="L73" s="222" t="s">
        <v>18343</v>
      </c>
      <c r="M73" s="222" t="s">
        <v>18344</v>
      </c>
      <c r="N73" s="222" t="s">
        <v>18345</v>
      </c>
      <c r="O73" s="222" t="s">
        <v>18346</v>
      </c>
      <c r="P73" s="222" t="s">
        <v>18347</v>
      </c>
    </row>
    <row r="74" spans="1:16" ht="12.75">
      <c r="A74" s="82" t="s">
        <v>18348</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2.75">
      <c r="A75" s="77">
        <v>0</v>
      </c>
      <c r="B75" s="224">
        <v>0</v>
      </c>
      <c r="C75" s="224">
        <v>0</v>
      </c>
      <c r="D75" s="224">
        <v>23.0958</v>
      </c>
      <c r="E75" s="224">
        <v>8.5512</v>
      </c>
      <c r="F75" s="224">
        <v>32.13</v>
      </c>
      <c r="G75" s="224">
        <v>8.622</v>
      </c>
      <c r="H75" s="224">
        <v>23.922</v>
      </c>
      <c r="I75" s="224">
        <v>7.8577</v>
      </c>
      <c r="J75" s="224">
        <v>36.06</v>
      </c>
      <c r="K75" s="224">
        <v>6.0828</v>
      </c>
      <c r="L75" s="224">
        <v>20.52</v>
      </c>
      <c r="M75" s="224">
        <v>11.3208</v>
      </c>
      <c r="N75" s="224">
        <v>0</v>
      </c>
      <c r="O75" s="224">
        <v>0</v>
      </c>
      <c r="P75" s="224">
        <v>0</v>
      </c>
    </row>
    <row r="76" spans="1:16" ht="12.75">
      <c r="A76" s="77">
        <v>1</v>
      </c>
      <c r="B76" s="224">
        <v>0</v>
      </c>
      <c r="C76" s="224">
        <v>0</v>
      </c>
      <c r="D76" s="224">
        <v>20.5296</v>
      </c>
      <c r="E76" s="224">
        <v>7.601</v>
      </c>
      <c r="F76" s="224">
        <v>28.56</v>
      </c>
      <c r="G76" s="224">
        <v>7.664</v>
      </c>
      <c r="H76" s="224">
        <v>21.264</v>
      </c>
      <c r="I76" s="224">
        <v>6.9846</v>
      </c>
      <c r="J76" s="224">
        <v>32.0533</v>
      </c>
      <c r="K76" s="224">
        <v>5.4069</v>
      </c>
      <c r="L76" s="224">
        <v>18.24</v>
      </c>
      <c r="M76" s="224">
        <v>10.063</v>
      </c>
      <c r="N76" s="224">
        <v>0</v>
      </c>
      <c r="O76" s="224">
        <v>0</v>
      </c>
      <c r="P76" s="224">
        <v>0</v>
      </c>
    </row>
    <row r="77" spans="1:16" ht="12.75">
      <c r="A77" s="77">
        <v>2</v>
      </c>
      <c r="B77" s="224">
        <v>0</v>
      </c>
      <c r="C77" s="224">
        <v>0</v>
      </c>
      <c r="D77" s="224">
        <v>17.9634</v>
      </c>
      <c r="E77" s="224">
        <v>6.6509</v>
      </c>
      <c r="F77" s="224">
        <v>24.99</v>
      </c>
      <c r="G77" s="224">
        <v>6.706</v>
      </c>
      <c r="H77" s="224">
        <v>18.606</v>
      </c>
      <c r="I77" s="224">
        <v>6.1116</v>
      </c>
      <c r="J77" s="224">
        <v>28.0467</v>
      </c>
      <c r="K77" s="224">
        <v>4.731</v>
      </c>
      <c r="L77" s="224">
        <v>15.96</v>
      </c>
      <c r="M77" s="224">
        <v>8.8051</v>
      </c>
      <c r="N77" s="224">
        <v>0</v>
      </c>
      <c r="O77" s="224">
        <v>0</v>
      </c>
      <c r="P77" s="224">
        <v>0</v>
      </c>
    </row>
    <row r="78" spans="1:16" ht="12.75">
      <c r="A78" s="77">
        <v>3</v>
      </c>
      <c r="B78" s="224">
        <v>0</v>
      </c>
      <c r="C78" s="224">
        <v>0</v>
      </c>
      <c r="D78" s="224">
        <v>15.3972</v>
      </c>
      <c r="E78" s="224">
        <v>5.7008</v>
      </c>
      <c r="F78" s="224">
        <v>21.42</v>
      </c>
      <c r="G78" s="224">
        <v>5.748</v>
      </c>
      <c r="H78" s="224">
        <v>15.948</v>
      </c>
      <c r="I78" s="224">
        <v>5.2385</v>
      </c>
      <c r="J78" s="224">
        <v>24.04</v>
      </c>
      <c r="K78" s="224">
        <v>4.0552</v>
      </c>
      <c r="L78" s="224">
        <v>13.68</v>
      </c>
      <c r="M78" s="224">
        <v>7.5472</v>
      </c>
      <c r="N78" s="224">
        <v>0</v>
      </c>
      <c r="O78" s="224">
        <v>0</v>
      </c>
      <c r="P78" s="224">
        <v>0</v>
      </c>
    </row>
    <row r="79" spans="1:16" ht="12.75">
      <c r="A79" s="77">
        <v>4</v>
      </c>
      <c r="B79" s="224">
        <v>0</v>
      </c>
      <c r="C79" s="224">
        <v>0</v>
      </c>
      <c r="D79" s="224">
        <v>12.831</v>
      </c>
      <c r="E79" s="224">
        <v>4.7507</v>
      </c>
      <c r="F79" s="224">
        <v>17.85</v>
      </c>
      <c r="G79" s="224">
        <v>4.79</v>
      </c>
      <c r="H79" s="224">
        <v>13.29</v>
      </c>
      <c r="I79" s="224">
        <v>4.3654</v>
      </c>
      <c r="J79" s="224">
        <v>20.0333</v>
      </c>
      <c r="K79" s="224">
        <v>3.3793</v>
      </c>
      <c r="L79" s="224">
        <v>11.4</v>
      </c>
      <c r="M79" s="224">
        <v>6.2894</v>
      </c>
      <c r="N79" s="224">
        <v>0</v>
      </c>
      <c r="O79" s="224">
        <v>0</v>
      </c>
      <c r="P79" s="224">
        <v>0</v>
      </c>
    </row>
    <row r="80" spans="1:16" ht="12.75">
      <c r="A80" s="77">
        <v>5</v>
      </c>
      <c r="B80" s="224">
        <v>0</v>
      </c>
      <c r="C80" s="224">
        <v>0</v>
      </c>
      <c r="D80" s="224">
        <v>10.2648</v>
      </c>
      <c r="E80" s="224">
        <v>3.8005</v>
      </c>
      <c r="F80" s="224">
        <v>14.28</v>
      </c>
      <c r="G80" s="224">
        <v>3.832</v>
      </c>
      <c r="H80" s="224">
        <v>10.632</v>
      </c>
      <c r="I80" s="224">
        <v>3.4923</v>
      </c>
      <c r="J80" s="224">
        <v>16.0267</v>
      </c>
      <c r="K80" s="224">
        <v>2.7035</v>
      </c>
      <c r="L80" s="224">
        <v>9.12</v>
      </c>
      <c r="M80" s="224">
        <v>5.0315</v>
      </c>
      <c r="N80" s="224">
        <v>0</v>
      </c>
      <c r="O80" s="224">
        <v>0</v>
      </c>
      <c r="P80" s="224">
        <v>0</v>
      </c>
    </row>
    <row r="81" spans="1:16" ht="12.75">
      <c r="A81" s="77">
        <v>6</v>
      </c>
      <c r="B81" s="224">
        <v>0</v>
      </c>
      <c r="C81" s="224">
        <v>0</v>
      </c>
      <c r="D81" s="224">
        <v>7.6986</v>
      </c>
      <c r="E81" s="224">
        <v>2.8504</v>
      </c>
      <c r="F81" s="224">
        <v>10.71</v>
      </c>
      <c r="G81" s="224">
        <v>2.874</v>
      </c>
      <c r="H81" s="224">
        <v>7.974</v>
      </c>
      <c r="I81" s="224">
        <v>2.6192</v>
      </c>
      <c r="J81" s="224">
        <v>12.02</v>
      </c>
      <c r="K81" s="224">
        <v>2.0276</v>
      </c>
      <c r="L81" s="224">
        <v>6.84</v>
      </c>
      <c r="M81" s="224">
        <v>3.7736</v>
      </c>
      <c r="N81" s="224">
        <v>0</v>
      </c>
      <c r="O81" s="224">
        <v>0</v>
      </c>
      <c r="P81" s="224">
        <v>0</v>
      </c>
    </row>
    <row r="82" spans="1:16" ht="12.75">
      <c r="A82" s="77">
        <v>7</v>
      </c>
      <c r="B82" s="224">
        <v>0</v>
      </c>
      <c r="C82" s="224">
        <v>0</v>
      </c>
      <c r="D82" s="224">
        <v>7.2751</v>
      </c>
      <c r="E82" s="224">
        <v>2.7712</v>
      </c>
      <c r="F82" s="224">
        <v>10.1496</v>
      </c>
      <c r="G82" s="224">
        <v>2.7942</v>
      </c>
      <c r="H82" s="224">
        <v>7.6675</v>
      </c>
      <c r="I82" s="224">
        <v>2.5465</v>
      </c>
      <c r="J82" s="224">
        <v>11.3803</v>
      </c>
      <c r="K82" s="224">
        <v>1.9713</v>
      </c>
      <c r="L82" s="224">
        <v>6.5424</v>
      </c>
      <c r="M82" s="224">
        <v>3.6688</v>
      </c>
      <c r="N82" s="224">
        <v>0</v>
      </c>
      <c r="O82" s="224">
        <v>0</v>
      </c>
      <c r="P82" s="224">
        <v>0</v>
      </c>
    </row>
    <row r="83" spans="1:16" ht="12.75">
      <c r="A83" s="77">
        <v>8</v>
      </c>
      <c r="B83" s="224">
        <v>0</v>
      </c>
      <c r="C83" s="224">
        <v>0</v>
      </c>
      <c r="D83" s="224">
        <v>6.8516</v>
      </c>
      <c r="E83" s="224">
        <v>2.692</v>
      </c>
      <c r="F83" s="224">
        <v>9.5892</v>
      </c>
      <c r="G83" s="224">
        <v>2.7143</v>
      </c>
      <c r="H83" s="224">
        <v>7.361</v>
      </c>
      <c r="I83" s="224">
        <v>2.4737</v>
      </c>
      <c r="J83" s="224">
        <v>10.7405</v>
      </c>
      <c r="K83" s="224">
        <v>1.9149</v>
      </c>
      <c r="L83" s="224">
        <v>6.2448</v>
      </c>
      <c r="M83" s="224">
        <v>3.564</v>
      </c>
      <c r="N83" s="224">
        <v>0</v>
      </c>
      <c r="O83" s="224">
        <v>0</v>
      </c>
      <c r="P83" s="224">
        <v>0</v>
      </c>
    </row>
    <row r="84" spans="1:16" ht="12.75">
      <c r="A84" s="77">
        <v>9</v>
      </c>
      <c r="B84" s="224">
        <v>0</v>
      </c>
      <c r="C84" s="224">
        <v>0</v>
      </c>
      <c r="D84" s="224">
        <v>6.4282</v>
      </c>
      <c r="E84" s="224">
        <v>2.6129</v>
      </c>
      <c r="F84" s="224">
        <v>9.0289</v>
      </c>
      <c r="G84" s="224">
        <v>2.6345</v>
      </c>
      <c r="H84" s="224">
        <v>7.0545</v>
      </c>
      <c r="I84" s="224">
        <v>2.401</v>
      </c>
      <c r="J84" s="224">
        <v>10.1008</v>
      </c>
      <c r="K84" s="224">
        <v>1.8586</v>
      </c>
      <c r="L84" s="224">
        <v>5.9473</v>
      </c>
      <c r="M84" s="224">
        <v>3.4591</v>
      </c>
      <c r="N84" s="224">
        <v>0</v>
      </c>
      <c r="O84" s="224">
        <v>0</v>
      </c>
      <c r="P84" s="224">
        <v>0</v>
      </c>
    </row>
    <row r="85" spans="1:16" ht="12.75">
      <c r="A85" s="77">
        <v>10</v>
      </c>
      <c r="B85" s="224">
        <v>0</v>
      </c>
      <c r="C85" s="224">
        <v>0</v>
      </c>
      <c r="D85" s="224">
        <v>6.0047</v>
      </c>
      <c r="E85" s="224">
        <v>2.5337</v>
      </c>
      <c r="F85" s="224">
        <v>8.4685</v>
      </c>
      <c r="G85" s="224">
        <v>2.5547</v>
      </c>
      <c r="H85" s="224">
        <v>6.748</v>
      </c>
      <c r="I85" s="224">
        <v>2.3282</v>
      </c>
      <c r="J85" s="224">
        <v>9.461</v>
      </c>
      <c r="K85" s="224">
        <v>1.8023</v>
      </c>
      <c r="L85" s="224">
        <v>5.6497</v>
      </c>
      <c r="M85" s="224">
        <v>3.3543</v>
      </c>
      <c r="N85" s="224">
        <v>0</v>
      </c>
      <c r="O85" s="224">
        <v>0</v>
      </c>
      <c r="P85" s="224">
        <v>0</v>
      </c>
    </row>
    <row r="86" spans="1:16" ht="12.75">
      <c r="A86" s="77">
        <v>11</v>
      </c>
      <c r="B86" s="224">
        <v>0</v>
      </c>
      <c r="C86" s="224">
        <v>0</v>
      </c>
      <c r="D86" s="224">
        <v>5.5812</v>
      </c>
      <c r="E86" s="224">
        <v>2.4545</v>
      </c>
      <c r="F86" s="224">
        <v>7.9081</v>
      </c>
      <c r="G86" s="224">
        <v>2.4748</v>
      </c>
      <c r="H86" s="224">
        <v>6.4415</v>
      </c>
      <c r="I86" s="224">
        <v>2.2555</v>
      </c>
      <c r="J86" s="224">
        <v>8.8213</v>
      </c>
      <c r="K86" s="224">
        <v>1.746</v>
      </c>
      <c r="L86" s="224">
        <v>5.3521</v>
      </c>
      <c r="M86" s="224">
        <v>3.2495</v>
      </c>
      <c r="N86" s="224">
        <v>0</v>
      </c>
      <c r="O86" s="224">
        <v>0</v>
      </c>
      <c r="P86" s="224">
        <v>0</v>
      </c>
    </row>
    <row r="87" spans="1:16" ht="12.75">
      <c r="A87" s="77">
        <v>12</v>
      </c>
      <c r="B87" s="224">
        <v>0</v>
      </c>
      <c r="C87" s="224">
        <v>0</v>
      </c>
      <c r="D87" s="224">
        <v>5.1577</v>
      </c>
      <c r="E87" s="224">
        <v>2.3753</v>
      </c>
      <c r="F87" s="224">
        <v>7.3477</v>
      </c>
      <c r="G87" s="224">
        <v>2.395</v>
      </c>
      <c r="H87" s="224">
        <v>6.135</v>
      </c>
      <c r="I87" s="224">
        <v>2.1827</v>
      </c>
      <c r="J87" s="224">
        <v>8.1815</v>
      </c>
      <c r="K87" s="224">
        <v>1.6897</v>
      </c>
      <c r="L87" s="224">
        <v>5.0545</v>
      </c>
      <c r="M87" s="224">
        <v>3.1447</v>
      </c>
      <c r="N87" s="224">
        <v>0</v>
      </c>
      <c r="O87" s="224">
        <v>0</v>
      </c>
      <c r="P87" s="224">
        <v>0</v>
      </c>
    </row>
    <row r="88" spans="1:16" ht="12.75">
      <c r="A88" s="77">
        <v>13</v>
      </c>
      <c r="B88" s="224">
        <v>0</v>
      </c>
      <c r="C88" s="224">
        <v>0</v>
      </c>
      <c r="D88" s="224">
        <v>4.7343</v>
      </c>
      <c r="E88" s="224">
        <v>2.2961</v>
      </c>
      <c r="F88" s="224">
        <v>6.7873</v>
      </c>
      <c r="G88" s="224">
        <v>2.3152</v>
      </c>
      <c r="H88" s="224">
        <v>5.8285</v>
      </c>
      <c r="I88" s="224">
        <v>2.1099</v>
      </c>
      <c r="J88" s="224">
        <v>7.5418</v>
      </c>
      <c r="K88" s="224">
        <v>1.6333</v>
      </c>
      <c r="L88" s="224">
        <v>4.7569</v>
      </c>
      <c r="M88" s="224">
        <v>3.0399</v>
      </c>
      <c r="N88" s="224">
        <v>0</v>
      </c>
      <c r="O88" s="224">
        <v>0</v>
      </c>
      <c r="P88" s="224">
        <v>0</v>
      </c>
    </row>
    <row r="89" spans="1:16" ht="12.75">
      <c r="A89" s="77">
        <v>14</v>
      </c>
      <c r="B89" s="224">
        <v>0</v>
      </c>
      <c r="C89" s="224">
        <v>0</v>
      </c>
      <c r="D89" s="224">
        <v>4.3108</v>
      </c>
      <c r="E89" s="224">
        <v>2.217</v>
      </c>
      <c r="F89" s="224">
        <v>6.227</v>
      </c>
      <c r="G89" s="224">
        <v>2.2353</v>
      </c>
      <c r="H89" s="224">
        <v>5.522</v>
      </c>
      <c r="I89" s="224">
        <v>2.0372</v>
      </c>
      <c r="J89" s="224">
        <v>6.902</v>
      </c>
      <c r="K89" s="224">
        <v>1.577</v>
      </c>
      <c r="L89" s="224">
        <v>4.4593</v>
      </c>
      <c r="M89" s="224">
        <v>2.935</v>
      </c>
      <c r="N89" s="224">
        <v>0</v>
      </c>
      <c r="O89" s="224">
        <v>0</v>
      </c>
      <c r="P89" s="224">
        <v>0</v>
      </c>
    </row>
    <row r="90" spans="1:16" ht="12.75">
      <c r="A90" s="77">
        <v>15</v>
      </c>
      <c r="B90" s="224">
        <v>0</v>
      </c>
      <c r="C90" s="224">
        <v>0</v>
      </c>
      <c r="D90" s="224">
        <v>3.8873</v>
      </c>
      <c r="E90" s="224">
        <v>2.1378</v>
      </c>
      <c r="F90" s="224">
        <v>5.6666</v>
      </c>
      <c r="G90" s="224">
        <v>2.1555</v>
      </c>
      <c r="H90" s="224">
        <v>5.2155</v>
      </c>
      <c r="I90" s="224">
        <v>1.9644</v>
      </c>
      <c r="J90" s="224">
        <v>6.2623</v>
      </c>
      <c r="K90" s="224">
        <v>1.5207</v>
      </c>
      <c r="L90" s="224">
        <v>4.1618</v>
      </c>
      <c r="M90" s="224">
        <v>2.8302</v>
      </c>
      <c r="N90" s="224">
        <v>0</v>
      </c>
      <c r="O90" s="224">
        <v>0</v>
      </c>
      <c r="P90" s="224">
        <v>0</v>
      </c>
    </row>
    <row r="91" spans="1:16" ht="12.75">
      <c r="A91" s="77">
        <v>16</v>
      </c>
      <c r="B91" s="224">
        <v>0</v>
      </c>
      <c r="C91" s="224">
        <v>0</v>
      </c>
      <c r="D91" s="224">
        <v>3.4638</v>
      </c>
      <c r="E91" s="224">
        <v>2.0586</v>
      </c>
      <c r="F91" s="224">
        <v>5.1062</v>
      </c>
      <c r="G91" s="224">
        <v>2.0757</v>
      </c>
      <c r="H91" s="224">
        <v>4.909</v>
      </c>
      <c r="I91" s="224">
        <v>1.8917</v>
      </c>
      <c r="J91" s="224">
        <v>5.6225</v>
      </c>
      <c r="K91" s="224">
        <v>1.4644</v>
      </c>
      <c r="L91" s="224">
        <v>3.8642</v>
      </c>
      <c r="M91" s="224">
        <v>2.7254</v>
      </c>
      <c r="N91" s="224">
        <v>0</v>
      </c>
      <c r="O91" s="224">
        <v>0</v>
      </c>
      <c r="P91" s="224">
        <v>0</v>
      </c>
    </row>
    <row r="92" spans="1:16" ht="12.75">
      <c r="A92" s="77">
        <v>17</v>
      </c>
      <c r="B92" s="224">
        <v>0</v>
      </c>
      <c r="C92" s="224">
        <v>0</v>
      </c>
      <c r="D92" s="224">
        <v>3.0404</v>
      </c>
      <c r="E92" s="224">
        <v>1.9794</v>
      </c>
      <c r="F92" s="224">
        <v>4.5458</v>
      </c>
      <c r="G92" s="224">
        <v>1.9958</v>
      </c>
      <c r="H92" s="224">
        <v>4.6025</v>
      </c>
      <c r="I92" s="224">
        <v>1.8189</v>
      </c>
      <c r="J92" s="224">
        <v>4.9828</v>
      </c>
      <c r="K92" s="224">
        <v>1.4081</v>
      </c>
      <c r="L92" s="224">
        <v>3.5666</v>
      </c>
      <c r="M92" s="224">
        <v>2.6206</v>
      </c>
      <c r="N92" s="224">
        <v>0</v>
      </c>
      <c r="O92" s="224">
        <v>0</v>
      </c>
      <c r="P92" s="224">
        <v>0</v>
      </c>
    </row>
    <row r="93" spans="1:16" ht="12.75">
      <c r="A93" s="77">
        <v>18</v>
      </c>
      <c r="B93" s="224">
        <v>0</v>
      </c>
      <c r="C93" s="224">
        <v>0</v>
      </c>
      <c r="D93" s="224">
        <v>2.6169</v>
      </c>
      <c r="E93" s="224">
        <v>1.9003</v>
      </c>
      <c r="F93" s="224">
        <v>3.9854</v>
      </c>
      <c r="G93" s="224">
        <v>1.916</v>
      </c>
      <c r="H93" s="224">
        <v>4.296</v>
      </c>
      <c r="I93" s="224">
        <v>1.7462</v>
      </c>
      <c r="J93" s="224">
        <v>4.343</v>
      </c>
      <c r="K93" s="224">
        <v>1.3517</v>
      </c>
      <c r="L93" s="224">
        <v>3.269</v>
      </c>
      <c r="M93" s="224">
        <v>2.5157</v>
      </c>
      <c r="N93" s="224">
        <v>4.8276</v>
      </c>
      <c r="O93" s="224">
        <v>1.6758</v>
      </c>
      <c r="P93" s="224">
        <v>0</v>
      </c>
    </row>
    <row r="94" spans="1:16" ht="12.75">
      <c r="A94" s="77">
        <v>19</v>
      </c>
      <c r="B94" s="224">
        <v>0</v>
      </c>
      <c r="C94" s="224">
        <v>0</v>
      </c>
      <c r="D94" s="224">
        <v>2.5984</v>
      </c>
      <c r="E94" s="224">
        <v>1.858</v>
      </c>
      <c r="F94" s="224">
        <v>3.9524</v>
      </c>
      <c r="G94" s="224">
        <v>1.8652</v>
      </c>
      <c r="H94" s="224">
        <v>4.1839</v>
      </c>
      <c r="I94" s="224">
        <v>1.7126</v>
      </c>
      <c r="J94" s="224">
        <v>4.2382</v>
      </c>
      <c r="K94" s="224">
        <v>1.3321</v>
      </c>
      <c r="L94" s="224">
        <v>3.1907</v>
      </c>
      <c r="M94" s="224">
        <v>2.495</v>
      </c>
      <c r="N94" s="224">
        <v>4.6935</v>
      </c>
      <c r="O94" s="224">
        <v>1.6293</v>
      </c>
      <c r="P94" s="224">
        <v>0</v>
      </c>
    </row>
    <row r="95" spans="1:16" ht="12.75">
      <c r="A95" s="77">
        <v>20</v>
      </c>
      <c r="B95" s="224">
        <v>0</v>
      </c>
      <c r="C95" s="224">
        <v>0</v>
      </c>
      <c r="D95" s="224">
        <v>2.5798</v>
      </c>
      <c r="E95" s="224">
        <v>1.8157</v>
      </c>
      <c r="F95" s="224">
        <v>3.9194</v>
      </c>
      <c r="G95" s="224">
        <v>1.8145</v>
      </c>
      <c r="H95" s="224">
        <v>4.0718</v>
      </c>
      <c r="I95" s="224">
        <v>1.6791</v>
      </c>
      <c r="J95" s="224">
        <v>4.1333</v>
      </c>
      <c r="K95" s="224">
        <v>1.3124</v>
      </c>
      <c r="L95" s="224">
        <v>3.1125</v>
      </c>
      <c r="M95" s="224">
        <v>2.4742</v>
      </c>
      <c r="N95" s="224">
        <v>4.5594</v>
      </c>
      <c r="O95" s="224">
        <v>1.5827</v>
      </c>
      <c r="P95" s="224">
        <v>0</v>
      </c>
    </row>
    <row r="96" spans="1:16" ht="12.75">
      <c r="A96" s="77">
        <v>21</v>
      </c>
      <c r="B96" s="224">
        <v>0</v>
      </c>
      <c r="C96" s="224">
        <v>0</v>
      </c>
      <c r="D96" s="224">
        <v>2.5613</v>
      </c>
      <c r="E96" s="224">
        <v>1.7733</v>
      </c>
      <c r="F96" s="224">
        <v>3.8864</v>
      </c>
      <c r="G96" s="224">
        <v>1.7637</v>
      </c>
      <c r="H96" s="224">
        <v>3.9597</v>
      </c>
      <c r="I96" s="224">
        <v>1.6456</v>
      </c>
      <c r="J96" s="224">
        <v>4.0285</v>
      </c>
      <c r="K96" s="224">
        <v>1.2928</v>
      </c>
      <c r="L96" s="224">
        <v>3.0342</v>
      </c>
      <c r="M96" s="224">
        <v>2.4534</v>
      </c>
      <c r="N96" s="224">
        <v>4.4253</v>
      </c>
      <c r="O96" s="224">
        <v>1.5362</v>
      </c>
      <c r="P96" s="224">
        <v>0</v>
      </c>
    </row>
    <row r="97" spans="1:16" ht="12.75">
      <c r="A97" s="77">
        <v>22</v>
      </c>
      <c r="B97" s="224">
        <v>0</v>
      </c>
      <c r="C97" s="224">
        <v>0</v>
      </c>
      <c r="D97" s="224">
        <v>2.5428</v>
      </c>
      <c r="E97" s="224">
        <v>1.731</v>
      </c>
      <c r="F97" s="224">
        <v>3.8534</v>
      </c>
      <c r="G97" s="224">
        <v>1.7129</v>
      </c>
      <c r="H97" s="224">
        <v>3.8476</v>
      </c>
      <c r="I97" s="224">
        <v>1.612</v>
      </c>
      <c r="J97" s="224">
        <v>3.9236</v>
      </c>
      <c r="K97" s="224">
        <v>1.2732</v>
      </c>
      <c r="L97" s="224">
        <v>2.9559</v>
      </c>
      <c r="M97" s="224">
        <v>2.4326</v>
      </c>
      <c r="N97" s="224">
        <v>4.2912</v>
      </c>
      <c r="O97" s="224">
        <v>1.4896</v>
      </c>
      <c r="P97" s="224">
        <v>0</v>
      </c>
    </row>
    <row r="98" spans="1:16" ht="12.75">
      <c r="A98" s="77">
        <v>23</v>
      </c>
      <c r="B98" s="224">
        <v>0</v>
      </c>
      <c r="C98" s="224">
        <v>0</v>
      </c>
      <c r="D98" s="224">
        <v>2.5242</v>
      </c>
      <c r="E98" s="224">
        <v>1.6887</v>
      </c>
      <c r="F98" s="224">
        <v>3.8203</v>
      </c>
      <c r="G98" s="224">
        <v>1.6622</v>
      </c>
      <c r="H98" s="224">
        <v>3.7355</v>
      </c>
      <c r="I98" s="224">
        <v>1.5785</v>
      </c>
      <c r="J98" s="224">
        <v>3.8188</v>
      </c>
      <c r="K98" s="224">
        <v>1.2535</v>
      </c>
      <c r="L98" s="224">
        <v>2.8777</v>
      </c>
      <c r="M98" s="224">
        <v>2.4119</v>
      </c>
      <c r="N98" s="224">
        <v>4.1571</v>
      </c>
      <c r="O98" s="224">
        <v>1.4431</v>
      </c>
      <c r="P98" s="224">
        <v>0</v>
      </c>
    </row>
    <row r="99" spans="1:16" ht="12.75">
      <c r="A99" s="77">
        <v>24</v>
      </c>
      <c r="B99" s="224">
        <v>0</v>
      </c>
      <c r="C99" s="224">
        <v>0</v>
      </c>
      <c r="D99" s="224">
        <v>2.5057</v>
      </c>
      <c r="E99" s="224">
        <v>1.6464</v>
      </c>
      <c r="F99" s="224">
        <v>3.7873</v>
      </c>
      <c r="G99" s="224">
        <v>1.6114</v>
      </c>
      <c r="H99" s="224">
        <v>3.6234</v>
      </c>
      <c r="I99" s="224">
        <v>1.545</v>
      </c>
      <c r="J99" s="224">
        <v>3.7139</v>
      </c>
      <c r="K99" s="224">
        <v>1.2339</v>
      </c>
      <c r="L99" s="224">
        <v>2.7994</v>
      </c>
      <c r="M99" s="224">
        <v>2.3911</v>
      </c>
      <c r="N99" s="224">
        <v>4.023</v>
      </c>
      <c r="O99" s="224">
        <v>1.3965</v>
      </c>
      <c r="P99" s="224">
        <v>0</v>
      </c>
    </row>
    <row r="100" spans="1:16" ht="12.75">
      <c r="A100" s="77">
        <v>25</v>
      </c>
      <c r="B100" s="224">
        <v>0</v>
      </c>
      <c r="C100" s="224">
        <v>0</v>
      </c>
      <c r="D100" s="224">
        <v>2.4872</v>
      </c>
      <c r="E100" s="224">
        <v>1.6041</v>
      </c>
      <c r="F100" s="224">
        <v>3.7543</v>
      </c>
      <c r="G100" s="224">
        <v>1.5606</v>
      </c>
      <c r="H100" s="224">
        <v>3.5113</v>
      </c>
      <c r="I100" s="224">
        <v>1.5114</v>
      </c>
      <c r="J100" s="224">
        <v>3.6091</v>
      </c>
      <c r="K100" s="224">
        <v>1.2142</v>
      </c>
      <c r="L100" s="224">
        <v>2.7211</v>
      </c>
      <c r="M100" s="224">
        <v>2.3703</v>
      </c>
      <c r="N100" s="224">
        <v>3.8889</v>
      </c>
      <c r="O100" s="224">
        <v>1.35</v>
      </c>
      <c r="P100" s="224">
        <v>0</v>
      </c>
    </row>
    <row r="101" spans="1:16" ht="12.75">
      <c r="A101" s="77">
        <v>26</v>
      </c>
      <c r="B101" s="224">
        <v>0</v>
      </c>
      <c r="C101" s="224">
        <v>0</v>
      </c>
      <c r="D101" s="224">
        <v>2.4686</v>
      </c>
      <c r="E101" s="224">
        <v>1.5618</v>
      </c>
      <c r="F101" s="224">
        <v>3.7213</v>
      </c>
      <c r="G101" s="224">
        <v>1.5099</v>
      </c>
      <c r="H101" s="224">
        <v>3.3992</v>
      </c>
      <c r="I101" s="224">
        <v>1.4779</v>
      </c>
      <c r="J101" s="224">
        <v>3.5042</v>
      </c>
      <c r="K101" s="224">
        <v>1.1946</v>
      </c>
      <c r="L101" s="224">
        <v>2.6429</v>
      </c>
      <c r="M101" s="224">
        <v>2.3495</v>
      </c>
      <c r="N101" s="224">
        <v>3.7548</v>
      </c>
      <c r="O101" s="224">
        <v>1.3034</v>
      </c>
      <c r="P101" s="224">
        <v>0</v>
      </c>
    </row>
    <row r="102" spans="1:16" ht="12.75">
      <c r="A102" s="77">
        <v>27</v>
      </c>
      <c r="B102" s="224">
        <v>0</v>
      </c>
      <c r="C102" s="224">
        <v>0</v>
      </c>
      <c r="D102" s="224">
        <v>2.4501</v>
      </c>
      <c r="E102" s="224">
        <v>1.5195</v>
      </c>
      <c r="F102" s="224">
        <v>3.6883</v>
      </c>
      <c r="G102" s="224">
        <v>1.4591</v>
      </c>
      <c r="H102" s="224">
        <v>3.2871</v>
      </c>
      <c r="I102" s="224">
        <v>1.4444</v>
      </c>
      <c r="J102" s="224">
        <v>3.3994</v>
      </c>
      <c r="K102" s="224">
        <v>1.1749</v>
      </c>
      <c r="L102" s="224">
        <v>2.5646</v>
      </c>
      <c r="M102" s="224">
        <v>2.3288</v>
      </c>
      <c r="N102" s="224">
        <v>3.6207</v>
      </c>
      <c r="O102" s="224">
        <v>1.2569</v>
      </c>
      <c r="P102" s="224">
        <v>0</v>
      </c>
    </row>
    <row r="103" spans="1:16" ht="12.75">
      <c r="A103" s="77">
        <v>28</v>
      </c>
      <c r="B103" s="224">
        <v>0</v>
      </c>
      <c r="C103" s="224">
        <v>0</v>
      </c>
      <c r="D103" s="224">
        <v>2.4315</v>
      </c>
      <c r="E103" s="224">
        <v>1.4772</v>
      </c>
      <c r="F103" s="224">
        <v>3.6552</v>
      </c>
      <c r="G103" s="224">
        <v>1.4083</v>
      </c>
      <c r="H103" s="224">
        <v>3.175</v>
      </c>
      <c r="I103" s="224">
        <v>1.4108</v>
      </c>
      <c r="J103" s="224">
        <v>3.2945</v>
      </c>
      <c r="K103" s="224">
        <v>1.1553</v>
      </c>
      <c r="L103" s="224">
        <v>2.4863</v>
      </c>
      <c r="M103" s="224">
        <v>2.308</v>
      </c>
      <c r="N103" s="224">
        <v>3.4866</v>
      </c>
      <c r="O103" s="224">
        <v>1.2103</v>
      </c>
      <c r="P103" s="224">
        <v>0</v>
      </c>
    </row>
    <row r="104" spans="1:16" ht="12.75">
      <c r="A104" s="77">
        <v>29</v>
      </c>
      <c r="B104" s="224">
        <v>0</v>
      </c>
      <c r="C104" s="224">
        <v>0</v>
      </c>
      <c r="D104" s="224">
        <v>2.413</v>
      </c>
      <c r="E104" s="224">
        <v>1.4349</v>
      </c>
      <c r="F104" s="224">
        <v>3.6222</v>
      </c>
      <c r="G104" s="224">
        <v>1.3576</v>
      </c>
      <c r="H104" s="224">
        <v>3.0629</v>
      </c>
      <c r="I104" s="224">
        <v>1.3773</v>
      </c>
      <c r="J104" s="224">
        <v>3.1897</v>
      </c>
      <c r="K104" s="224">
        <v>1.1356</v>
      </c>
      <c r="L104" s="224">
        <v>2.4081</v>
      </c>
      <c r="M104" s="224">
        <v>2.2872</v>
      </c>
      <c r="N104" s="224">
        <v>3.3525</v>
      </c>
      <c r="O104" s="224">
        <v>1.1638</v>
      </c>
      <c r="P104" s="224">
        <v>0</v>
      </c>
    </row>
    <row r="105" spans="1:16" ht="12.75">
      <c r="A105" s="77">
        <v>30</v>
      </c>
      <c r="B105" s="224">
        <v>0</v>
      </c>
      <c r="C105" s="224">
        <v>0</v>
      </c>
      <c r="D105" s="224">
        <v>2.3945</v>
      </c>
      <c r="E105" s="224">
        <v>1.3926</v>
      </c>
      <c r="F105" s="224">
        <v>3.5892</v>
      </c>
      <c r="G105" s="224">
        <v>1.3068</v>
      </c>
      <c r="H105" s="224">
        <v>2.9508</v>
      </c>
      <c r="I105" s="224">
        <v>1.3438</v>
      </c>
      <c r="J105" s="224">
        <v>3.0848</v>
      </c>
      <c r="K105" s="224">
        <v>1.116</v>
      </c>
      <c r="L105" s="224">
        <v>2.3298</v>
      </c>
      <c r="M105" s="224">
        <v>2.2664</v>
      </c>
      <c r="N105" s="224">
        <v>3.2184</v>
      </c>
      <c r="O105" s="224">
        <v>1.1172</v>
      </c>
      <c r="P105" s="224">
        <v>0</v>
      </c>
    </row>
    <row r="106" spans="1:16" ht="12.75">
      <c r="A106" s="77">
        <v>31</v>
      </c>
      <c r="B106" s="224">
        <v>0</v>
      </c>
      <c r="C106" s="224">
        <v>0</v>
      </c>
      <c r="D106" s="224">
        <v>2.3222</v>
      </c>
      <c r="E106" s="224">
        <v>1.3503</v>
      </c>
      <c r="F106" s="224">
        <v>3.4334</v>
      </c>
      <c r="G106" s="224">
        <v>1.2765</v>
      </c>
      <c r="H106" s="224">
        <v>2.9295</v>
      </c>
      <c r="I106" s="224">
        <v>1.3227</v>
      </c>
      <c r="J106" s="224">
        <v>3.008</v>
      </c>
      <c r="K106" s="224">
        <v>1.0907</v>
      </c>
      <c r="L106" s="224">
        <v>2.2543</v>
      </c>
      <c r="M106" s="224">
        <v>2.1895</v>
      </c>
      <c r="N106" s="224">
        <v>3.0912</v>
      </c>
      <c r="O106" s="224">
        <v>1.1017</v>
      </c>
      <c r="P106" s="224">
        <v>0</v>
      </c>
    </row>
    <row r="107" spans="1:16" ht="12.75">
      <c r="A107" s="77">
        <v>32</v>
      </c>
      <c r="B107" s="224">
        <v>0</v>
      </c>
      <c r="C107" s="224">
        <v>0</v>
      </c>
      <c r="D107" s="224">
        <v>2.25</v>
      </c>
      <c r="E107" s="224">
        <v>1.308</v>
      </c>
      <c r="F107" s="224">
        <v>3.2775</v>
      </c>
      <c r="G107" s="224">
        <v>1.2462</v>
      </c>
      <c r="H107" s="224">
        <v>2.9081</v>
      </c>
      <c r="I107" s="224">
        <v>1.3016</v>
      </c>
      <c r="J107" s="224">
        <v>2.9312</v>
      </c>
      <c r="K107" s="224">
        <v>1.0655</v>
      </c>
      <c r="L107" s="224">
        <v>2.1788</v>
      </c>
      <c r="M107" s="224">
        <v>2.1127</v>
      </c>
      <c r="N107" s="224">
        <v>2.964</v>
      </c>
      <c r="O107" s="224">
        <v>1.0862</v>
      </c>
      <c r="P107" s="224">
        <v>0</v>
      </c>
    </row>
    <row r="108" spans="1:16" ht="12.75">
      <c r="A108" s="77">
        <v>33</v>
      </c>
      <c r="B108" s="224">
        <v>0</v>
      </c>
      <c r="C108" s="224">
        <v>0</v>
      </c>
      <c r="D108" s="224">
        <v>2.1777</v>
      </c>
      <c r="E108" s="224">
        <v>1.2656</v>
      </c>
      <c r="F108" s="224">
        <v>3.1217</v>
      </c>
      <c r="G108" s="224">
        <v>1.2159</v>
      </c>
      <c r="H108" s="224">
        <v>2.8868</v>
      </c>
      <c r="I108" s="224">
        <v>1.2805</v>
      </c>
      <c r="J108" s="224">
        <v>2.8543</v>
      </c>
      <c r="K108" s="224">
        <v>1.0402</v>
      </c>
      <c r="L108" s="224">
        <v>2.1033</v>
      </c>
      <c r="M108" s="224">
        <v>2.0358</v>
      </c>
      <c r="N108" s="224">
        <v>2.8368</v>
      </c>
      <c r="O108" s="224">
        <v>1.0707</v>
      </c>
      <c r="P108" s="224">
        <v>0</v>
      </c>
    </row>
    <row r="109" spans="1:16" ht="12.75">
      <c r="A109" s="77">
        <v>34</v>
      </c>
      <c r="B109" s="224">
        <v>0</v>
      </c>
      <c r="C109" s="224">
        <v>0</v>
      </c>
      <c r="D109" s="224">
        <v>2.1055</v>
      </c>
      <c r="E109" s="224">
        <v>1.2233</v>
      </c>
      <c r="F109" s="224">
        <v>2.9659</v>
      </c>
      <c r="G109" s="224">
        <v>1.1856</v>
      </c>
      <c r="H109" s="224">
        <v>2.8654</v>
      </c>
      <c r="I109" s="224">
        <v>1.2594</v>
      </c>
      <c r="J109" s="224">
        <v>2.7775</v>
      </c>
      <c r="K109" s="224">
        <v>1.0149</v>
      </c>
      <c r="L109" s="224">
        <v>2.0278</v>
      </c>
      <c r="M109" s="224">
        <v>1.9589</v>
      </c>
      <c r="N109" s="224">
        <v>2.7096</v>
      </c>
      <c r="O109" s="224">
        <v>1.0551</v>
      </c>
      <c r="P109" s="224">
        <v>0</v>
      </c>
    </row>
    <row r="110" spans="1:16" ht="12.75">
      <c r="A110" s="77">
        <v>35</v>
      </c>
      <c r="B110" s="224">
        <v>0</v>
      </c>
      <c r="C110" s="224">
        <v>0</v>
      </c>
      <c r="D110" s="224">
        <v>2.0333</v>
      </c>
      <c r="E110" s="224">
        <v>1.181</v>
      </c>
      <c r="F110" s="224">
        <v>2.8101</v>
      </c>
      <c r="G110" s="224">
        <v>1.1553</v>
      </c>
      <c r="H110" s="224">
        <v>2.8441</v>
      </c>
      <c r="I110" s="224">
        <v>1.2383</v>
      </c>
      <c r="J110" s="224">
        <v>2.7006</v>
      </c>
      <c r="K110" s="224">
        <v>0.9896</v>
      </c>
      <c r="L110" s="224">
        <v>1.9523</v>
      </c>
      <c r="M110" s="224">
        <v>1.882</v>
      </c>
      <c r="N110" s="224">
        <v>2.5824</v>
      </c>
      <c r="O110" s="224">
        <v>1.0396</v>
      </c>
      <c r="P110" s="224">
        <v>0</v>
      </c>
    </row>
    <row r="111" spans="1:16" ht="12.75">
      <c r="A111" s="77">
        <v>36</v>
      </c>
      <c r="B111" s="224">
        <v>0</v>
      </c>
      <c r="C111" s="224">
        <v>0</v>
      </c>
      <c r="D111" s="224">
        <v>1.961</v>
      </c>
      <c r="E111" s="224">
        <v>1.1387</v>
      </c>
      <c r="F111" s="224">
        <v>2.6542</v>
      </c>
      <c r="G111" s="224">
        <v>1.125</v>
      </c>
      <c r="H111" s="224">
        <v>2.8227</v>
      </c>
      <c r="I111" s="224">
        <v>1.2173</v>
      </c>
      <c r="J111" s="224">
        <v>2.6238</v>
      </c>
      <c r="K111" s="224">
        <v>0.9644</v>
      </c>
      <c r="L111" s="224">
        <v>1.8768</v>
      </c>
      <c r="M111" s="224">
        <v>1.8051</v>
      </c>
      <c r="N111" s="224">
        <v>2.4552</v>
      </c>
      <c r="O111" s="224">
        <v>1.0241</v>
      </c>
      <c r="P111" s="224">
        <v>0</v>
      </c>
    </row>
    <row r="112" spans="1:16" ht="12.75">
      <c r="A112" s="77">
        <v>37</v>
      </c>
      <c r="B112" s="224">
        <v>0</v>
      </c>
      <c r="C112" s="224">
        <v>0</v>
      </c>
      <c r="D112" s="224">
        <v>1.8888</v>
      </c>
      <c r="E112" s="224">
        <v>1.0963</v>
      </c>
      <c r="F112" s="224">
        <v>2.4984</v>
      </c>
      <c r="G112" s="224">
        <v>1.0947</v>
      </c>
      <c r="H112" s="224">
        <v>2.8014</v>
      </c>
      <c r="I112" s="224">
        <v>1.1962</v>
      </c>
      <c r="J112" s="224">
        <v>2.5469</v>
      </c>
      <c r="K112" s="224">
        <v>0.9391</v>
      </c>
      <c r="L112" s="224">
        <v>1.8013</v>
      </c>
      <c r="M112" s="224">
        <v>1.7282</v>
      </c>
      <c r="N112" s="224">
        <v>2.328</v>
      </c>
      <c r="O112" s="224">
        <v>1.0086</v>
      </c>
      <c r="P112" s="224">
        <v>0</v>
      </c>
    </row>
    <row r="113" spans="1:16" ht="12.75">
      <c r="A113" s="77">
        <v>38</v>
      </c>
      <c r="B113" s="224">
        <v>0</v>
      </c>
      <c r="C113" s="224">
        <v>0</v>
      </c>
      <c r="D113" s="224">
        <v>1.8165</v>
      </c>
      <c r="E113" s="224">
        <v>1.054</v>
      </c>
      <c r="F113" s="224">
        <v>2.3426</v>
      </c>
      <c r="G113" s="224">
        <v>1.0644</v>
      </c>
      <c r="H113" s="224">
        <v>2.78</v>
      </c>
      <c r="I113" s="224">
        <v>1.1751</v>
      </c>
      <c r="J113" s="224">
        <v>2.4701</v>
      </c>
      <c r="K113" s="224">
        <v>0.9138</v>
      </c>
      <c r="L113" s="224">
        <v>1.7258</v>
      </c>
      <c r="M113" s="224">
        <v>1.6513</v>
      </c>
      <c r="N113" s="224">
        <v>2.2008</v>
      </c>
      <c r="O113" s="224">
        <v>0.9931</v>
      </c>
      <c r="P113" s="224">
        <v>0</v>
      </c>
    </row>
    <row r="114" spans="1:16" ht="12.75">
      <c r="A114" s="77">
        <v>39</v>
      </c>
      <c r="B114" s="224">
        <v>0</v>
      </c>
      <c r="C114" s="224">
        <v>0</v>
      </c>
      <c r="D114" s="224">
        <v>1.7443</v>
      </c>
      <c r="E114" s="224">
        <v>1.0117</v>
      </c>
      <c r="F114" s="224">
        <v>2.1867</v>
      </c>
      <c r="G114" s="224">
        <v>1.0341</v>
      </c>
      <c r="H114" s="224">
        <v>2.7587</v>
      </c>
      <c r="I114" s="224">
        <v>1.154</v>
      </c>
      <c r="J114" s="224">
        <v>2.3932</v>
      </c>
      <c r="K114" s="224">
        <v>0.8885</v>
      </c>
      <c r="L114" s="224">
        <v>1.6503</v>
      </c>
      <c r="M114" s="224">
        <v>1.5744</v>
      </c>
      <c r="N114" s="224">
        <v>2.0736</v>
      </c>
      <c r="O114" s="224">
        <v>0.9776</v>
      </c>
      <c r="P114" s="224">
        <v>0</v>
      </c>
    </row>
    <row r="115" spans="1:16" ht="12.75">
      <c r="A115" s="77">
        <v>40</v>
      </c>
      <c r="B115" s="224">
        <v>0</v>
      </c>
      <c r="C115" s="224">
        <v>0</v>
      </c>
      <c r="D115" s="224">
        <v>1.672</v>
      </c>
      <c r="E115" s="224">
        <v>0.9694</v>
      </c>
      <c r="F115" s="224">
        <v>2.0309</v>
      </c>
      <c r="G115" s="224">
        <v>1.0038</v>
      </c>
      <c r="H115" s="224">
        <v>2.7373</v>
      </c>
      <c r="I115" s="224">
        <v>1.1329</v>
      </c>
      <c r="J115" s="224">
        <v>2.3164</v>
      </c>
      <c r="K115" s="224">
        <v>0.8633</v>
      </c>
      <c r="L115" s="224">
        <v>1.5748</v>
      </c>
      <c r="M115" s="224">
        <v>1.4975</v>
      </c>
      <c r="N115" s="224">
        <v>1.9464</v>
      </c>
      <c r="O115" s="224">
        <v>0.962</v>
      </c>
      <c r="P115" s="224">
        <v>0</v>
      </c>
    </row>
    <row r="116" spans="1:16" ht="12.75">
      <c r="A116" s="77">
        <v>41</v>
      </c>
      <c r="B116" s="224">
        <v>0</v>
      </c>
      <c r="C116" s="224">
        <v>0</v>
      </c>
      <c r="D116" s="224">
        <v>1.5998</v>
      </c>
      <c r="E116" s="224">
        <v>0.927</v>
      </c>
      <c r="F116" s="224">
        <v>1.8751</v>
      </c>
      <c r="G116" s="224">
        <v>0.9735</v>
      </c>
      <c r="H116" s="224">
        <v>2.716</v>
      </c>
      <c r="I116" s="224">
        <v>1.1118</v>
      </c>
      <c r="J116" s="224">
        <v>2.2395</v>
      </c>
      <c r="K116" s="224">
        <v>0.838</v>
      </c>
      <c r="L116" s="224">
        <v>1.4993</v>
      </c>
      <c r="M116" s="224">
        <v>1.4206</v>
      </c>
      <c r="N116" s="224">
        <v>1.8192</v>
      </c>
      <c r="O116" s="224">
        <v>0.9465</v>
      </c>
      <c r="P116" s="224">
        <v>0</v>
      </c>
    </row>
    <row r="117" spans="1:16" ht="12.75">
      <c r="A117" s="77">
        <v>42</v>
      </c>
      <c r="B117" s="224">
        <v>0</v>
      </c>
      <c r="C117" s="224">
        <v>0</v>
      </c>
      <c r="D117" s="224">
        <v>1.5276</v>
      </c>
      <c r="E117" s="224">
        <v>0.8847</v>
      </c>
      <c r="F117" s="224">
        <v>1.7192</v>
      </c>
      <c r="G117" s="224">
        <v>0.9432</v>
      </c>
      <c r="H117" s="224">
        <v>2.6946</v>
      </c>
      <c r="I117" s="224">
        <v>1.0908</v>
      </c>
      <c r="J117" s="224">
        <v>2.1627</v>
      </c>
      <c r="K117" s="224">
        <v>0.8127</v>
      </c>
      <c r="L117" s="224">
        <v>1.4238</v>
      </c>
      <c r="M117" s="224">
        <v>1.3437</v>
      </c>
      <c r="N117" s="224">
        <v>1.692</v>
      </c>
      <c r="O117" s="224">
        <v>0.931</v>
      </c>
      <c r="P117" s="224">
        <v>0</v>
      </c>
    </row>
    <row r="118" spans="1:16" ht="12.75">
      <c r="A118" s="77">
        <v>43</v>
      </c>
      <c r="B118" s="224">
        <v>0</v>
      </c>
      <c r="C118" s="224">
        <v>0</v>
      </c>
      <c r="D118" s="224">
        <v>1.4847</v>
      </c>
      <c r="E118" s="224">
        <v>0.8814</v>
      </c>
      <c r="F118" s="224">
        <v>1.6704</v>
      </c>
      <c r="G118" s="224">
        <v>0.9307</v>
      </c>
      <c r="H118" s="224">
        <v>2.7219</v>
      </c>
      <c r="I118" s="224">
        <v>1.068</v>
      </c>
      <c r="J118" s="224">
        <v>2.1843</v>
      </c>
      <c r="K118" s="224">
        <v>0.8108</v>
      </c>
      <c r="L118" s="224">
        <v>1.4254</v>
      </c>
      <c r="M118" s="224">
        <v>1.3424</v>
      </c>
      <c r="N118" s="224">
        <v>1.6583</v>
      </c>
      <c r="O118" s="224">
        <v>0.9342</v>
      </c>
      <c r="P118" s="224">
        <v>0</v>
      </c>
    </row>
    <row r="119" spans="1:16" ht="12.75">
      <c r="A119" s="77">
        <v>44</v>
      </c>
      <c r="B119" s="224">
        <v>0</v>
      </c>
      <c r="C119" s="224">
        <v>0</v>
      </c>
      <c r="D119" s="224">
        <v>1.4419</v>
      </c>
      <c r="E119" s="224">
        <v>0.8781</v>
      </c>
      <c r="F119" s="224">
        <v>1.6216</v>
      </c>
      <c r="G119" s="224">
        <v>0.9182</v>
      </c>
      <c r="H119" s="224">
        <v>2.7491</v>
      </c>
      <c r="I119" s="224">
        <v>1.0452</v>
      </c>
      <c r="J119" s="224">
        <v>2.206</v>
      </c>
      <c r="K119" s="224">
        <v>0.809</v>
      </c>
      <c r="L119" s="224">
        <v>1.427</v>
      </c>
      <c r="M119" s="224">
        <v>1.3412</v>
      </c>
      <c r="N119" s="224">
        <v>1.6247</v>
      </c>
      <c r="O119" s="224">
        <v>0.9374</v>
      </c>
      <c r="P119" s="224">
        <v>0</v>
      </c>
    </row>
    <row r="120" spans="1:16" ht="12.75">
      <c r="A120" s="77">
        <v>45</v>
      </c>
      <c r="B120" s="224">
        <v>0</v>
      </c>
      <c r="C120" s="224">
        <v>0</v>
      </c>
      <c r="D120" s="224">
        <v>1.9466</v>
      </c>
      <c r="E120" s="224">
        <v>1.1854</v>
      </c>
      <c r="F120" s="224">
        <v>2.1891</v>
      </c>
      <c r="G120" s="224">
        <v>1.2395</v>
      </c>
      <c r="H120" s="224">
        <v>3.7113</v>
      </c>
      <c r="I120" s="224">
        <v>1.411</v>
      </c>
      <c r="J120" s="224">
        <v>2.9781</v>
      </c>
      <c r="K120" s="224">
        <v>1.0921</v>
      </c>
      <c r="L120" s="224">
        <v>1.9265</v>
      </c>
      <c r="M120" s="224">
        <v>1.8106</v>
      </c>
      <c r="N120" s="224">
        <v>2.1933</v>
      </c>
      <c r="O120" s="224">
        <v>1.2655</v>
      </c>
      <c r="P120" s="224">
        <v>0</v>
      </c>
    </row>
    <row r="121" spans="1:16" ht="12.75">
      <c r="A121" s="77">
        <v>46</v>
      </c>
      <c r="B121" s="224">
        <v>0</v>
      </c>
      <c r="C121" s="224">
        <v>0</v>
      </c>
      <c r="D121" s="224">
        <v>1.9433</v>
      </c>
      <c r="E121" s="224">
        <v>1.1837</v>
      </c>
      <c r="F121" s="224">
        <v>2.1</v>
      </c>
      <c r="G121" s="224">
        <v>1.2349</v>
      </c>
      <c r="H121" s="224">
        <v>3.67</v>
      </c>
      <c r="I121" s="224">
        <v>1.4008</v>
      </c>
      <c r="J121" s="224">
        <v>3.0482</v>
      </c>
      <c r="K121" s="224">
        <v>1.086</v>
      </c>
      <c r="L121" s="224">
        <v>2.0069</v>
      </c>
      <c r="M121" s="224">
        <v>1.8005</v>
      </c>
      <c r="N121" s="224">
        <v>2.1579</v>
      </c>
      <c r="O121" s="224">
        <v>1.2816</v>
      </c>
      <c r="P121" s="224">
        <v>0</v>
      </c>
    </row>
    <row r="122" spans="1:16" ht="12.75">
      <c r="A122" s="77">
        <v>47</v>
      </c>
      <c r="B122" s="224">
        <v>0</v>
      </c>
      <c r="C122" s="224">
        <v>0</v>
      </c>
      <c r="D122" s="224">
        <v>1.9399</v>
      </c>
      <c r="E122" s="224">
        <v>1.1821</v>
      </c>
      <c r="F122" s="224">
        <v>2.0109</v>
      </c>
      <c r="G122" s="224">
        <v>1.2302</v>
      </c>
      <c r="H122" s="224">
        <v>3.6286</v>
      </c>
      <c r="I122" s="224">
        <v>1.3905</v>
      </c>
      <c r="J122" s="224">
        <v>3.1183</v>
      </c>
      <c r="K122" s="224">
        <v>1.0799</v>
      </c>
      <c r="L122" s="224">
        <v>2.0874</v>
      </c>
      <c r="M122" s="224">
        <v>1.7904</v>
      </c>
      <c r="N122" s="224">
        <v>2.1225</v>
      </c>
      <c r="O122" s="224">
        <v>1.2978</v>
      </c>
      <c r="P122" s="224">
        <v>0</v>
      </c>
    </row>
    <row r="123" spans="1:16" ht="12.75">
      <c r="A123" s="77">
        <v>48</v>
      </c>
      <c r="B123" s="224">
        <v>0</v>
      </c>
      <c r="C123" s="224">
        <v>0</v>
      </c>
      <c r="D123" s="224">
        <v>3.2494</v>
      </c>
      <c r="E123" s="224">
        <v>0.5671</v>
      </c>
      <c r="F123" s="224">
        <v>3.4882</v>
      </c>
      <c r="G123" s="224">
        <v>0.5673</v>
      </c>
      <c r="H123" s="224">
        <v>2.9452</v>
      </c>
      <c r="I123" s="224">
        <v>0.6707</v>
      </c>
      <c r="J123" s="224">
        <v>2.1054</v>
      </c>
      <c r="K123" s="224">
        <v>0.6924</v>
      </c>
      <c r="L123" s="224">
        <v>1.6981</v>
      </c>
      <c r="M123" s="224">
        <v>0.9454</v>
      </c>
      <c r="N123" s="224">
        <v>1.3545</v>
      </c>
      <c r="O123" s="224">
        <v>0.6589</v>
      </c>
      <c r="P123" s="224">
        <v>0</v>
      </c>
    </row>
    <row r="124" spans="1:16" ht="12.75">
      <c r="A124" s="77">
        <v>49</v>
      </c>
      <c r="B124" s="224">
        <v>0</v>
      </c>
      <c r="C124" s="224">
        <v>0</v>
      </c>
      <c r="D124" s="224">
        <v>3.0273</v>
      </c>
      <c r="E124" s="224">
        <v>0.5624</v>
      </c>
      <c r="F124" s="224">
        <v>3.138</v>
      </c>
      <c r="G124" s="224">
        <v>0.5626</v>
      </c>
      <c r="H124" s="224">
        <v>3.0108</v>
      </c>
      <c r="I124" s="224">
        <v>0.6651</v>
      </c>
      <c r="J124" s="224">
        <v>2.356</v>
      </c>
      <c r="K124" s="224">
        <v>0.6866</v>
      </c>
      <c r="L124" s="224">
        <v>1.7027</v>
      </c>
      <c r="M124" s="224">
        <v>0.9375</v>
      </c>
      <c r="N124" s="224">
        <v>1.4412</v>
      </c>
      <c r="O124" s="224">
        <v>0.7843</v>
      </c>
      <c r="P124" s="224">
        <v>0</v>
      </c>
    </row>
    <row r="125" spans="1:16" ht="12.75">
      <c r="A125" s="77">
        <v>50</v>
      </c>
      <c r="B125" s="224">
        <v>0</v>
      </c>
      <c r="C125" s="224">
        <v>0</v>
      </c>
      <c r="D125" s="224">
        <v>2.8051</v>
      </c>
      <c r="E125" s="224">
        <v>0.5577</v>
      </c>
      <c r="F125" s="224">
        <v>2.7879</v>
      </c>
      <c r="G125" s="224">
        <v>0.5579</v>
      </c>
      <c r="H125" s="224">
        <v>3.0765</v>
      </c>
      <c r="I125" s="224">
        <v>0.6595</v>
      </c>
      <c r="J125" s="224">
        <v>2.6066</v>
      </c>
      <c r="K125" s="224">
        <v>0.6808</v>
      </c>
      <c r="L125" s="224">
        <v>1.7074</v>
      </c>
      <c r="M125" s="224">
        <v>0.9296</v>
      </c>
      <c r="N125" s="224">
        <v>1.5279</v>
      </c>
      <c r="O125" s="224">
        <v>0.9096</v>
      </c>
      <c r="P125" s="224">
        <v>0</v>
      </c>
    </row>
    <row r="126" spans="1:16" ht="12.75">
      <c r="A126" s="77">
        <v>51</v>
      </c>
      <c r="B126" s="224">
        <v>0</v>
      </c>
      <c r="C126" s="224">
        <v>0</v>
      </c>
      <c r="D126" s="224">
        <v>2.583</v>
      </c>
      <c r="E126" s="224">
        <v>0.5529</v>
      </c>
      <c r="F126" s="224">
        <v>2.4377</v>
      </c>
      <c r="G126" s="224">
        <v>0.5531</v>
      </c>
      <c r="H126" s="224">
        <v>3.1422</v>
      </c>
      <c r="I126" s="224">
        <v>0.6539</v>
      </c>
      <c r="J126" s="224">
        <v>2.8572</v>
      </c>
      <c r="K126" s="224">
        <v>0.675</v>
      </c>
      <c r="L126" s="224">
        <v>1.7121</v>
      </c>
      <c r="M126" s="224">
        <v>0.9217</v>
      </c>
      <c r="N126" s="224">
        <v>1.6146</v>
      </c>
      <c r="O126" s="224">
        <v>1.0349</v>
      </c>
      <c r="P126" s="224">
        <v>0</v>
      </c>
    </row>
    <row r="127" spans="1:16" ht="12.75">
      <c r="A127" s="77">
        <v>52</v>
      </c>
      <c r="B127" s="224">
        <v>0</v>
      </c>
      <c r="C127" s="224">
        <v>0</v>
      </c>
      <c r="D127" s="224">
        <v>2.3608</v>
      </c>
      <c r="E127" s="224">
        <v>0.5482</v>
      </c>
      <c r="F127" s="224">
        <v>2.0876</v>
      </c>
      <c r="G127" s="224">
        <v>0.5484</v>
      </c>
      <c r="H127" s="224">
        <v>3.2078</v>
      </c>
      <c r="I127" s="224">
        <v>0.6483</v>
      </c>
      <c r="J127" s="224">
        <v>3.1078</v>
      </c>
      <c r="K127" s="224">
        <v>0.6693</v>
      </c>
      <c r="L127" s="224">
        <v>1.7168</v>
      </c>
      <c r="M127" s="224">
        <v>0.9138</v>
      </c>
      <c r="N127" s="224">
        <v>1.7012</v>
      </c>
      <c r="O127" s="224">
        <v>1.1602</v>
      </c>
      <c r="P127" s="224">
        <v>0</v>
      </c>
    </row>
    <row r="128" spans="1:16" ht="12.75">
      <c r="A128" s="77">
        <v>53</v>
      </c>
      <c r="B128" s="224">
        <v>0</v>
      </c>
      <c r="C128" s="224">
        <v>0</v>
      </c>
      <c r="D128" s="224">
        <v>2.1387</v>
      </c>
      <c r="E128" s="224">
        <v>0.5435</v>
      </c>
      <c r="F128" s="224">
        <v>1.7374</v>
      </c>
      <c r="G128" s="224">
        <v>0.5437</v>
      </c>
      <c r="H128" s="224">
        <v>3.2735</v>
      </c>
      <c r="I128" s="224">
        <v>0.6428</v>
      </c>
      <c r="J128" s="224">
        <v>3.3584</v>
      </c>
      <c r="K128" s="224">
        <v>0.6635</v>
      </c>
      <c r="L128" s="224">
        <v>1.7215</v>
      </c>
      <c r="M128" s="224">
        <v>0.906</v>
      </c>
      <c r="N128" s="224">
        <v>1.7879</v>
      </c>
      <c r="O128" s="224">
        <v>1.2855</v>
      </c>
      <c r="P128" s="224">
        <v>0</v>
      </c>
    </row>
    <row r="129" spans="1:16" ht="12.75">
      <c r="A129" s="77">
        <v>54</v>
      </c>
      <c r="B129" s="224">
        <v>0</v>
      </c>
      <c r="C129" s="224">
        <v>0</v>
      </c>
      <c r="D129" s="224">
        <v>1.9165</v>
      </c>
      <c r="E129" s="224">
        <v>0.5388</v>
      </c>
      <c r="F129" s="224">
        <v>1.3873</v>
      </c>
      <c r="G129" s="224">
        <v>0.5389</v>
      </c>
      <c r="H129" s="224">
        <v>3.3392</v>
      </c>
      <c r="I129" s="224">
        <v>0.6372</v>
      </c>
      <c r="J129" s="224">
        <v>3.6091</v>
      </c>
      <c r="K129" s="224">
        <v>0.6577</v>
      </c>
      <c r="L129" s="224">
        <v>1.7262</v>
      </c>
      <c r="M129" s="224">
        <v>0.8981</v>
      </c>
      <c r="N129" s="224">
        <v>1.8746</v>
      </c>
      <c r="O129" s="224">
        <v>1.4109</v>
      </c>
      <c r="P129" s="224">
        <v>0</v>
      </c>
    </row>
    <row r="130" spans="1:16" ht="12.75">
      <c r="A130" s="77">
        <v>55</v>
      </c>
      <c r="B130" s="224">
        <v>0</v>
      </c>
      <c r="C130" s="224">
        <v>0</v>
      </c>
      <c r="D130" s="224">
        <v>1.9085</v>
      </c>
      <c r="E130" s="224">
        <v>0.5365</v>
      </c>
      <c r="F130" s="224">
        <v>1.3815</v>
      </c>
      <c r="G130" s="224">
        <v>0.5367</v>
      </c>
      <c r="H130" s="224">
        <v>3.3182</v>
      </c>
      <c r="I130" s="224">
        <v>0.6345</v>
      </c>
      <c r="J130" s="224">
        <v>3.594</v>
      </c>
      <c r="K130" s="224">
        <v>0.655</v>
      </c>
      <c r="L130" s="224">
        <v>1.6819</v>
      </c>
      <c r="M130" s="224">
        <v>0.8943</v>
      </c>
      <c r="N130" s="224">
        <v>1.8403</v>
      </c>
      <c r="O130" s="224">
        <v>1.4077</v>
      </c>
      <c r="P130" s="224">
        <v>0</v>
      </c>
    </row>
    <row r="131" spans="1:16" ht="12.75">
      <c r="A131" s="77">
        <v>56</v>
      </c>
      <c r="B131" s="224">
        <v>0</v>
      </c>
      <c r="C131" s="224">
        <v>0</v>
      </c>
      <c r="D131" s="224">
        <v>1.9006</v>
      </c>
      <c r="E131" s="224">
        <v>0.5343</v>
      </c>
      <c r="F131" s="224">
        <v>1.3757</v>
      </c>
      <c r="G131" s="224">
        <v>0.5345</v>
      </c>
      <c r="H131" s="224">
        <v>3.2971</v>
      </c>
      <c r="I131" s="224">
        <v>0.6319</v>
      </c>
      <c r="J131" s="224">
        <v>3.579</v>
      </c>
      <c r="K131" s="224">
        <v>0.6523</v>
      </c>
      <c r="L131" s="224">
        <v>1.6376</v>
      </c>
      <c r="M131" s="224">
        <v>0.8906</v>
      </c>
      <c r="N131" s="224">
        <v>1.806</v>
      </c>
      <c r="O131" s="224">
        <v>1.4045</v>
      </c>
      <c r="P131" s="224">
        <v>0</v>
      </c>
    </row>
    <row r="132" spans="1:16" ht="12.75">
      <c r="A132" s="77">
        <v>57</v>
      </c>
      <c r="B132" s="224">
        <v>0</v>
      </c>
      <c r="C132" s="224">
        <v>0</v>
      </c>
      <c r="D132" s="224">
        <v>1.8926</v>
      </c>
      <c r="E132" s="224">
        <v>0.532</v>
      </c>
      <c r="F132" s="224">
        <v>1.3699</v>
      </c>
      <c r="G132" s="224">
        <v>0.5322</v>
      </c>
      <c r="H132" s="224">
        <v>3.2761</v>
      </c>
      <c r="I132" s="224">
        <v>0.6292</v>
      </c>
      <c r="J132" s="224">
        <v>3.5639</v>
      </c>
      <c r="K132" s="224">
        <v>0.6495</v>
      </c>
      <c r="L132" s="224">
        <v>1.5932</v>
      </c>
      <c r="M132" s="224">
        <v>0.8869</v>
      </c>
      <c r="N132" s="224">
        <v>1.7717</v>
      </c>
      <c r="O132" s="224">
        <v>1.4013</v>
      </c>
      <c r="P132" s="224">
        <v>0</v>
      </c>
    </row>
    <row r="133" spans="1:16" ht="12.75">
      <c r="A133" s="77">
        <v>58</v>
      </c>
      <c r="B133" s="224">
        <v>0</v>
      </c>
      <c r="C133" s="224">
        <v>0</v>
      </c>
      <c r="D133" s="224">
        <v>1.8846</v>
      </c>
      <c r="E133" s="224">
        <v>0.5298</v>
      </c>
      <c r="F133" s="224">
        <v>1.3642</v>
      </c>
      <c r="G133" s="224">
        <v>0.53</v>
      </c>
      <c r="H133" s="224">
        <v>3.2551</v>
      </c>
      <c r="I133" s="224">
        <v>0.6265</v>
      </c>
      <c r="J133" s="224">
        <v>3.5489</v>
      </c>
      <c r="K133" s="224">
        <v>0.6468</v>
      </c>
      <c r="L133" s="224">
        <v>1.5489</v>
      </c>
      <c r="M133" s="224">
        <v>0.8831</v>
      </c>
      <c r="N133" s="224">
        <v>1.7374</v>
      </c>
      <c r="O133" s="224">
        <v>1.3981</v>
      </c>
      <c r="P133" s="224">
        <v>0</v>
      </c>
    </row>
    <row r="134" spans="1:16" ht="12.75">
      <c r="A134" s="77">
        <v>59</v>
      </c>
      <c r="B134" s="224">
        <v>0</v>
      </c>
      <c r="C134" s="224">
        <v>0</v>
      </c>
      <c r="D134" s="224">
        <v>1.8766</v>
      </c>
      <c r="E134" s="224">
        <v>0.5275</v>
      </c>
      <c r="F134" s="224">
        <v>1.3584</v>
      </c>
      <c r="G134" s="224">
        <v>0.5277</v>
      </c>
      <c r="H134" s="224">
        <v>3.2341</v>
      </c>
      <c r="I134" s="224">
        <v>0.6239</v>
      </c>
      <c r="J134" s="224">
        <v>3.5339</v>
      </c>
      <c r="K134" s="224">
        <v>0.644</v>
      </c>
      <c r="L134" s="224">
        <v>1.5046</v>
      </c>
      <c r="M134" s="224">
        <v>0.8794</v>
      </c>
      <c r="N134" s="224">
        <v>1.7031</v>
      </c>
      <c r="O134" s="224">
        <v>1.3949</v>
      </c>
      <c r="P134" s="224">
        <v>0</v>
      </c>
    </row>
    <row r="135" spans="1:16" ht="12.75">
      <c r="A135" s="77">
        <v>60</v>
      </c>
      <c r="B135" s="224">
        <v>0</v>
      </c>
      <c r="C135" s="224">
        <v>0</v>
      </c>
      <c r="D135" s="224">
        <v>1.8686</v>
      </c>
      <c r="E135" s="224">
        <v>0.5253</v>
      </c>
      <c r="F135" s="224">
        <v>1.3526</v>
      </c>
      <c r="G135" s="224">
        <v>0.5255</v>
      </c>
      <c r="H135" s="224">
        <v>3.2131</v>
      </c>
      <c r="I135" s="224">
        <v>0.6212</v>
      </c>
      <c r="J135" s="224">
        <v>3.5188</v>
      </c>
      <c r="K135" s="224">
        <v>0.6413</v>
      </c>
      <c r="L135" s="224">
        <v>1.4603</v>
      </c>
      <c r="M135" s="224">
        <v>0.8756</v>
      </c>
      <c r="N135" s="224">
        <v>1.6688</v>
      </c>
      <c r="O135" s="224">
        <v>1.3917</v>
      </c>
      <c r="P135" s="224">
        <v>0</v>
      </c>
    </row>
    <row r="137" ht="12.75">
      <c r="A137" s="76" t="e">
        <f>HLOOKUP('[2]NEER Claim Cost Calculator'!$I$22,B141:Q202,MATCH('[2]NEER Claim Cost Calculator'!$K$22,A141:A202))</f>
        <v>#REF!</v>
      </c>
    </row>
    <row r="138" spans="1:16" ht="12.75">
      <c r="A138" s="475" t="s">
        <v>18349</v>
      </c>
      <c r="B138" s="475"/>
      <c r="C138" s="475"/>
      <c r="D138" s="475"/>
      <c r="E138" s="475"/>
      <c r="F138" s="475"/>
      <c r="G138" s="475"/>
      <c r="H138" s="475"/>
      <c r="I138" s="475"/>
      <c r="J138" s="475"/>
      <c r="K138" s="475"/>
      <c r="L138" s="475"/>
      <c r="M138" s="475"/>
      <c r="N138" s="475"/>
      <c r="O138" s="475"/>
      <c r="P138" s="475"/>
    </row>
    <row r="139" spans="1:16" ht="12.75">
      <c r="A139" s="479" t="s">
        <v>18350</v>
      </c>
      <c r="B139" s="479"/>
      <c r="C139" s="479"/>
      <c r="D139" s="479"/>
      <c r="E139" s="479"/>
      <c r="F139" s="479"/>
      <c r="G139" s="479"/>
      <c r="H139" s="479"/>
      <c r="I139" s="479"/>
      <c r="J139" s="479"/>
      <c r="K139" s="479"/>
      <c r="L139" s="479"/>
      <c r="M139" s="479"/>
      <c r="N139" s="479"/>
      <c r="O139" s="479"/>
      <c r="P139" s="479"/>
    </row>
    <row r="140" spans="1:16" ht="12.75">
      <c r="A140" s="80" t="s">
        <v>18351</v>
      </c>
      <c r="B140" s="222" t="s">
        <v>18352</v>
      </c>
      <c r="C140" s="222" t="s">
        <v>18353</v>
      </c>
      <c r="D140" s="222" t="s">
        <v>18354</v>
      </c>
      <c r="E140" s="222" t="s">
        <v>18355</v>
      </c>
      <c r="F140" s="222" t="s">
        <v>18356</v>
      </c>
      <c r="G140" s="222" t="s">
        <v>18357</v>
      </c>
      <c r="H140" s="222" t="s">
        <v>18358</v>
      </c>
      <c r="I140" s="222" t="s">
        <v>18359</v>
      </c>
      <c r="J140" s="222" t="s">
        <v>18360</v>
      </c>
      <c r="K140" s="222" t="s">
        <v>18361</v>
      </c>
      <c r="L140" s="222" t="s">
        <v>18362</v>
      </c>
      <c r="M140" s="222" t="s">
        <v>18363</v>
      </c>
      <c r="N140" s="222" t="s">
        <v>18364</v>
      </c>
      <c r="O140" s="222" t="s">
        <v>18365</v>
      </c>
      <c r="P140" s="222" t="s">
        <v>18366</v>
      </c>
    </row>
    <row r="141" spans="1:16" ht="12.75">
      <c r="A141" s="82" t="s">
        <v>18367</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2.75">
      <c r="A142" s="77">
        <v>0</v>
      </c>
      <c r="B142" s="224">
        <v>0</v>
      </c>
      <c r="C142" s="224">
        <v>0</v>
      </c>
      <c r="D142" s="224">
        <v>12.006</v>
      </c>
      <c r="E142" s="224">
        <v>5.3282</v>
      </c>
      <c r="F142" s="224">
        <v>17.1855</v>
      </c>
      <c r="G142" s="224">
        <v>4.111</v>
      </c>
      <c r="H142" s="224">
        <v>18.954</v>
      </c>
      <c r="I142" s="224">
        <v>4.0303</v>
      </c>
      <c r="J142" s="224">
        <v>14.8507</v>
      </c>
      <c r="K142" s="224">
        <v>2.7821</v>
      </c>
      <c r="L142" s="224">
        <v>7.983</v>
      </c>
      <c r="M142" s="224">
        <v>5.8995</v>
      </c>
      <c r="N142" s="224">
        <v>0</v>
      </c>
      <c r="O142" s="224">
        <v>0</v>
      </c>
      <c r="P142" s="224">
        <v>0</v>
      </c>
    </row>
    <row r="143" spans="1:16" ht="12.75">
      <c r="A143" s="77">
        <v>1</v>
      </c>
      <c r="B143" s="224">
        <v>0</v>
      </c>
      <c r="C143" s="224">
        <v>0</v>
      </c>
      <c r="D143" s="224">
        <v>10.672</v>
      </c>
      <c r="E143" s="224">
        <v>4.7362</v>
      </c>
      <c r="F143" s="224">
        <v>15.276</v>
      </c>
      <c r="G143" s="224">
        <v>3.6542</v>
      </c>
      <c r="H143" s="224">
        <v>16.848</v>
      </c>
      <c r="I143" s="224">
        <v>3.5825</v>
      </c>
      <c r="J143" s="224">
        <v>13.2006</v>
      </c>
      <c r="K143" s="224">
        <v>2.473</v>
      </c>
      <c r="L143" s="224">
        <v>7.096</v>
      </c>
      <c r="M143" s="224">
        <v>5.244</v>
      </c>
      <c r="N143" s="224">
        <v>0</v>
      </c>
      <c r="O143" s="224">
        <v>0</v>
      </c>
      <c r="P143" s="224">
        <v>0</v>
      </c>
    </row>
    <row r="144" spans="1:16" ht="12.75">
      <c r="A144" s="77">
        <v>2</v>
      </c>
      <c r="B144" s="224">
        <v>0</v>
      </c>
      <c r="C144" s="224">
        <v>0</v>
      </c>
      <c r="D144" s="224">
        <v>9.338</v>
      </c>
      <c r="E144" s="224">
        <v>4.1441</v>
      </c>
      <c r="F144" s="224">
        <v>13.3665</v>
      </c>
      <c r="G144" s="224">
        <v>3.1975</v>
      </c>
      <c r="H144" s="224">
        <v>14.742</v>
      </c>
      <c r="I144" s="224">
        <v>3.1347</v>
      </c>
      <c r="J144" s="224">
        <v>11.5505</v>
      </c>
      <c r="K144" s="224">
        <v>2.1638</v>
      </c>
      <c r="L144" s="224">
        <v>6.209</v>
      </c>
      <c r="M144" s="224">
        <v>4.5885</v>
      </c>
      <c r="N144" s="224">
        <v>0</v>
      </c>
      <c r="O144" s="224">
        <v>0</v>
      </c>
      <c r="P144" s="224">
        <v>0</v>
      </c>
    </row>
    <row r="145" spans="1:16" ht="12.75">
      <c r="A145" s="77">
        <v>3</v>
      </c>
      <c r="B145" s="224">
        <v>0</v>
      </c>
      <c r="C145" s="224">
        <v>0</v>
      </c>
      <c r="D145" s="224">
        <v>8.004</v>
      </c>
      <c r="E145" s="224">
        <v>3.5521</v>
      </c>
      <c r="F145" s="224">
        <v>11.457</v>
      </c>
      <c r="G145" s="224">
        <v>2.7407</v>
      </c>
      <c r="H145" s="224">
        <v>12.636</v>
      </c>
      <c r="I145" s="224">
        <v>2.6869</v>
      </c>
      <c r="J145" s="224">
        <v>9.9005</v>
      </c>
      <c r="K145" s="224">
        <v>1.8547</v>
      </c>
      <c r="L145" s="224">
        <v>5.322</v>
      </c>
      <c r="M145" s="224">
        <v>3.933</v>
      </c>
      <c r="N145" s="224">
        <v>0</v>
      </c>
      <c r="O145" s="224">
        <v>0</v>
      </c>
      <c r="P145" s="224">
        <v>0</v>
      </c>
    </row>
    <row r="146" spans="1:16" ht="12.75">
      <c r="A146" s="77">
        <v>4</v>
      </c>
      <c r="B146" s="224">
        <v>0</v>
      </c>
      <c r="C146" s="224">
        <v>0</v>
      </c>
      <c r="D146" s="224">
        <v>6.67</v>
      </c>
      <c r="E146" s="224">
        <v>2.9601</v>
      </c>
      <c r="F146" s="224">
        <v>9.5475</v>
      </c>
      <c r="G146" s="224">
        <v>2.2839</v>
      </c>
      <c r="H146" s="224">
        <v>10.53</v>
      </c>
      <c r="I146" s="224">
        <v>2.2391</v>
      </c>
      <c r="J146" s="224">
        <v>8.2504</v>
      </c>
      <c r="K146" s="224">
        <v>1.5456</v>
      </c>
      <c r="L146" s="224">
        <v>4.435</v>
      </c>
      <c r="M146" s="224">
        <v>3.2775</v>
      </c>
      <c r="N146" s="224">
        <v>0</v>
      </c>
      <c r="O146" s="224">
        <v>0</v>
      </c>
      <c r="P146" s="224">
        <v>0</v>
      </c>
    </row>
    <row r="147" spans="1:16" ht="12.75">
      <c r="A147" s="77">
        <v>5</v>
      </c>
      <c r="B147" s="224">
        <v>0</v>
      </c>
      <c r="C147" s="224">
        <v>0</v>
      </c>
      <c r="D147" s="224">
        <v>5.336</v>
      </c>
      <c r="E147" s="224">
        <v>2.3681</v>
      </c>
      <c r="F147" s="224">
        <v>7.638</v>
      </c>
      <c r="G147" s="224">
        <v>1.8271</v>
      </c>
      <c r="H147" s="224">
        <v>8.424</v>
      </c>
      <c r="I147" s="224">
        <v>1.7912</v>
      </c>
      <c r="J147" s="224">
        <v>6.6003</v>
      </c>
      <c r="K147" s="224">
        <v>1.2365</v>
      </c>
      <c r="L147" s="224">
        <v>3.548</v>
      </c>
      <c r="M147" s="224">
        <v>2.622</v>
      </c>
      <c r="N147" s="224">
        <v>0</v>
      </c>
      <c r="O147" s="224">
        <v>0</v>
      </c>
      <c r="P147" s="224">
        <v>0</v>
      </c>
    </row>
    <row r="148" spans="1:16" ht="12.75">
      <c r="A148" s="77">
        <v>6</v>
      </c>
      <c r="B148" s="224">
        <v>0</v>
      </c>
      <c r="C148" s="224">
        <v>0</v>
      </c>
      <c r="D148" s="224">
        <v>4.002</v>
      </c>
      <c r="E148" s="224">
        <v>1.7761</v>
      </c>
      <c r="F148" s="224">
        <v>5.7285</v>
      </c>
      <c r="G148" s="224">
        <v>1.3703</v>
      </c>
      <c r="H148" s="224">
        <v>6.318</v>
      </c>
      <c r="I148" s="224">
        <v>1.3434</v>
      </c>
      <c r="J148" s="224">
        <v>4.9502</v>
      </c>
      <c r="K148" s="224">
        <v>0.9274</v>
      </c>
      <c r="L148" s="224">
        <v>2.661</v>
      </c>
      <c r="M148" s="224">
        <v>1.9665</v>
      </c>
      <c r="N148" s="224">
        <v>0</v>
      </c>
      <c r="O148" s="224">
        <v>0</v>
      </c>
      <c r="P148" s="224">
        <v>0</v>
      </c>
    </row>
    <row r="149" spans="1:16" ht="12.75">
      <c r="A149" s="77">
        <v>7</v>
      </c>
      <c r="B149" s="224">
        <v>0</v>
      </c>
      <c r="C149" s="224">
        <v>0</v>
      </c>
      <c r="D149" s="224">
        <v>3.8271</v>
      </c>
      <c r="E149" s="224">
        <v>1.7267</v>
      </c>
      <c r="F149" s="224">
        <v>5.3585</v>
      </c>
      <c r="G149" s="224">
        <v>1.3323</v>
      </c>
      <c r="H149" s="224">
        <v>6.0482</v>
      </c>
      <c r="I149" s="224">
        <v>1.3061</v>
      </c>
      <c r="J149" s="224">
        <v>4.8262</v>
      </c>
      <c r="K149" s="224">
        <v>0.9016</v>
      </c>
      <c r="L149" s="224">
        <v>2.6353</v>
      </c>
      <c r="M149" s="224">
        <v>1.9665</v>
      </c>
      <c r="N149" s="224">
        <v>0</v>
      </c>
      <c r="O149" s="224">
        <v>0</v>
      </c>
      <c r="P149" s="224">
        <v>0</v>
      </c>
    </row>
    <row r="150" spans="1:16" ht="12.75">
      <c r="A150" s="77">
        <v>8</v>
      </c>
      <c r="B150" s="224">
        <v>0</v>
      </c>
      <c r="C150" s="224">
        <v>0</v>
      </c>
      <c r="D150" s="224">
        <v>3.6523</v>
      </c>
      <c r="E150" s="224">
        <v>1.6774</v>
      </c>
      <c r="F150" s="224">
        <v>4.9885</v>
      </c>
      <c r="G150" s="224">
        <v>1.2942</v>
      </c>
      <c r="H150" s="224">
        <v>5.7784</v>
      </c>
      <c r="I150" s="224">
        <v>1.2688</v>
      </c>
      <c r="J150" s="224">
        <v>4.7023</v>
      </c>
      <c r="K150" s="224">
        <v>0.8758</v>
      </c>
      <c r="L150" s="224">
        <v>2.6097</v>
      </c>
      <c r="M150" s="224">
        <v>1.9665</v>
      </c>
      <c r="N150" s="224">
        <v>0</v>
      </c>
      <c r="O150" s="224">
        <v>0</v>
      </c>
      <c r="P150" s="224">
        <v>0</v>
      </c>
    </row>
    <row r="151" spans="1:16" ht="12.75">
      <c r="A151" s="77">
        <v>9</v>
      </c>
      <c r="B151" s="224">
        <v>0</v>
      </c>
      <c r="C151" s="224">
        <v>0</v>
      </c>
      <c r="D151" s="224">
        <v>3.4774</v>
      </c>
      <c r="E151" s="224">
        <v>1.6281</v>
      </c>
      <c r="F151" s="224">
        <v>4.6186</v>
      </c>
      <c r="G151" s="224">
        <v>1.2561</v>
      </c>
      <c r="H151" s="224">
        <v>5.5085</v>
      </c>
      <c r="I151" s="224">
        <v>1.2315</v>
      </c>
      <c r="J151" s="224">
        <v>4.5783</v>
      </c>
      <c r="K151" s="224">
        <v>0.8501</v>
      </c>
      <c r="L151" s="224">
        <v>2.584</v>
      </c>
      <c r="M151" s="224">
        <v>1.9665</v>
      </c>
      <c r="N151" s="224">
        <v>0</v>
      </c>
      <c r="O151" s="224">
        <v>0</v>
      </c>
      <c r="P151" s="224">
        <v>0</v>
      </c>
    </row>
    <row r="152" spans="1:16" ht="12.75">
      <c r="A152" s="77">
        <v>10</v>
      </c>
      <c r="B152" s="224">
        <v>0</v>
      </c>
      <c r="C152" s="224">
        <v>0</v>
      </c>
      <c r="D152" s="224">
        <v>3.3025</v>
      </c>
      <c r="E152" s="224">
        <v>1.5787</v>
      </c>
      <c r="F152" s="224">
        <v>4.2486</v>
      </c>
      <c r="G152" s="224">
        <v>1.2181</v>
      </c>
      <c r="H152" s="224">
        <v>5.2387</v>
      </c>
      <c r="I152" s="224">
        <v>1.1942</v>
      </c>
      <c r="J152" s="224">
        <v>4.4543</v>
      </c>
      <c r="K152" s="224">
        <v>0.8243</v>
      </c>
      <c r="L152" s="224">
        <v>2.5583</v>
      </c>
      <c r="M152" s="224">
        <v>1.9665</v>
      </c>
      <c r="N152" s="224">
        <v>0</v>
      </c>
      <c r="O152" s="224">
        <v>0</v>
      </c>
      <c r="P152" s="224">
        <v>0</v>
      </c>
    </row>
    <row r="153" spans="1:16" ht="12.75">
      <c r="A153" s="77">
        <v>11</v>
      </c>
      <c r="B153" s="224">
        <v>0</v>
      </c>
      <c r="C153" s="224">
        <v>0</v>
      </c>
      <c r="D153" s="224">
        <v>3.1277</v>
      </c>
      <c r="E153" s="224">
        <v>1.5294</v>
      </c>
      <c r="F153" s="224">
        <v>3.8786</v>
      </c>
      <c r="G153" s="224">
        <v>1.18</v>
      </c>
      <c r="H153" s="224">
        <v>4.9689</v>
      </c>
      <c r="I153" s="224">
        <v>1.1568</v>
      </c>
      <c r="J153" s="224">
        <v>4.3303</v>
      </c>
      <c r="K153" s="224">
        <v>0.7986</v>
      </c>
      <c r="L153" s="224">
        <v>2.5326</v>
      </c>
      <c r="M153" s="224">
        <v>1.9665</v>
      </c>
      <c r="N153" s="224">
        <v>0</v>
      </c>
      <c r="O153" s="224">
        <v>0</v>
      </c>
      <c r="P153" s="224">
        <v>0</v>
      </c>
    </row>
    <row r="154" spans="1:16" ht="12.75">
      <c r="A154" s="77">
        <v>12</v>
      </c>
      <c r="B154" s="224">
        <v>0</v>
      </c>
      <c r="C154" s="224">
        <v>0</v>
      </c>
      <c r="D154" s="224">
        <v>2.9528</v>
      </c>
      <c r="E154" s="224">
        <v>1.4801</v>
      </c>
      <c r="F154" s="224">
        <v>3.5086</v>
      </c>
      <c r="G154" s="224">
        <v>1.142</v>
      </c>
      <c r="H154" s="224">
        <v>4.6991</v>
      </c>
      <c r="I154" s="224">
        <v>1.1195</v>
      </c>
      <c r="J154" s="224">
        <v>4.2063</v>
      </c>
      <c r="K154" s="224">
        <v>0.7728</v>
      </c>
      <c r="L154" s="224">
        <v>2.507</v>
      </c>
      <c r="M154" s="224">
        <v>1.9665</v>
      </c>
      <c r="N154" s="224">
        <v>0</v>
      </c>
      <c r="O154" s="224">
        <v>0</v>
      </c>
      <c r="P154" s="224">
        <v>0</v>
      </c>
    </row>
    <row r="155" spans="1:16" ht="12.75">
      <c r="A155" s="77">
        <v>13</v>
      </c>
      <c r="B155" s="224">
        <v>0</v>
      </c>
      <c r="C155" s="224">
        <v>0</v>
      </c>
      <c r="D155" s="224">
        <v>2.7779</v>
      </c>
      <c r="E155" s="224">
        <v>1.4307</v>
      </c>
      <c r="F155" s="224">
        <v>3.1386</v>
      </c>
      <c r="G155" s="224">
        <v>1.1039</v>
      </c>
      <c r="H155" s="224">
        <v>4.4293</v>
      </c>
      <c r="I155" s="224">
        <v>1.0822</v>
      </c>
      <c r="J155" s="224">
        <v>4.0823</v>
      </c>
      <c r="K155" s="224">
        <v>0.747</v>
      </c>
      <c r="L155" s="224">
        <v>2.4813</v>
      </c>
      <c r="M155" s="224">
        <v>1.9665</v>
      </c>
      <c r="N155" s="224">
        <v>0</v>
      </c>
      <c r="O155" s="224">
        <v>0</v>
      </c>
      <c r="P155" s="224">
        <v>0</v>
      </c>
    </row>
    <row r="156" spans="1:16" ht="12.75">
      <c r="A156" s="77">
        <v>14</v>
      </c>
      <c r="B156" s="224">
        <v>0</v>
      </c>
      <c r="C156" s="224">
        <v>0</v>
      </c>
      <c r="D156" s="224">
        <v>2.603</v>
      </c>
      <c r="E156" s="224">
        <v>1.3814</v>
      </c>
      <c r="F156" s="224">
        <v>2.7686</v>
      </c>
      <c r="G156" s="224">
        <v>1.0658</v>
      </c>
      <c r="H156" s="224">
        <v>4.1594</v>
      </c>
      <c r="I156" s="224">
        <v>1.0449</v>
      </c>
      <c r="J156" s="224">
        <v>3.9584</v>
      </c>
      <c r="K156" s="224">
        <v>0.7213</v>
      </c>
      <c r="L156" s="224">
        <v>2.4556</v>
      </c>
      <c r="M156" s="224">
        <v>1.9665</v>
      </c>
      <c r="N156" s="224">
        <v>0</v>
      </c>
      <c r="O156" s="224">
        <v>0</v>
      </c>
      <c r="P156" s="224">
        <v>0</v>
      </c>
    </row>
    <row r="157" spans="1:16" ht="12.75">
      <c r="A157" s="77">
        <v>15</v>
      </c>
      <c r="B157" s="224">
        <v>0</v>
      </c>
      <c r="C157" s="224">
        <v>0</v>
      </c>
      <c r="D157" s="224">
        <v>2.4282</v>
      </c>
      <c r="E157" s="224">
        <v>1.332</v>
      </c>
      <c r="F157" s="224">
        <v>2.3987</v>
      </c>
      <c r="G157" s="224">
        <v>1.0278</v>
      </c>
      <c r="H157" s="224">
        <v>3.8896</v>
      </c>
      <c r="I157" s="224">
        <v>1.0076</v>
      </c>
      <c r="J157" s="224">
        <v>3.8344</v>
      </c>
      <c r="K157" s="224">
        <v>0.6955</v>
      </c>
      <c r="L157" s="224">
        <v>2.4299</v>
      </c>
      <c r="M157" s="224">
        <v>1.9665</v>
      </c>
      <c r="N157" s="224">
        <v>0</v>
      </c>
      <c r="O157" s="224">
        <v>0</v>
      </c>
      <c r="P157" s="224">
        <v>0</v>
      </c>
    </row>
    <row r="158" spans="1:16" ht="12.75">
      <c r="A158" s="77">
        <v>16</v>
      </c>
      <c r="B158" s="224">
        <v>0</v>
      </c>
      <c r="C158" s="224">
        <v>0</v>
      </c>
      <c r="D158" s="224">
        <v>2.2533</v>
      </c>
      <c r="E158" s="224">
        <v>1.2827</v>
      </c>
      <c r="F158" s="224">
        <v>2.0287</v>
      </c>
      <c r="G158" s="224">
        <v>0.9897</v>
      </c>
      <c r="H158" s="224">
        <v>3.6198</v>
      </c>
      <c r="I158" s="224">
        <v>0.9703</v>
      </c>
      <c r="J158" s="224">
        <v>3.7104</v>
      </c>
      <c r="K158" s="224">
        <v>0.6698</v>
      </c>
      <c r="L158" s="224">
        <v>2.4043</v>
      </c>
      <c r="M158" s="224">
        <v>1.9665</v>
      </c>
      <c r="N158" s="224">
        <v>0</v>
      </c>
      <c r="O158" s="224">
        <v>0</v>
      </c>
      <c r="P158" s="224">
        <v>0</v>
      </c>
    </row>
    <row r="159" spans="1:16" ht="12.75">
      <c r="A159" s="77">
        <v>17</v>
      </c>
      <c r="B159" s="224">
        <v>0</v>
      </c>
      <c r="C159" s="224">
        <v>0</v>
      </c>
      <c r="D159" s="224">
        <v>2.0784</v>
      </c>
      <c r="E159" s="224">
        <v>1.2334</v>
      </c>
      <c r="F159" s="224">
        <v>1.6587</v>
      </c>
      <c r="G159" s="224">
        <v>0.9516</v>
      </c>
      <c r="H159" s="224">
        <v>3.35</v>
      </c>
      <c r="I159" s="224">
        <v>0.9329</v>
      </c>
      <c r="J159" s="224">
        <v>3.5864</v>
      </c>
      <c r="K159" s="224">
        <v>0.644</v>
      </c>
      <c r="L159" s="224">
        <v>2.3786</v>
      </c>
      <c r="M159" s="224">
        <v>1.9665</v>
      </c>
      <c r="N159" s="224">
        <v>0</v>
      </c>
      <c r="O159" s="224">
        <v>0</v>
      </c>
      <c r="P159" s="224">
        <v>0</v>
      </c>
    </row>
    <row r="160" spans="1:16" ht="12.75">
      <c r="A160" s="77">
        <v>18</v>
      </c>
      <c r="B160" s="224">
        <v>0</v>
      </c>
      <c r="C160" s="224">
        <v>0</v>
      </c>
      <c r="D160" s="224">
        <v>1.9036</v>
      </c>
      <c r="E160" s="224">
        <v>1.184</v>
      </c>
      <c r="F160" s="224">
        <v>1.2887</v>
      </c>
      <c r="G160" s="224">
        <v>0.9136</v>
      </c>
      <c r="H160" s="224">
        <v>3.0802</v>
      </c>
      <c r="I160" s="224">
        <v>0.8956</v>
      </c>
      <c r="J160" s="224">
        <v>3.4624</v>
      </c>
      <c r="K160" s="224">
        <v>0.6182</v>
      </c>
      <c r="L160" s="224">
        <v>2.3529</v>
      </c>
      <c r="M160" s="224">
        <v>1.9665</v>
      </c>
      <c r="N160" s="224">
        <v>2.9759</v>
      </c>
      <c r="O160" s="224">
        <v>0.9148</v>
      </c>
      <c r="P160" s="224">
        <v>0</v>
      </c>
    </row>
    <row r="161" spans="1:16" ht="12.75">
      <c r="A161" s="77">
        <v>19</v>
      </c>
      <c r="B161" s="224">
        <v>0</v>
      </c>
      <c r="C161" s="224">
        <v>0</v>
      </c>
      <c r="D161" s="224">
        <v>1.9336</v>
      </c>
      <c r="E161" s="224">
        <v>1.1428</v>
      </c>
      <c r="F161" s="224">
        <v>1.3474</v>
      </c>
      <c r="G161" s="224">
        <v>0.8958</v>
      </c>
      <c r="H161" s="224">
        <v>3.1232</v>
      </c>
      <c r="I161" s="224">
        <v>0.8906</v>
      </c>
      <c r="J161" s="224">
        <v>3.3397</v>
      </c>
      <c r="K161" s="224">
        <v>0.6593</v>
      </c>
      <c r="L161" s="224">
        <v>2.2885</v>
      </c>
      <c r="M161" s="224">
        <v>1.8967</v>
      </c>
      <c r="N161" s="224">
        <v>2.8933</v>
      </c>
      <c r="O161" s="224">
        <v>0.8894</v>
      </c>
      <c r="P161" s="224">
        <v>0</v>
      </c>
    </row>
    <row r="162" spans="1:16" ht="12.75">
      <c r="A162" s="77">
        <v>20</v>
      </c>
      <c r="B162" s="224">
        <v>0</v>
      </c>
      <c r="C162" s="224">
        <v>0</v>
      </c>
      <c r="D162" s="224">
        <v>1.9636</v>
      </c>
      <c r="E162" s="224">
        <v>1.1015</v>
      </c>
      <c r="F162" s="224">
        <v>1.4061</v>
      </c>
      <c r="G162" s="224">
        <v>0.8781</v>
      </c>
      <c r="H162" s="224">
        <v>3.1662</v>
      </c>
      <c r="I162" s="224">
        <v>0.8855</v>
      </c>
      <c r="J162" s="224">
        <v>3.2169</v>
      </c>
      <c r="K162" s="224">
        <v>0.7004</v>
      </c>
      <c r="L162" s="224">
        <v>2.2241</v>
      </c>
      <c r="M162" s="224">
        <v>1.8269</v>
      </c>
      <c r="N162" s="224">
        <v>2.8106</v>
      </c>
      <c r="O162" s="224">
        <v>0.8639</v>
      </c>
      <c r="P162" s="224">
        <v>0</v>
      </c>
    </row>
    <row r="163" spans="1:16" ht="12.75">
      <c r="A163" s="77">
        <v>21</v>
      </c>
      <c r="B163" s="224">
        <v>0</v>
      </c>
      <c r="C163" s="224">
        <v>0</v>
      </c>
      <c r="D163" s="224">
        <v>1.9936</v>
      </c>
      <c r="E163" s="224">
        <v>1.0603</v>
      </c>
      <c r="F163" s="224">
        <v>1.4648</v>
      </c>
      <c r="G163" s="224">
        <v>0.8604</v>
      </c>
      <c r="H163" s="224">
        <v>3.2093</v>
      </c>
      <c r="I163" s="224">
        <v>0.8805</v>
      </c>
      <c r="J163" s="224">
        <v>3.0941</v>
      </c>
      <c r="K163" s="224">
        <v>0.7415</v>
      </c>
      <c r="L163" s="224">
        <v>2.1597</v>
      </c>
      <c r="M163" s="224">
        <v>1.757</v>
      </c>
      <c r="N163" s="224">
        <v>2.7279</v>
      </c>
      <c r="O163" s="224">
        <v>0.8385</v>
      </c>
      <c r="P163" s="224">
        <v>0</v>
      </c>
    </row>
    <row r="164" spans="1:16" ht="12.75">
      <c r="A164" s="77">
        <v>22</v>
      </c>
      <c r="B164" s="224">
        <v>0</v>
      </c>
      <c r="C164" s="224">
        <v>0</v>
      </c>
      <c r="D164" s="224">
        <v>2.0236</v>
      </c>
      <c r="E164" s="224">
        <v>1.019</v>
      </c>
      <c r="F164" s="224">
        <v>1.5235</v>
      </c>
      <c r="G164" s="224">
        <v>0.8427</v>
      </c>
      <c r="H164" s="224">
        <v>3.2523</v>
      </c>
      <c r="I164" s="224">
        <v>0.8755</v>
      </c>
      <c r="J164" s="224">
        <v>2.9714</v>
      </c>
      <c r="K164" s="224">
        <v>0.7826</v>
      </c>
      <c r="L164" s="224">
        <v>2.0953</v>
      </c>
      <c r="M164" s="224">
        <v>1.6872</v>
      </c>
      <c r="N164" s="224">
        <v>2.6453</v>
      </c>
      <c r="O164" s="224">
        <v>0.8131</v>
      </c>
      <c r="P164" s="224">
        <v>0</v>
      </c>
    </row>
    <row r="165" spans="1:16" ht="12.75">
      <c r="A165" s="77">
        <v>23</v>
      </c>
      <c r="B165" s="224">
        <v>0</v>
      </c>
      <c r="C165" s="224">
        <v>0</v>
      </c>
      <c r="D165" s="224">
        <v>2.0537</v>
      </c>
      <c r="E165" s="224">
        <v>0.9778</v>
      </c>
      <c r="F165" s="224">
        <v>1.5822</v>
      </c>
      <c r="G165" s="224">
        <v>0.825</v>
      </c>
      <c r="H165" s="224">
        <v>3.2953</v>
      </c>
      <c r="I165" s="224">
        <v>0.8704</v>
      </c>
      <c r="J165" s="224">
        <v>2.8486</v>
      </c>
      <c r="K165" s="224">
        <v>0.8237</v>
      </c>
      <c r="L165" s="224">
        <v>2.0309</v>
      </c>
      <c r="M165" s="224">
        <v>1.6174</v>
      </c>
      <c r="N165" s="224">
        <v>2.5626</v>
      </c>
      <c r="O165" s="224">
        <v>0.7877</v>
      </c>
      <c r="P165" s="224">
        <v>0</v>
      </c>
    </row>
    <row r="166" spans="1:16" ht="12.75">
      <c r="A166" s="77">
        <v>24</v>
      </c>
      <c r="B166" s="224">
        <v>0</v>
      </c>
      <c r="C166" s="224">
        <v>0</v>
      </c>
      <c r="D166" s="224">
        <v>2.0837</v>
      </c>
      <c r="E166" s="224">
        <v>0.9365</v>
      </c>
      <c r="F166" s="224">
        <v>1.641</v>
      </c>
      <c r="G166" s="224">
        <v>0.8073</v>
      </c>
      <c r="H166" s="224">
        <v>3.3384</v>
      </c>
      <c r="I166" s="224">
        <v>0.8654</v>
      </c>
      <c r="J166" s="224">
        <v>2.7258</v>
      </c>
      <c r="K166" s="224">
        <v>0.8648</v>
      </c>
      <c r="L166" s="224">
        <v>1.9665</v>
      </c>
      <c r="M166" s="224">
        <v>1.5476</v>
      </c>
      <c r="N166" s="224">
        <v>2.48</v>
      </c>
      <c r="O166" s="224">
        <v>0.7623</v>
      </c>
      <c r="P166" s="224">
        <v>0</v>
      </c>
    </row>
    <row r="167" spans="1:16" ht="12.75">
      <c r="A167" s="77">
        <v>25</v>
      </c>
      <c r="B167" s="224">
        <v>0</v>
      </c>
      <c r="C167" s="224">
        <v>0</v>
      </c>
      <c r="D167" s="224">
        <v>2.1137</v>
      </c>
      <c r="E167" s="224">
        <v>0.8953</v>
      </c>
      <c r="F167" s="224">
        <v>1.6997</v>
      </c>
      <c r="G167" s="224">
        <v>0.7896</v>
      </c>
      <c r="H167" s="224">
        <v>3.3814</v>
      </c>
      <c r="I167" s="224">
        <v>0.8604</v>
      </c>
      <c r="J167" s="224">
        <v>2.6031</v>
      </c>
      <c r="K167" s="224">
        <v>0.9059</v>
      </c>
      <c r="L167" s="224">
        <v>1.9021</v>
      </c>
      <c r="M167" s="224">
        <v>1.4777</v>
      </c>
      <c r="N167" s="224">
        <v>2.3973</v>
      </c>
      <c r="O167" s="224">
        <v>0.7369</v>
      </c>
      <c r="P167" s="224">
        <v>0</v>
      </c>
    </row>
    <row r="168" spans="1:16" ht="12.75">
      <c r="A168" s="77">
        <v>26</v>
      </c>
      <c r="B168" s="224">
        <v>0</v>
      </c>
      <c r="C168" s="224">
        <v>0</v>
      </c>
      <c r="D168" s="224">
        <v>2.1437</v>
      </c>
      <c r="E168" s="224">
        <v>0.854</v>
      </c>
      <c r="F168" s="224">
        <v>1.7584</v>
      </c>
      <c r="G168" s="224">
        <v>0.7718</v>
      </c>
      <c r="H168" s="224">
        <v>3.4244</v>
      </c>
      <c r="I168" s="224">
        <v>0.8553</v>
      </c>
      <c r="J168" s="224">
        <v>2.4803</v>
      </c>
      <c r="K168" s="224">
        <v>0.947</v>
      </c>
      <c r="L168" s="224">
        <v>1.8377</v>
      </c>
      <c r="M168" s="224">
        <v>1.4079</v>
      </c>
      <c r="N168" s="224">
        <v>2.3146</v>
      </c>
      <c r="O168" s="224">
        <v>0.7115</v>
      </c>
      <c r="P168" s="224">
        <v>0</v>
      </c>
    </row>
    <row r="169" spans="1:16" ht="12.75">
      <c r="A169" s="77">
        <v>27</v>
      </c>
      <c r="B169" s="224">
        <v>0</v>
      </c>
      <c r="C169" s="224">
        <v>0</v>
      </c>
      <c r="D169" s="224">
        <v>2.1737</v>
      </c>
      <c r="E169" s="224">
        <v>0.8128</v>
      </c>
      <c r="F169" s="224">
        <v>1.8171</v>
      </c>
      <c r="G169" s="224">
        <v>0.7541</v>
      </c>
      <c r="H169" s="224">
        <v>3.4675</v>
      </c>
      <c r="I169" s="224">
        <v>0.8503</v>
      </c>
      <c r="J169" s="224">
        <v>2.3575</v>
      </c>
      <c r="K169" s="224">
        <v>0.9881</v>
      </c>
      <c r="L169" s="224">
        <v>1.7733</v>
      </c>
      <c r="M169" s="224">
        <v>1.3381</v>
      </c>
      <c r="N169" s="224">
        <v>2.232</v>
      </c>
      <c r="O169" s="224">
        <v>0.6861</v>
      </c>
      <c r="P169" s="224">
        <v>0</v>
      </c>
    </row>
    <row r="170" spans="1:16" ht="12.75">
      <c r="A170" s="77">
        <v>28</v>
      </c>
      <c r="B170" s="224">
        <v>0</v>
      </c>
      <c r="C170" s="224">
        <v>0</v>
      </c>
      <c r="D170" s="224">
        <v>2.2038</v>
      </c>
      <c r="E170" s="224">
        <v>0.7715</v>
      </c>
      <c r="F170" s="224">
        <v>1.8758</v>
      </c>
      <c r="G170" s="224">
        <v>0.7364</v>
      </c>
      <c r="H170" s="224">
        <v>3.5105</v>
      </c>
      <c r="I170" s="224">
        <v>0.8452</v>
      </c>
      <c r="J170" s="224">
        <v>2.2348</v>
      </c>
      <c r="K170" s="224">
        <v>1.0292</v>
      </c>
      <c r="L170" s="224">
        <v>1.7089</v>
      </c>
      <c r="M170" s="224">
        <v>1.2683</v>
      </c>
      <c r="N170" s="224">
        <v>2.1493</v>
      </c>
      <c r="O170" s="224">
        <v>0.6607</v>
      </c>
      <c r="P170" s="224">
        <v>0</v>
      </c>
    </row>
    <row r="171" spans="1:16" ht="12.75">
      <c r="A171" s="77">
        <v>29</v>
      </c>
      <c r="B171" s="224">
        <v>0</v>
      </c>
      <c r="C171" s="224">
        <v>0</v>
      </c>
      <c r="D171" s="224">
        <v>2.2338</v>
      </c>
      <c r="E171" s="224">
        <v>0.7303</v>
      </c>
      <c r="F171" s="224">
        <v>1.9345</v>
      </c>
      <c r="G171" s="224">
        <v>0.7187</v>
      </c>
      <c r="H171" s="224">
        <v>3.5535</v>
      </c>
      <c r="I171" s="224">
        <v>0.8402</v>
      </c>
      <c r="J171" s="224">
        <v>2.112</v>
      </c>
      <c r="K171" s="224">
        <v>1.0703</v>
      </c>
      <c r="L171" s="224">
        <v>1.6444</v>
      </c>
      <c r="M171" s="224">
        <v>1.1984</v>
      </c>
      <c r="N171" s="224">
        <v>2.0666</v>
      </c>
      <c r="O171" s="224">
        <v>0.6353</v>
      </c>
      <c r="P171" s="224">
        <v>0</v>
      </c>
    </row>
    <row r="172" spans="1:16" ht="12.75">
      <c r="A172" s="77">
        <v>30</v>
      </c>
      <c r="B172" s="224">
        <v>0</v>
      </c>
      <c r="C172" s="224">
        <v>0</v>
      </c>
      <c r="D172" s="224">
        <v>2.2638</v>
      </c>
      <c r="E172" s="224">
        <v>0.689</v>
      </c>
      <c r="F172" s="224">
        <v>1.9932</v>
      </c>
      <c r="G172" s="224">
        <v>0.701</v>
      </c>
      <c r="H172" s="224">
        <v>3.5966</v>
      </c>
      <c r="I172" s="224">
        <v>0.8352</v>
      </c>
      <c r="J172" s="224">
        <v>1.9892</v>
      </c>
      <c r="K172" s="224">
        <v>1.1114</v>
      </c>
      <c r="L172" s="224">
        <v>1.58</v>
      </c>
      <c r="M172" s="224">
        <v>1.1286</v>
      </c>
      <c r="N172" s="224">
        <v>1.984</v>
      </c>
      <c r="O172" s="224">
        <v>0.6098</v>
      </c>
      <c r="P172" s="224">
        <v>0</v>
      </c>
    </row>
    <row r="173" spans="1:16" ht="12.75">
      <c r="A173" s="77">
        <v>31</v>
      </c>
      <c r="B173" s="224">
        <v>0</v>
      </c>
      <c r="C173" s="224">
        <v>0</v>
      </c>
      <c r="D173" s="224">
        <v>2.2071</v>
      </c>
      <c r="E173" s="224">
        <v>0.6839</v>
      </c>
      <c r="F173" s="224">
        <v>1.9762</v>
      </c>
      <c r="G173" s="224">
        <v>0.6935</v>
      </c>
      <c r="H173" s="224">
        <v>3.5426</v>
      </c>
      <c r="I173" s="224">
        <v>0.8246</v>
      </c>
      <c r="J173" s="224">
        <v>1.9665</v>
      </c>
      <c r="K173" s="224">
        <v>1.0665</v>
      </c>
      <c r="L173" s="224">
        <v>1.5554</v>
      </c>
      <c r="M173" s="224">
        <v>1.128</v>
      </c>
      <c r="N173" s="224">
        <v>1.928</v>
      </c>
      <c r="O173" s="224">
        <v>0.6236</v>
      </c>
      <c r="P173" s="224">
        <v>0</v>
      </c>
    </row>
    <row r="174" spans="1:16" ht="12.75">
      <c r="A174" s="77">
        <v>32</v>
      </c>
      <c r="B174" s="224">
        <v>0</v>
      </c>
      <c r="C174" s="224">
        <v>0</v>
      </c>
      <c r="D174" s="224">
        <v>2.1505</v>
      </c>
      <c r="E174" s="224">
        <v>0.6788</v>
      </c>
      <c r="F174" s="224">
        <v>1.9593</v>
      </c>
      <c r="G174" s="224">
        <v>0.6861</v>
      </c>
      <c r="H174" s="224">
        <v>3.4886</v>
      </c>
      <c r="I174" s="224">
        <v>0.8139</v>
      </c>
      <c r="J174" s="224">
        <v>1.9437</v>
      </c>
      <c r="K174" s="224">
        <v>1.0215</v>
      </c>
      <c r="L174" s="224">
        <v>1.5307</v>
      </c>
      <c r="M174" s="224">
        <v>1.1275</v>
      </c>
      <c r="N174" s="224">
        <v>1.8721</v>
      </c>
      <c r="O174" s="224">
        <v>0.6374</v>
      </c>
      <c r="P174" s="224">
        <v>0</v>
      </c>
    </row>
    <row r="175" spans="1:16" ht="12.75">
      <c r="A175" s="77">
        <v>33</v>
      </c>
      <c r="B175" s="224">
        <v>0</v>
      </c>
      <c r="C175" s="224">
        <v>0</v>
      </c>
      <c r="D175" s="224">
        <v>2.0938</v>
      </c>
      <c r="E175" s="224">
        <v>0.6737</v>
      </c>
      <c r="F175" s="224">
        <v>1.9423</v>
      </c>
      <c r="G175" s="224">
        <v>0.6786</v>
      </c>
      <c r="H175" s="224">
        <v>3.4347</v>
      </c>
      <c r="I175" s="224">
        <v>0.8033</v>
      </c>
      <c r="J175" s="224">
        <v>1.9209</v>
      </c>
      <c r="K175" s="224">
        <v>0.9765</v>
      </c>
      <c r="L175" s="224">
        <v>1.5061</v>
      </c>
      <c r="M175" s="224">
        <v>1.1269</v>
      </c>
      <c r="N175" s="224">
        <v>1.8162</v>
      </c>
      <c r="O175" s="224">
        <v>0.6511</v>
      </c>
      <c r="P175" s="224">
        <v>0</v>
      </c>
    </row>
    <row r="176" spans="1:16" ht="12.75">
      <c r="A176" s="77">
        <v>34</v>
      </c>
      <c r="B176" s="224">
        <v>0</v>
      </c>
      <c r="C176" s="224">
        <v>0</v>
      </c>
      <c r="D176" s="224">
        <v>2.0371</v>
      </c>
      <c r="E176" s="224">
        <v>0.6686</v>
      </c>
      <c r="F176" s="224">
        <v>1.9253</v>
      </c>
      <c r="G176" s="224">
        <v>0.6712</v>
      </c>
      <c r="H176" s="224">
        <v>3.3807</v>
      </c>
      <c r="I176" s="224">
        <v>0.7927</v>
      </c>
      <c r="J176" s="224">
        <v>1.8982</v>
      </c>
      <c r="K176" s="224">
        <v>0.9315</v>
      </c>
      <c r="L176" s="224">
        <v>1.4814</v>
      </c>
      <c r="M176" s="224">
        <v>1.1264</v>
      </c>
      <c r="N176" s="224">
        <v>1.7603</v>
      </c>
      <c r="O176" s="224">
        <v>0.6649</v>
      </c>
      <c r="P176" s="224">
        <v>0</v>
      </c>
    </row>
    <row r="177" spans="1:16" ht="12.75">
      <c r="A177" s="77">
        <v>35</v>
      </c>
      <c r="B177" s="224">
        <v>0</v>
      </c>
      <c r="C177" s="224">
        <v>0</v>
      </c>
      <c r="D177" s="224">
        <v>1.9804</v>
      </c>
      <c r="E177" s="224">
        <v>0.6635</v>
      </c>
      <c r="F177" s="224">
        <v>1.9084</v>
      </c>
      <c r="G177" s="224">
        <v>0.6637</v>
      </c>
      <c r="H177" s="224">
        <v>3.3267</v>
      </c>
      <c r="I177" s="224">
        <v>0.7821</v>
      </c>
      <c r="J177" s="224">
        <v>1.8754</v>
      </c>
      <c r="K177" s="224">
        <v>0.8865</v>
      </c>
      <c r="L177" s="224">
        <v>1.4568</v>
      </c>
      <c r="M177" s="224">
        <v>1.1258</v>
      </c>
      <c r="N177" s="224">
        <v>1.7044</v>
      </c>
      <c r="O177" s="224">
        <v>0.6787</v>
      </c>
      <c r="P177" s="224">
        <v>0</v>
      </c>
    </row>
    <row r="178" spans="1:16" ht="12.75">
      <c r="A178" s="77">
        <v>36</v>
      </c>
      <c r="B178" s="224">
        <v>0</v>
      </c>
      <c r="C178" s="224">
        <v>0</v>
      </c>
      <c r="D178" s="224">
        <v>1.9238</v>
      </c>
      <c r="E178" s="224">
        <v>0.6584</v>
      </c>
      <c r="F178" s="224">
        <v>1.8914</v>
      </c>
      <c r="G178" s="224">
        <v>0.6563</v>
      </c>
      <c r="H178" s="224">
        <v>3.2728</v>
      </c>
      <c r="I178" s="224">
        <v>0.7715</v>
      </c>
      <c r="J178" s="224">
        <v>1.8526</v>
      </c>
      <c r="K178" s="224">
        <v>0.8415</v>
      </c>
      <c r="L178" s="224">
        <v>1.4321</v>
      </c>
      <c r="M178" s="224">
        <v>1.1253</v>
      </c>
      <c r="N178" s="224">
        <v>1.6484</v>
      </c>
      <c r="O178" s="224">
        <v>0.6924</v>
      </c>
      <c r="P178" s="224">
        <v>0</v>
      </c>
    </row>
    <row r="179" spans="1:16" ht="12.75">
      <c r="A179" s="77">
        <v>37</v>
      </c>
      <c r="B179" s="224">
        <v>0</v>
      </c>
      <c r="C179" s="224">
        <v>0</v>
      </c>
      <c r="D179" s="224">
        <v>1.8671</v>
      </c>
      <c r="E179" s="224">
        <v>0.6533</v>
      </c>
      <c r="F179" s="224">
        <v>1.8745</v>
      </c>
      <c r="G179" s="224">
        <v>0.6488</v>
      </c>
      <c r="H179" s="224">
        <v>3.2188</v>
      </c>
      <c r="I179" s="224">
        <v>0.7609</v>
      </c>
      <c r="J179" s="224">
        <v>1.8299</v>
      </c>
      <c r="K179" s="224">
        <v>0.7965</v>
      </c>
      <c r="L179" s="224">
        <v>1.4075</v>
      </c>
      <c r="M179" s="224">
        <v>1.1247</v>
      </c>
      <c r="N179" s="224">
        <v>1.5925</v>
      </c>
      <c r="O179" s="224">
        <v>0.7062</v>
      </c>
      <c r="P179" s="224">
        <v>0</v>
      </c>
    </row>
    <row r="180" spans="1:16" ht="12.75">
      <c r="A180" s="77">
        <v>38</v>
      </c>
      <c r="B180" s="224">
        <v>0</v>
      </c>
      <c r="C180" s="224">
        <v>0</v>
      </c>
      <c r="D180" s="224">
        <v>1.8104</v>
      </c>
      <c r="E180" s="224">
        <v>0.6482</v>
      </c>
      <c r="F180" s="224">
        <v>1.8575</v>
      </c>
      <c r="G180" s="224">
        <v>0.6413</v>
      </c>
      <c r="H180" s="224">
        <v>3.1648</v>
      </c>
      <c r="I180" s="224">
        <v>0.7503</v>
      </c>
      <c r="J180" s="224">
        <v>1.8071</v>
      </c>
      <c r="K180" s="224">
        <v>0.7515</v>
      </c>
      <c r="L180" s="224">
        <v>1.3828</v>
      </c>
      <c r="M180" s="224">
        <v>1.1242</v>
      </c>
      <c r="N180" s="224">
        <v>1.5366</v>
      </c>
      <c r="O180" s="224">
        <v>0.72</v>
      </c>
      <c r="P180" s="224">
        <v>0</v>
      </c>
    </row>
    <row r="181" spans="1:16" ht="12.75">
      <c r="A181" s="77">
        <v>39</v>
      </c>
      <c r="B181" s="224">
        <v>0</v>
      </c>
      <c r="C181" s="224">
        <v>0</v>
      </c>
      <c r="D181" s="224">
        <v>1.7537</v>
      </c>
      <c r="E181" s="224">
        <v>0.6431</v>
      </c>
      <c r="F181" s="224">
        <v>1.8405</v>
      </c>
      <c r="G181" s="224">
        <v>0.6339</v>
      </c>
      <c r="H181" s="224">
        <v>3.1109</v>
      </c>
      <c r="I181" s="224">
        <v>0.7396</v>
      </c>
      <c r="J181" s="224">
        <v>1.7843</v>
      </c>
      <c r="K181" s="224">
        <v>0.7065</v>
      </c>
      <c r="L181" s="224">
        <v>1.3582</v>
      </c>
      <c r="M181" s="224">
        <v>1.1236</v>
      </c>
      <c r="N181" s="224">
        <v>1.4807</v>
      </c>
      <c r="O181" s="224">
        <v>0.7337</v>
      </c>
      <c r="P181" s="224">
        <v>0</v>
      </c>
    </row>
    <row r="182" spans="1:16" ht="12.75">
      <c r="A182" s="77">
        <v>40</v>
      </c>
      <c r="B182" s="224">
        <v>0</v>
      </c>
      <c r="C182" s="224">
        <v>0</v>
      </c>
      <c r="D182" s="224">
        <v>1.6971</v>
      </c>
      <c r="E182" s="224">
        <v>0.638</v>
      </c>
      <c r="F182" s="224">
        <v>1.8236</v>
      </c>
      <c r="G182" s="224">
        <v>0.6264</v>
      </c>
      <c r="H182" s="224">
        <v>3.0569</v>
      </c>
      <c r="I182" s="224">
        <v>0.729</v>
      </c>
      <c r="J182" s="224">
        <v>1.7615</v>
      </c>
      <c r="K182" s="224">
        <v>0.6616</v>
      </c>
      <c r="L182" s="224">
        <v>1.3335</v>
      </c>
      <c r="M182" s="224">
        <v>1.1231</v>
      </c>
      <c r="N182" s="224">
        <v>1.4247</v>
      </c>
      <c r="O182" s="224">
        <v>0.7475</v>
      </c>
      <c r="P182" s="224">
        <v>0</v>
      </c>
    </row>
    <row r="183" spans="1:16" ht="12.75">
      <c r="A183" s="77">
        <v>41</v>
      </c>
      <c r="B183" s="224">
        <v>0</v>
      </c>
      <c r="C183" s="224">
        <v>0</v>
      </c>
      <c r="D183" s="224">
        <v>1.6404</v>
      </c>
      <c r="E183" s="224">
        <v>0.6329</v>
      </c>
      <c r="F183" s="224">
        <v>1.8066</v>
      </c>
      <c r="G183" s="224">
        <v>0.619</v>
      </c>
      <c r="H183" s="224">
        <v>3.0029</v>
      </c>
      <c r="I183" s="224">
        <v>0.7184</v>
      </c>
      <c r="J183" s="224">
        <v>1.7388</v>
      </c>
      <c r="K183" s="224">
        <v>0.6166</v>
      </c>
      <c r="L183" s="224">
        <v>1.3088</v>
      </c>
      <c r="M183" s="224">
        <v>1.1225</v>
      </c>
      <c r="N183" s="224">
        <v>1.3688</v>
      </c>
      <c r="O183" s="224">
        <v>0.7612</v>
      </c>
      <c r="P183" s="224">
        <v>0</v>
      </c>
    </row>
    <row r="184" spans="1:16" ht="12.75">
      <c r="A184" s="77">
        <v>42</v>
      </c>
      <c r="B184" s="224">
        <v>0</v>
      </c>
      <c r="C184" s="224">
        <v>0</v>
      </c>
      <c r="D184" s="224">
        <v>1.5837</v>
      </c>
      <c r="E184" s="224">
        <v>0.6277</v>
      </c>
      <c r="F184" s="224">
        <v>1.7896</v>
      </c>
      <c r="G184" s="224">
        <v>0.6115</v>
      </c>
      <c r="H184" s="224">
        <v>2.949</v>
      </c>
      <c r="I184" s="224">
        <v>0.7078</v>
      </c>
      <c r="J184" s="224">
        <v>1.716</v>
      </c>
      <c r="K184" s="224">
        <v>0.5716</v>
      </c>
      <c r="L184" s="224">
        <v>1.2842</v>
      </c>
      <c r="M184" s="224">
        <v>1.122</v>
      </c>
      <c r="N184" s="224">
        <v>1.3129</v>
      </c>
      <c r="O184" s="224">
        <v>0.775</v>
      </c>
      <c r="P184" s="224">
        <v>0</v>
      </c>
    </row>
    <row r="185" spans="1:16" ht="12.75">
      <c r="A185" s="77">
        <v>43</v>
      </c>
      <c r="B185" s="224">
        <v>0</v>
      </c>
      <c r="C185" s="224">
        <v>0</v>
      </c>
      <c r="D185" s="224">
        <v>1.52</v>
      </c>
      <c r="E185" s="224">
        <v>0.6254</v>
      </c>
      <c r="F185" s="224">
        <v>1.7299</v>
      </c>
      <c r="G185" s="224">
        <v>0.6091</v>
      </c>
      <c r="H185" s="224">
        <v>2.8928</v>
      </c>
      <c r="I185" s="224">
        <v>0.6972</v>
      </c>
      <c r="J185" s="224">
        <v>1.6616</v>
      </c>
      <c r="K185" s="224">
        <v>0.5712</v>
      </c>
      <c r="L185" s="224">
        <v>1.2664</v>
      </c>
      <c r="M185" s="224">
        <v>1.1088</v>
      </c>
      <c r="N185" s="224">
        <v>1.289</v>
      </c>
      <c r="O185" s="224">
        <v>0.7757</v>
      </c>
      <c r="P185" s="224">
        <v>0</v>
      </c>
    </row>
    <row r="186" spans="1:16" ht="12.75">
      <c r="A186" s="77">
        <v>44</v>
      </c>
      <c r="B186" s="224">
        <v>0</v>
      </c>
      <c r="C186" s="224">
        <v>0</v>
      </c>
      <c r="D186" s="224">
        <v>1.4563</v>
      </c>
      <c r="E186" s="224">
        <v>0.623</v>
      </c>
      <c r="F186" s="224">
        <v>1.6703</v>
      </c>
      <c r="G186" s="224">
        <v>0.6067</v>
      </c>
      <c r="H186" s="224">
        <v>2.8367</v>
      </c>
      <c r="I186" s="224">
        <v>0.6866</v>
      </c>
      <c r="J186" s="224">
        <v>1.6072</v>
      </c>
      <c r="K186" s="224">
        <v>0.5708</v>
      </c>
      <c r="L186" s="224">
        <v>1.2487</v>
      </c>
      <c r="M186" s="224">
        <v>1.0957</v>
      </c>
      <c r="N186" s="224">
        <v>1.2651</v>
      </c>
      <c r="O186" s="224">
        <v>0.7765</v>
      </c>
      <c r="P186" s="224">
        <v>0</v>
      </c>
    </row>
    <row r="187" spans="1:16" ht="12.75">
      <c r="A187" s="77">
        <v>45</v>
      </c>
      <c r="B187" s="224">
        <v>0</v>
      </c>
      <c r="C187" s="224">
        <v>0</v>
      </c>
      <c r="D187" s="224">
        <v>1.0558</v>
      </c>
      <c r="E187" s="224">
        <v>0.4953</v>
      </c>
      <c r="F187" s="224">
        <v>2.2548</v>
      </c>
      <c r="G187" s="224">
        <v>0.559</v>
      </c>
      <c r="H187" s="224">
        <v>3.224</v>
      </c>
      <c r="I187" s="224">
        <v>0.5317</v>
      </c>
      <c r="J187" s="224">
        <v>1.144</v>
      </c>
      <c r="K187" s="224">
        <v>0.7705</v>
      </c>
      <c r="L187" s="224">
        <v>1.6857</v>
      </c>
      <c r="M187" s="224">
        <v>0.8268</v>
      </c>
      <c r="N187" s="224">
        <v>1.3143</v>
      </c>
      <c r="O187" s="224">
        <v>0.8996</v>
      </c>
      <c r="P187" s="224">
        <v>0</v>
      </c>
    </row>
    <row r="188" spans="1:16" ht="12.75">
      <c r="A188" s="77">
        <v>46</v>
      </c>
      <c r="B188" s="224">
        <v>0</v>
      </c>
      <c r="C188" s="224">
        <v>0</v>
      </c>
      <c r="D188" s="224">
        <v>0.9992</v>
      </c>
      <c r="E188" s="224">
        <v>0.4952</v>
      </c>
      <c r="F188" s="224">
        <v>2.8862</v>
      </c>
      <c r="G188" s="224">
        <v>0.5563</v>
      </c>
      <c r="H188" s="224">
        <v>3.0343</v>
      </c>
      <c r="I188" s="224">
        <v>0.5269</v>
      </c>
      <c r="J188" s="224">
        <v>1.3148</v>
      </c>
      <c r="K188" s="224">
        <v>0.7389</v>
      </c>
      <c r="L188" s="224">
        <v>1.7308</v>
      </c>
      <c r="M188" s="224">
        <v>0.8221</v>
      </c>
      <c r="N188" s="224">
        <v>1.2688</v>
      </c>
      <c r="O188" s="224">
        <v>0.8657</v>
      </c>
      <c r="P188" s="224">
        <v>0</v>
      </c>
    </row>
    <row r="189" spans="1:16" ht="12.75">
      <c r="A189" s="77">
        <v>47</v>
      </c>
      <c r="B189" s="224">
        <v>0</v>
      </c>
      <c r="C189" s="224">
        <v>0</v>
      </c>
      <c r="D189" s="224">
        <v>0.9425</v>
      </c>
      <c r="E189" s="224">
        <v>0.4951</v>
      </c>
      <c r="F189" s="224">
        <v>3.5176</v>
      </c>
      <c r="G189" s="224">
        <v>0.5536</v>
      </c>
      <c r="H189" s="224">
        <v>2.8446</v>
      </c>
      <c r="I189" s="224">
        <v>0.5221</v>
      </c>
      <c r="J189" s="224">
        <v>1.4857</v>
      </c>
      <c r="K189" s="224">
        <v>0.7073</v>
      </c>
      <c r="L189" s="224">
        <v>1.776</v>
      </c>
      <c r="M189" s="224">
        <v>0.8174</v>
      </c>
      <c r="N189" s="224">
        <v>1.2234</v>
      </c>
      <c r="O189" s="224">
        <v>0.8319</v>
      </c>
      <c r="P189" s="224">
        <v>0</v>
      </c>
    </row>
    <row r="190" spans="1:16" ht="12.75">
      <c r="A190" s="77">
        <v>48</v>
      </c>
      <c r="B190" s="224">
        <v>0</v>
      </c>
      <c r="C190" s="224">
        <v>0</v>
      </c>
      <c r="D190" s="224">
        <v>1.0558</v>
      </c>
      <c r="E190" s="224">
        <v>0.4953</v>
      </c>
      <c r="F190" s="224">
        <v>3.559</v>
      </c>
      <c r="G190" s="224">
        <v>0.559</v>
      </c>
      <c r="H190" s="224">
        <v>3.224</v>
      </c>
      <c r="I190" s="224">
        <v>0.5317</v>
      </c>
      <c r="J190" s="224">
        <v>1.144</v>
      </c>
      <c r="K190" s="224">
        <v>0.7264</v>
      </c>
      <c r="L190" s="224">
        <v>1.8538</v>
      </c>
      <c r="M190" s="224">
        <v>0.8268</v>
      </c>
      <c r="N190" s="224">
        <v>1.3143</v>
      </c>
      <c r="O190" s="224">
        <v>0.8996</v>
      </c>
      <c r="P190" s="224">
        <v>0</v>
      </c>
    </row>
    <row r="191" spans="1:16" ht="12.75">
      <c r="A191" s="77">
        <v>49</v>
      </c>
      <c r="B191" s="224">
        <v>0</v>
      </c>
      <c r="C191" s="224">
        <v>0</v>
      </c>
      <c r="D191" s="224">
        <v>0.9708</v>
      </c>
      <c r="E191" s="224">
        <v>0.4951</v>
      </c>
      <c r="F191" s="224">
        <v>4.2887</v>
      </c>
      <c r="G191" s="224">
        <v>0.5549</v>
      </c>
      <c r="H191" s="224">
        <v>2.9395</v>
      </c>
      <c r="I191" s="224">
        <v>0.5245</v>
      </c>
      <c r="J191" s="224">
        <v>1.4003</v>
      </c>
      <c r="K191" s="224">
        <v>0.6863</v>
      </c>
      <c r="L191" s="224">
        <v>1.8935</v>
      </c>
      <c r="M191" s="224">
        <v>0.8198</v>
      </c>
      <c r="N191" s="224">
        <v>1.2461</v>
      </c>
      <c r="O191" s="224">
        <v>0.8488</v>
      </c>
      <c r="P191" s="224">
        <v>0</v>
      </c>
    </row>
    <row r="192" spans="1:16" ht="12.75">
      <c r="A192" s="77">
        <v>50</v>
      </c>
      <c r="B192" s="224">
        <v>0</v>
      </c>
      <c r="C192" s="224">
        <v>0</v>
      </c>
      <c r="D192" s="224">
        <v>0.8859</v>
      </c>
      <c r="E192" s="224">
        <v>0.495</v>
      </c>
      <c r="F192" s="224">
        <v>5.0185</v>
      </c>
      <c r="G192" s="224">
        <v>0.5508</v>
      </c>
      <c r="H192" s="224">
        <v>2.6549</v>
      </c>
      <c r="I192" s="224">
        <v>0.5173</v>
      </c>
      <c r="J192" s="224">
        <v>1.6565</v>
      </c>
      <c r="K192" s="224">
        <v>0.6463</v>
      </c>
      <c r="L192" s="224">
        <v>1.9332</v>
      </c>
      <c r="M192" s="224">
        <v>0.8128</v>
      </c>
      <c r="N192" s="224">
        <v>1.1779</v>
      </c>
      <c r="O192" s="224">
        <v>0.798</v>
      </c>
      <c r="P192" s="224">
        <v>0</v>
      </c>
    </row>
    <row r="193" spans="1:16" ht="12.75">
      <c r="A193" s="77">
        <v>51</v>
      </c>
      <c r="B193" s="224">
        <v>0</v>
      </c>
      <c r="C193" s="224">
        <v>0</v>
      </c>
      <c r="D193" s="224">
        <v>0.8009</v>
      </c>
      <c r="E193" s="224">
        <v>0.4948</v>
      </c>
      <c r="F193" s="224">
        <v>5.7482</v>
      </c>
      <c r="G193" s="224">
        <v>0.5467</v>
      </c>
      <c r="H193" s="224">
        <v>2.3704</v>
      </c>
      <c r="I193" s="224">
        <v>0.5102</v>
      </c>
      <c r="J193" s="224">
        <v>1.9128</v>
      </c>
      <c r="K193" s="224">
        <v>0.6062</v>
      </c>
      <c r="L193" s="224">
        <v>1.9729</v>
      </c>
      <c r="M193" s="224">
        <v>0.8057</v>
      </c>
      <c r="N193" s="224">
        <v>1.1098</v>
      </c>
      <c r="O193" s="224">
        <v>0.7472</v>
      </c>
      <c r="P193" s="224">
        <v>0</v>
      </c>
    </row>
    <row r="194" spans="1:16" ht="12.75">
      <c r="A194" s="77">
        <v>52</v>
      </c>
      <c r="B194" s="224">
        <v>0</v>
      </c>
      <c r="C194" s="224">
        <v>0</v>
      </c>
      <c r="D194" s="224">
        <v>0.7159</v>
      </c>
      <c r="E194" s="224">
        <v>0.4947</v>
      </c>
      <c r="F194" s="224">
        <v>6.4779</v>
      </c>
      <c r="G194" s="224">
        <v>0.5427</v>
      </c>
      <c r="H194" s="224">
        <v>2.0858</v>
      </c>
      <c r="I194" s="224">
        <v>0.503</v>
      </c>
      <c r="J194" s="224">
        <v>2.169</v>
      </c>
      <c r="K194" s="224">
        <v>0.5661</v>
      </c>
      <c r="L194" s="224">
        <v>2.0126</v>
      </c>
      <c r="M194" s="224">
        <v>0.7987</v>
      </c>
      <c r="N194" s="224">
        <v>1.0416</v>
      </c>
      <c r="O194" s="224">
        <v>0.6964</v>
      </c>
      <c r="P194" s="224">
        <v>0</v>
      </c>
    </row>
    <row r="195" spans="1:16" ht="12.75">
      <c r="A195" s="77">
        <v>53</v>
      </c>
      <c r="B195" s="224">
        <v>0</v>
      </c>
      <c r="C195" s="224">
        <v>0</v>
      </c>
      <c r="D195" s="224">
        <v>0.631</v>
      </c>
      <c r="E195" s="224">
        <v>0.4945</v>
      </c>
      <c r="F195" s="224">
        <v>7.2076</v>
      </c>
      <c r="G195" s="224">
        <v>0.5386</v>
      </c>
      <c r="H195" s="224">
        <v>1.8013</v>
      </c>
      <c r="I195" s="224">
        <v>0.4958</v>
      </c>
      <c r="J195" s="224">
        <v>2.4253</v>
      </c>
      <c r="K195" s="224">
        <v>0.5261</v>
      </c>
      <c r="L195" s="224">
        <v>2.0524</v>
      </c>
      <c r="M195" s="224">
        <v>0.7917</v>
      </c>
      <c r="N195" s="224">
        <v>0.9734</v>
      </c>
      <c r="O195" s="224">
        <v>0.6456</v>
      </c>
      <c r="P195" s="224">
        <v>0</v>
      </c>
    </row>
    <row r="196" spans="1:16" ht="12.75">
      <c r="A196" s="77">
        <v>54</v>
      </c>
      <c r="B196" s="224">
        <v>0</v>
      </c>
      <c r="C196" s="224">
        <v>0</v>
      </c>
      <c r="D196" s="224">
        <v>0.546</v>
      </c>
      <c r="E196" s="224">
        <v>0.4944</v>
      </c>
      <c r="F196" s="224">
        <v>7.9373</v>
      </c>
      <c r="G196" s="224">
        <v>0.5345</v>
      </c>
      <c r="H196" s="224">
        <v>1.5167</v>
      </c>
      <c r="I196" s="224">
        <v>0.4886</v>
      </c>
      <c r="J196" s="224">
        <v>2.6816</v>
      </c>
      <c r="K196" s="224">
        <v>0.486</v>
      </c>
      <c r="L196" s="224">
        <v>2.0921</v>
      </c>
      <c r="M196" s="224">
        <v>0.7847</v>
      </c>
      <c r="N196" s="224">
        <v>0.9052</v>
      </c>
      <c r="O196" s="224">
        <v>0.5947</v>
      </c>
      <c r="P196" s="224">
        <v>0</v>
      </c>
    </row>
    <row r="197" spans="1:16" ht="12.75">
      <c r="A197" s="77">
        <v>55</v>
      </c>
      <c r="B197" s="224">
        <v>0</v>
      </c>
      <c r="C197" s="224">
        <v>0</v>
      </c>
      <c r="D197" s="224">
        <v>0.5459</v>
      </c>
      <c r="E197" s="224">
        <v>0.4943</v>
      </c>
      <c r="F197" s="224">
        <v>7.344</v>
      </c>
      <c r="G197" s="224">
        <v>0.5311</v>
      </c>
      <c r="H197" s="224">
        <v>1.6384</v>
      </c>
      <c r="I197" s="224">
        <v>0.4866</v>
      </c>
      <c r="J197" s="224">
        <v>2.5798</v>
      </c>
      <c r="K197" s="224">
        <v>0.484</v>
      </c>
      <c r="L197" s="224">
        <v>2.0087</v>
      </c>
      <c r="M197" s="224">
        <v>0.7798</v>
      </c>
      <c r="N197" s="224">
        <v>0.8881</v>
      </c>
      <c r="O197" s="224">
        <v>0.5937</v>
      </c>
      <c r="P197" s="224">
        <v>0</v>
      </c>
    </row>
    <row r="198" spans="1:16" ht="12.75">
      <c r="A198" s="77">
        <v>56</v>
      </c>
      <c r="B198" s="224">
        <v>0</v>
      </c>
      <c r="C198" s="224">
        <v>0</v>
      </c>
      <c r="D198" s="224">
        <v>0.5458</v>
      </c>
      <c r="E198" s="224">
        <v>0.4942</v>
      </c>
      <c r="F198" s="224">
        <v>6.7508</v>
      </c>
      <c r="G198" s="224">
        <v>0.5276</v>
      </c>
      <c r="H198" s="224">
        <v>1.7601</v>
      </c>
      <c r="I198" s="224">
        <v>0.4846</v>
      </c>
      <c r="J198" s="224">
        <v>2.4781</v>
      </c>
      <c r="K198" s="224">
        <v>0.482</v>
      </c>
      <c r="L198" s="224">
        <v>1.9254</v>
      </c>
      <c r="M198" s="224">
        <v>0.7749</v>
      </c>
      <c r="N198" s="224">
        <v>0.8709</v>
      </c>
      <c r="O198" s="224">
        <v>0.5927</v>
      </c>
      <c r="P198" s="224">
        <v>0</v>
      </c>
    </row>
    <row r="199" spans="1:16" ht="12.75">
      <c r="A199" s="77">
        <v>57</v>
      </c>
      <c r="B199" s="224">
        <v>0</v>
      </c>
      <c r="C199" s="224">
        <v>0</v>
      </c>
      <c r="D199" s="224">
        <v>0.5457</v>
      </c>
      <c r="E199" s="224">
        <v>0.4941</v>
      </c>
      <c r="F199" s="224">
        <v>6.1576</v>
      </c>
      <c r="G199" s="224">
        <v>0.5242</v>
      </c>
      <c r="H199" s="224">
        <v>1.8818</v>
      </c>
      <c r="I199" s="224">
        <v>0.4825</v>
      </c>
      <c r="J199" s="224">
        <v>2.3763</v>
      </c>
      <c r="K199" s="224">
        <v>0.4799</v>
      </c>
      <c r="L199" s="224">
        <v>1.842</v>
      </c>
      <c r="M199" s="224">
        <v>0.7701</v>
      </c>
      <c r="N199" s="224">
        <v>0.8538</v>
      </c>
      <c r="O199" s="224">
        <v>0.5917</v>
      </c>
      <c r="P199" s="224">
        <v>0</v>
      </c>
    </row>
    <row r="200" spans="1:16" ht="12.75">
      <c r="A200" s="77">
        <v>58</v>
      </c>
      <c r="B200" s="224">
        <v>0</v>
      </c>
      <c r="C200" s="224">
        <v>0</v>
      </c>
      <c r="D200" s="224">
        <v>0.5457</v>
      </c>
      <c r="E200" s="224">
        <v>0.4941</v>
      </c>
      <c r="F200" s="224">
        <v>5.5643</v>
      </c>
      <c r="G200" s="224">
        <v>0.5208</v>
      </c>
      <c r="H200" s="224">
        <v>2.0034</v>
      </c>
      <c r="I200" s="224">
        <v>0.4805</v>
      </c>
      <c r="J200" s="224">
        <v>2.2746</v>
      </c>
      <c r="K200" s="224">
        <v>0.4779</v>
      </c>
      <c r="L200" s="224">
        <v>1.7587</v>
      </c>
      <c r="M200" s="224">
        <v>0.7652</v>
      </c>
      <c r="N200" s="224">
        <v>0.8367</v>
      </c>
      <c r="O200" s="224">
        <v>0.5907</v>
      </c>
      <c r="P200" s="224">
        <v>0</v>
      </c>
    </row>
    <row r="201" spans="1:16" ht="12.75">
      <c r="A201" s="77">
        <v>59</v>
      </c>
      <c r="B201" s="224">
        <v>0</v>
      </c>
      <c r="C201" s="224">
        <v>0</v>
      </c>
      <c r="D201" s="224">
        <v>0.5456</v>
      </c>
      <c r="E201" s="224">
        <v>0.494</v>
      </c>
      <c r="F201" s="224">
        <v>4.9711</v>
      </c>
      <c r="G201" s="224">
        <v>0.5174</v>
      </c>
      <c r="H201" s="224">
        <v>2.1251</v>
      </c>
      <c r="I201" s="224">
        <v>0.4785</v>
      </c>
      <c r="J201" s="224">
        <v>2.1729</v>
      </c>
      <c r="K201" s="224">
        <v>0.4759</v>
      </c>
      <c r="L201" s="224">
        <v>1.6753</v>
      </c>
      <c r="M201" s="224">
        <v>0.7603</v>
      </c>
      <c r="N201" s="224">
        <v>0.8195</v>
      </c>
      <c r="O201" s="224">
        <v>0.5897</v>
      </c>
      <c r="P201" s="224">
        <v>0</v>
      </c>
    </row>
    <row r="202" spans="1:16" ht="12.75">
      <c r="A202" s="77">
        <v>60</v>
      </c>
      <c r="B202" s="224">
        <v>0</v>
      </c>
      <c r="C202" s="224">
        <v>0</v>
      </c>
      <c r="D202" s="224">
        <v>0.5455</v>
      </c>
      <c r="E202" s="224">
        <v>0.4939</v>
      </c>
      <c r="F202" s="224">
        <v>4.3778</v>
      </c>
      <c r="G202" s="224">
        <v>0.514</v>
      </c>
      <c r="H202" s="224">
        <v>2.2468</v>
      </c>
      <c r="I202" s="224">
        <v>0.4764</v>
      </c>
      <c r="J202" s="224">
        <v>2.0711</v>
      </c>
      <c r="K202" s="224">
        <v>0.4739</v>
      </c>
      <c r="L202" s="224">
        <v>1.592</v>
      </c>
      <c r="M202" s="224">
        <v>0.7554</v>
      </c>
      <c r="N202" s="224">
        <v>0.8024</v>
      </c>
      <c r="O202" s="224">
        <v>0.5886</v>
      </c>
      <c r="P202" s="224">
        <v>0</v>
      </c>
    </row>
    <row r="204" ht="12.75">
      <c r="A204" s="76" t="e">
        <f>HLOOKUP('[2]NEER Claim Cost Calculator'!$I$22,B208:Q269,MATCH('[2]NEER Claim Cost Calculator'!$K$22,A208:A269))</f>
        <v>#REF!</v>
      </c>
    </row>
    <row r="205" spans="1:16" ht="12.75">
      <c r="A205" s="475" t="s">
        <v>18368</v>
      </c>
      <c r="B205" s="475"/>
      <c r="C205" s="475"/>
      <c r="D205" s="475"/>
      <c r="E205" s="475"/>
      <c r="F205" s="475"/>
      <c r="G205" s="475"/>
      <c r="H205" s="475"/>
      <c r="I205" s="475"/>
      <c r="J205" s="475"/>
      <c r="K205" s="475"/>
      <c r="L205" s="475"/>
      <c r="M205" s="475"/>
      <c r="N205" s="475"/>
      <c r="O205" s="475"/>
      <c r="P205" s="475"/>
    </row>
    <row r="206" spans="1:16" ht="12.75">
      <c r="A206" s="479" t="s">
        <v>18369</v>
      </c>
      <c r="B206" s="479"/>
      <c r="C206" s="479"/>
      <c r="D206" s="479"/>
      <c r="E206" s="479"/>
      <c r="F206" s="479"/>
      <c r="G206" s="479"/>
      <c r="H206" s="479"/>
      <c r="I206" s="479"/>
      <c r="J206" s="479"/>
      <c r="K206" s="479"/>
      <c r="L206" s="479"/>
      <c r="M206" s="479"/>
      <c r="N206" s="479"/>
      <c r="O206" s="479"/>
      <c r="P206" s="479"/>
    </row>
    <row r="207" spans="1:16" ht="12.75">
      <c r="A207" s="80" t="s">
        <v>18370</v>
      </c>
      <c r="B207" s="222" t="s">
        <v>18371</v>
      </c>
      <c r="C207" s="222" t="s">
        <v>18372</v>
      </c>
      <c r="D207" s="222" t="s">
        <v>18373</v>
      </c>
      <c r="E207" s="222" t="s">
        <v>18374</v>
      </c>
      <c r="F207" s="222" t="s">
        <v>18375</v>
      </c>
      <c r="G207" s="222" t="s">
        <v>18376</v>
      </c>
      <c r="H207" s="222" t="s">
        <v>18377</v>
      </c>
      <c r="I207" s="222" t="s">
        <v>18378</v>
      </c>
      <c r="J207" s="222" t="s">
        <v>18379</v>
      </c>
      <c r="K207" s="222" t="s">
        <v>18380</v>
      </c>
      <c r="L207" s="222" t="s">
        <v>18381</v>
      </c>
      <c r="M207" s="222" t="s">
        <v>18382</v>
      </c>
      <c r="N207" s="222" t="s">
        <v>18383</v>
      </c>
      <c r="O207" s="222" t="s">
        <v>18384</v>
      </c>
      <c r="P207" s="222" t="s">
        <v>18385</v>
      </c>
    </row>
    <row r="208" spans="1:16" ht="12.75">
      <c r="A208" s="82" t="s">
        <v>18386</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2.75">
      <c r="A209" s="77">
        <v>0</v>
      </c>
      <c r="B209" s="224">
        <v>0</v>
      </c>
      <c r="C209" s="224">
        <v>0</v>
      </c>
      <c r="D209" s="224">
        <v>11.424</v>
      </c>
      <c r="E209" s="224">
        <v>4.2062</v>
      </c>
      <c r="F209" s="224">
        <v>15.003</v>
      </c>
      <c r="G209" s="224">
        <v>4.329</v>
      </c>
      <c r="H209" s="224">
        <v>17.349</v>
      </c>
      <c r="I209" s="224">
        <v>5.0265</v>
      </c>
      <c r="J209" s="224">
        <v>20.244</v>
      </c>
      <c r="K209" s="224">
        <v>5.6685</v>
      </c>
      <c r="L209" s="224">
        <v>10.863</v>
      </c>
      <c r="M209" s="224">
        <v>5.2537</v>
      </c>
      <c r="N209" s="224">
        <v>0</v>
      </c>
      <c r="O209" s="224">
        <v>0</v>
      </c>
      <c r="P209" s="224">
        <v>0</v>
      </c>
    </row>
    <row r="210" spans="1:16" ht="12.75">
      <c r="A210" s="77">
        <v>1</v>
      </c>
      <c r="B210" s="224">
        <v>0</v>
      </c>
      <c r="C210" s="224">
        <v>0</v>
      </c>
      <c r="D210" s="224">
        <v>10.1547</v>
      </c>
      <c r="E210" s="224">
        <v>3.7389</v>
      </c>
      <c r="F210" s="224">
        <v>13.336</v>
      </c>
      <c r="G210" s="224">
        <v>3.848</v>
      </c>
      <c r="H210" s="224">
        <v>15.4213</v>
      </c>
      <c r="I210" s="224">
        <v>4.468</v>
      </c>
      <c r="J210" s="224">
        <v>17.9947</v>
      </c>
      <c r="K210" s="224">
        <v>5.0387</v>
      </c>
      <c r="L210" s="224">
        <v>9.656</v>
      </c>
      <c r="M210" s="224">
        <v>4.6699</v>
      </c>
      <c r="N210" s="224">
        <v>0</v>
      </c>
      <c r="O210" s="224">
        <v>0</v>
      </c>
      <c r="P210" s="224">
        <v>0</v>
      </c>
    </row>
    <row r="211" spans="1:16" ht="12.75">
      <c r="A211" s="77">
        <v>2</v>
      </c>
      <c r="B211" s="224">
        <v>0</v>
      </c>
      <c r="C211" s="224">
        <v>0</v>
      </c>
      <c r="D211" s="224">
        <v>8.8853</v>
      </c>
      <c r="E211" s="224">
        <v>3.2715</v>
      </c>
      <c r="F211" s="224">
        <v>11.669</v>
      </c>
      <c r="G211" s="224">
        <v>3.367</v>
      </c>
      <c r="H211" s="224">
        <v>13.4937</v>
      </c>
      <c r="I211" s="224">
        <v>3.9095</v>
      </c>
      <c r="J211" s="224">
        <v>15.7453</v>
      </c>
      <c r="K211" s="224">
        <v>4.4088</v>
      </c>
      <c r="L211" s="224">
        <v>8.449</v>
      </c>
      <c r="M211" s="224">
        <v>4.0862</v>
      </c>
      <c r="N211" s="224">
        <v>0</v>
      </c>
      <c r="O211" s="224">
        <v>0</v>
      </c>
      <c r="P211" s="224">
        <v>0</v>
      </c>
    </row>
    <row r="212" spans="1:16" ht="12.75">
      <c r="A212" s="77">
        <v>3</v>
      </c>
      <c r="B212" s="224">
        <v>0</v>
      </c>
      <c r="C212" s="224">
        <v>0</v>
      </c>
      <c r="D212" s="224">
        <v>7.616</v>
      </c>
      <c r="E212" s="224">
        <v>2.8042</v>
      </c>
      <c r="F212" s="224">
        <v>10.002</v>
      </c>
      <c r="G212" s="224">
        <v>2.886</v>
      </c>
      <c r="H212" s="224">
        <v>11.566</v>
      </c>
      <c r="I212" s="224">
        <v>3.351</v>
      </c>
      <c r="J212" s="224">
        <v>13.496</v>
      </c>
      <c r="K212" s="224">
        <v>3.779</v>
      </c>
      <c r="L212" s="224">
        <v>7.242</v>
      </c>
      <c r="M212" s="224">
        <v>3.5024</v>
      </c>
      <c r="N212" s="224">
        <v>0</v>
      </c>
      <c r="O212" s="224">
        <v>0</v>
      </c>
      <c r="P212" s="224">
        <v>0</v>
      </c>
    </row>
    <row r="213" spans="1:16" ht="12.75">
      <c r="A213" s="77">
        <v>4</v>
      </c>
      <c r="B213" s="224">
        <v>0</v>
      </c>
      <c r="C213" s="224">
        <v>0</v>
      </c>
      <c r="D213" s="224">
        <v>6.3467</v>
      </c>
      <c r="E213" s="224">
        <v>2.3368</v>
      </c>
      <c r="F213" s="224">
        <v>8.335</v>
      </c>
      <c r="G213" s="224">
        <v>2.405</v>
      </c>
      <c r="H213" s="224">
        <v>9.6383</v>
      </c>
      <c r="I213" s="224">
        <v>2.7925</v>
      </c>
      <c r="J213" s="224">
        <v>11.2467</v>
      </c>
      <c r="K213" s="224">
        <v>3.1492</v>
      </c>
      <c r="L213" s="224">
        <v>6.035</v>
      </c>
      <c r="M213" s="224">
        <v>2.9187</v>
      </c>
      <c r="N213" s="224">
        <v>0</v>
      </c>
      <c r="O213" s="224">
        <v>0</v>
      </c>
      <c r="P213" s="224">
        <v>0</v>
      </c>
    </row>
    <row r="214" spans="1:16" ht="12.75">
      <c r="A214" s="77">
        <v>5</v>
      </c>
      <c r="B214" s="224">
        <v>0</v>
      </c>
      <c r="C214" s="224">
        <v>0</v>
      </c>
      <c r="D214" s="224">
        <v>5.0773</v>
      </c>
      <c r="E214" s="224">
        <v>1.8694</v>
      </c>
      <c r="F214" s="224">
        <v>6.668</v>
      </c>
      <c r="G214" s="224">
        <v>1.924</v>
      </c>
      <c r="H214" s="224">
        <v>7.7107</v>
      </c>
      <c r="I214" s="224">
        <v>2.234</v>
      </c>
      <c r="J214" s="224">
        <v>8.9973</v>
      </c>
      <c r="K214" s="224">
        <v>2.5193</v>
      </c>
      <c r="L214" s="224">
        <v>4.828</v>
      </c>
      <c r="M214" s="224">
        <v>2.335</v>
      </c>
      <c r="N214" s="224">
        <v>0</v>
      </c>
      <c r="O214" s="224">
        <v>0</v>
      </c>
      <c r="P214" s="224">
        <v>0</v>
      </c>
    </row>
    <row r="215" spans="1:16" ht="12.75">
      <c r="A215" s="77">
        <v>6</v>
      </c>
      <c r="B215" s="224">
        <v>0</v>
      </c>
      <c r="C215" s="224">
        <v>0</v>
      </c>
      <c r="D215" s="224">
        <v>3.808</v>
      </c>
      <c r="E215" s="224">
        <v>1.4021</v>
      </c>
      <c r="F215" s="224">
        <v>5.001</v>
      </c>
      <c r="G215" s="224">
        <v>1.443</v>
      </c>
      <c r="H215" s="224">
        <v>5.783</v>
      </c>
      <c r="I215" s="224">
        <v>1.6755</v>
      </c>
      <c r="J215" s="224">
        <v>6.748</v>
      </c>
      <c r="K215" s="224">
        <v>1.8895</v>
      </c>
      <c r="L215" s="224">
        <v>3.621</v>
      </c>
      <c r="M215" s="224">
        <v>1.7512</v>
      </c>
      <c r="N215" s="224">
        <v>0</v>
      </c>
      <c r="O215" s="224">
        <v>0</v>
      </c>
      <c r="P215" s="224">
        <v>0</v>
      </c>
    </row>
    <row r="216" spans="1:16" ht="12.75">
      <c r="A216" s="77">
        <v>7</v>
      </c>
      <c r="B216" s="224">
        <v>0</v>
      </c>
      <c r="C216" s="224">
        <v>0</v>
      </c>
      <c r="D216" s="224">
        <v>3.8067</v>
      </c>
      <c r="E216" s="224">
        <v>1.3631</v>
      </c>
      <c r="F216" s="224">
        <v>4.8362</v>
      </c>
      <c r="G216" s="224">
        <v>1.4029</v>
      </c>
      <c r="H216" s="224">
        <v>5.5633</v>
      </c>
      <c r="I216" s="224">
        <v>1.629</v>
      </c>
      <c r="J216" s="224">
        <v>6.4653</v>
      </c>
      <c r="K216" s="224">
        <v>1.837</v>
      </c>
      <c r="L216" s="224">
        <v>3.5444</v>
      </c>
      <c r="M216" s="224">
        <v>1.7026</v>
      </c>
      <c r="N216" s="224">
        <v>0</v>
      </c>
      <c r="O216" s="224">
        <v>0</v>
      </c>
      <c r="P216" s="224">
        <v>0</v>
      </c>
    </row>
    <row r="217" spans="1:16" ht="12.75">
      <c r="A217" s="77">
        <v>8</v>
      </c>
      <c r="B217" s="224">
        <v>0</v>
      </c>
      <c r="C217" s="224">
        <v>0</v>
      </c>
      <c r="D217" s="224">
        <v>3.8053</v>
      </c>
      <c r="E217" s="224">
        <v>1.3242</v>
      </c>
      <c r="F217" s="224">
        <v>4.6713</v>
      </c>
      <c r="G217" s="224">
        <v>1.3628</v>
      </c>
      <c r="H217" s="224">
        <v>5.3437</v>
      </c>
      <c r="I217" s="224">
        <v>1.5824</v>
      </c>
      <c r="J217" s="224">
        <v>6.1827</v>
      </c>
      <c r="K217" s="224">
        <v>1.7845</v>
      </c>
      <c r="L217" s="224">
        <v>3.4678</v>
      </c>
      <c r="M217" s="224">
        <v>1.6539</v>
      </c>
      <c r="N217" s="224">
        <v>0</v>
      </c>
      <c r="O217" s="224">
        <v>0</v>
      </c>
      <c r="P217" s="224">
        <v>0</v>
      </c>
    </row>
    <row r="218" spans="1:16" ht="12.75">
      <c r="A218" s="77">
        <v>9</v>
      </c>
      <c r="B218" s="224">
        <v>0</v>
      </c>
      <c r="C218" s="224">
        <v>0</v>
      </c>
      <c r="D218" s="224">
        <v>3.804</v>
      </c>
      <c r="E218" s="224">
        <v>1.2852</v>
      </c>
      <c r="F218" s="224">
        <v>4.5065</v>
      </c>
      <c r="G218" s="224">
        <v>1.3228</v>
      </c>
      <c r="H218" s="224">
        <v>5.124</v>
      </c>
      <c r="I218" s="224">
        <v>1.5359</v>
      </c>
      <c r="J218" s="224">
        <v>5.9</v>
      </c>
      <c r="K218" s="224">
        <v>1.732</v>
      </c>
      <c r="L218" s="224">
        <v>3.3913</v>
      </c>
      <c r="M218" s="224">
        <v>1.6053</v>
      </c>
      <c r="N218" s="224">
        <v>0</v>
      </c>
      <c r="O218" s="224">
        <v>0</v>
      </c>
      <c r="P218" s="224">
        <v>0</v>
      </c>
    </row>
    <row r="219" spans="1:16" ht="12.75">
      <c r="A219" s="77">
        <v>10</v>
      </c>
      <c r="B219" s="224">
        <v>0</v>
      </c>
      <c r="C219" s="224">
        <v>0</v>
      </c>
      <c r="D219" s="224">
        <v>3.8027</v>
      </c>
      <c r="E219" s="224">
        <v>1.2463</v>
      </c>
      <c r="F219" s="224">
        <v>4.3417</v>
      </c>
      <c r="G219" s="224">
        <v>1.2827</v>
      </c>
      <c r="H219" s="224">
        <v>4.9043</v>
      </c>
      <c r="I219" s="224">
        <v>1.4893</v>
      </c>
      <c r="J219" s="224">
        <v>5.6173</v>
      </c>
      <c r="K219" s="224">
        <v>1.6796</v>
      </c>
      <c r="L219" s="224">
        <v>3.3147</v>
      </c>
      <c r="M219" s="224">
        <v>1.5566</v>
      </c>
      <c r="N219" s="224">
        <v>0</v>
      </c>
      <c r="O219" s="224">
        <v>0</v>
      </c>
      <c r="P219" s="224">
        <v>0</v>
      </c>
    </row>
    <row r="220" spans="1:16" ht="12.75">
      <c r="A220" s="77">
        <v>11</v>
      </c>
      <c r="B220" s="224">
        <v>0</v>
      </c>
      <c r="C220" s="224">
        <v>0</v>
      </c>
      <c r="D220" s="224">
        <v>3.8013</v>
      </c>
      <c r="E220" s="224">
        <v>1.2073</v>
      </c>
      <c r="F220" s="224">
        <v>4.1768</v>
      </c>
      <c r="G220" s="224">
        <v>1.2426</v>
      </c>
      <c r="H220" s="224">
        <v>4.6847</v>
      </c>
      <c r="I220" s="224">
        <v>1.4428</v>
      </c>
      <c r="J220" s="224">
        <v>5.3347</v>
      </c>
      <c r="K220" s="224">
        <v>1.6271</v>
      </c>
      <c r="L220" s="224">
        <v>3.2381</v>
      </c>
      <c r="M220" s="224">
        <v>1.508</v>
      </c>
      <c r="N220" s="224">
        <v>0</v>
      </c>
      <c r="O220" s="224">
        <v>0</v>
      </c>
      <c r="P220" s="224">
        <v>0</v>
      </c>
    </row>
    <row r="221" spans="1:16" ht="12.75">
      <c r="A221" s="77">
        <v>12</v>
      </c>
      <c r="B221" s="224">
        <v>0</v>
      </c>
      <c r="C221" s="224">
        <v>0</v>
      </c>
      <c r="D221" s="224">
        <v>3.8</v>
      </c>
      <c r="E221" s="224">
        <v>1.1684</v>
      </c>
      <c r="F221" s="224">
        <v>4.012</v>
      </c>
      <c r="G221" s="224">
        <v>1.2025</v>
      </c>
      <c r="H221" s="224">
        <v>4.465</v>
      </c>
      <c r="I221" s="224">
        <v>1.3963</v>
      </c>
      <c r="J221" s="224">
        <v>5.052</v>
      </c>
      <c r="K221" s="224">
        <v>1.5746</v>
      </c>
      <c r="L221" s="224">
        <v>3.1615</v>
      </c>
      <c r="M221" s="224">
        <v>1.4594</v>
      </c>
      <c r="N221" s="224">
        <v>0</v>
      </c>
      <c r="O221" s="224">
        <v>0</v>
      </c>
      <c r="P221" s="224">
        <v>0</v>
      </c>
    </row>
    <row r="222" spans="1:16" ht="12.75">
      <c r="A222" s="77">
        <v>13</v>
      </c>
      <c r="B222" s="224">
        <v>0</v>
      </c>
      <c r="C222" s="224">
        <v>0</v>
      </c>
      <c r="D222" s="224">
        <v>3.7987</v>
      </c>
      <c r="E222" s="224">
        <v>1.1295</v>
      </c>
      <c r="F222" s="224">
        <v>3.8472</v>
      </c>
      <c r="G222" s="224">
        <v>1.1624</v>
      </c>
      <c r="H222" s="224">
        <v>4.2453</v>
      </c>
      <c r="I222" s="224">
        <v>1.3497</v>
      </c>
      <c r="J222" s="224">
        <v>4.7693</v>
      </c>
      <c r="K222" s="224">
        <v>1.5221</v>
      </c>
      <c r="L222" s="224">
        <v>3.0849</v>
      </c>
      <c r="M222" s="224">
        <v>1.4107</v>
      </c>
      <c r="N222" s="224">
        <v>0</v>
      </c>
      <c r="O222" s="224">
        <v>0</v>
      </c>
      <c r="P222" s="224">
        <v>0</v>
      </c>
    </row>
    <row r="223" spans="1:16" ht="12.75">
      <c r="A223" s="77">
        <v>14</v>
      </c>
      <c r="B223" s="224">
        <v>0</v>
      </c>
      <c r="C223" s="224">
        <v>0</v>
      </c>
      <c r="D223" s="224">
        <v>3.7973</v>
      </c>
      <c r="E223" s="224">
        <v>1.0905</v>
      </c>
      <c r="F223" s="224">
        <v>3.6823</v>
      </c>
      <c r="G223" s="224">
        <v>1.1223</v>
      </c>
      <c r="H223" s="224">
        <v>4.0257</v>
      </c>
      <c r="I223" s="224">
        <v>1.3032</v>
      </c>
      <c r="J223" s="224">
        <v>4.4867</v>
      </c>
      <c r="K223" s="224">
        <v>1.4696</v>
      </c>
      <c r="L223" s="224">
        <v>3.0083</v>
      </c>
      <c r="M223" s="224">
        <v>1.3621</v>
      </c>
      <c r="N223" s="224">
        <v>0</v>
      </c>
      <c r="O223" s="224">
        <v>0</v>
      </c>
      <c r="P223" s="224">
        <v>0</v>
      </c>
    </row>
    <row r="224" spans="1:16" ht="12.75">
      <c r="A224" s="77">
        <v>15</v>
      </c>
      <c r="B224" s="224">
        <v>0</v>
      </c>
      <c r="C224" s="224">
        <v>0</v>
      </c>
      <c r="D224" s="224">
        <v>3.796</v>
      </c>
      <c r="E224" s="224">
        <v>1.0516</v>
      </c>
      <c r="F224" s="224">
        <v>3.5175</v>
      </c>
      <c r="G224" s="224">
        <v>1.0823</v>
      </c>
      <c r="H224" s="224">
        <v>3.806</v>
      </c>
      <c r="I224" s="224">
        <v>1.2566</v>
      </c>
      <c r="J224" s="224">
        <v>4.204</v>
      </c>
      <c r="K224" s="224">
        <v>1.4171</v>
      </c>
      <c r="L224" s="224">
        <v>2.9318</v>
      </c>
      <c r="M224" s="224">
        <v>1.3134</v>
      </c>
      <c r="N224" s="224">
        <v>0</v>
      </c>
      <c r="O224" s="224">
        <v>0</v>
      </c>
      <c r="P224" s="224">
        <v>0</v>
      </c>
    </row>
    <row r="225" spans="1:16" ht="12.75">
      <c r="A225" s="77">
        <v>16</v>
      </c>
      <c r="B225" s="224">
        <v>0</v>
      </c>
      <c r="C225" s="224">
        <v>0</v>
      </c>
      <c r="D225" s="224">
        <v>3.7947</v>
      </c>
      <c r="E225" s="224">
        <v>1.0126</v>
      </c>
      <c r="F225" s="224">
        <v>3.3527</v>
      </c>
      <c r="G225" s="224">
        <v>1.0422</v>
      </c>
      <c r="H225" s="224">
        <v>3.5863</v>
      </c>
      <c r="I225" s="224">
        <v>1.2101</v>
      </c>
      <c r="J225" s="224">
        <v>3.9213</v>
      </c>
      <c r="K225" s="224">
        <v>1.3646</v>
      </c>
      <c r="L225" s="224">
        <v>2.8552</v>
      </c>
      <c r="M225" s="224">
        <v>1.2648</v>
      </c>
      <c r="N225" s="224">
        <v>0</v>
      </c>
      <c r="O225" s="224">
        <v>0</v>
      </c>
      <c r="P225" s="224">
        <v>0</v>
      </c>
    </row>
    <row r="226" spans="1:16" ht="12.75">
      <c r="A226" s="77">
        <v>17</v>
      </c>
      <c r="B226" s="224">
        <v>0</v>
      </c>
      <c r="C226" s="224">
        <v>0</v>
      </c>
      <c r="D226" s="224">
        <v>3.7933</v>
      </c>
      <c r="E226" s="224">
        <v>0.9737</v>
      </c>
      <c r="F226" s="224">
        <v>3.1878</v>
      </c>
      <c r="G226" s="224">
        <v>1.0021</v>
      </c>
      <c r="H226" s="224">
        <v>3.3667</v>
      </c>
      <c r="I226" s="224">
        <v>1.1635</v>
      </c>
      <c r="J226" s="224">
        <v>3.6387</v>
      </c>
      <c r="K226" s="224">
        <v>1.3122</v>
      </c>
      <c r="L226" s="224">
        <v>2.7786</v>
      </c>
      <c r="M226" s="224">
        <v>1.2161</v>
      </c>
      <c r="N226" s="224">
        <v>0</v>
      </c>
      <c r="O226" s="224">
        <v>0</v>
      </c>
      <c r="P226" s="224">
        <v>0</v>
      </c>
    </row>
    <row r="227" spans="1:16" ht="12.75">
      <c r="A227" s="77">
        <v>18</v>
      </c>
      <c r="B227" s="224">
        <v>0</v>
      </c>
      <c r="C227" s="224">
        <v>0</v>
      </c>
      <c r="D227" s="224">
        <v>3.792</v>
      </c>
      <c r="E227" s="224">
        <v>0.9347</v>
      </c>
      <c r="F227" s="224">
        <v>3.023</v>
      </c>
      <c r="G227" s="224">
        <v>0.962</v>
      </c>
      <c r="H227" s="224">
        <v>3.147</v>
      </c>
      <c r="I227" s="224">
        <v>1.117</v>
      </c>
      <c r="J227" s="224">
        <v>3.356</v>
      </c>
      <c r="K227" s="224">
        <v>1.2597</v>
      </c>
      <c r="L227" s="224">
        <v>2.702</v>
      </c>
      <c r="M227" s="224">
        <v>1.1675</v>
      </c>
      <c r="N227" s="224">
        <v>3.4236</v>
      </c>
      <c r="O227" s="224">
        <v>1.5701</v>
      </c>
      <c r="P227" s="224">
        <v>0</v>
      </c>
    </row>
    <row r="228" spans="1:16" ht="12.75">
      <c r="A228" s="77">
        <v>19</v>
      </c>
      <c r="B228" s="224">
        <v>0</v>
      </c>
      <c r="C228" s="224">
        <v>0</v>
      </c>
      <c r="D228" s="224">
        <v>4.03</v>
      </c>
      <c r="E228" s="224">
        <v>0.9301</v>
      </c>
      <c r="F228" s="224">
        <v>3.124</v>
      </c>
      <c r="G228" s="224">
        <v>0.9572</v>
      </c>
      <c r="H228" s="224">
        <v>3.1938</v>
      </c>
      <c r="I228" s="224">
        <v>1.1071</v>
      </c>
      <c r="J228" s="224">
        <v>3.2992</v>
      </c>
      <c r="K228" s="224">
        <v>1.2417</v>
      </c>
      <c r="L228" s="224">
        <v>2.68</v>
      </c>
      <c r="M228" s="224">
        <v>1.1951</v>
      </c>
      <c r="N228" s="224">
        <v>3.3285</v>
      </c>
      <c r="O228" s="224">
        <v>1.5265</v>
      </c>
      <c r="P228" s="224">
        <v>0</v>
      </c>
    </row>
    <row r="229" spans="1:16" ht="12.75">
      <c r="A229" s="77">
        <v>20</v>
      </c>
      <c r="B229" s="224">
        <v>0</v>
      </c>
      <c r="C229" s="224">
        <v>0</v>
      </c>
      <c r="D229" s="224">
        <v>4.2679</v>
      </c>
      <c r="E229" s="224">
        <v>0.9255</v>
      </c>
      <c r="F229" s="224">
        <v>3.225</v>
      </c>
      <c r="G229" s="224">
        <v>0.9525</v>
      </c>
      <c r="H229" s="224">
        <v>3.2405</v>
      </c>
      <c r="I229" s="224">
        <v>1.0972</v>
      </c>
      <c r="J229" s="224">
        <v>3.2425</v>
      </c>
      <c r="K229" s="224">
        <v>1.2237</v>
      </c>
      <c r="L229" s="224">
        <v>2.6581</v>
      </c>
      <c r="M229" s="224">
        <v>1.2227</v>
      </c>
      <c r="N229" s="224">
        <v>3.2334</v>
      </c>
      <c r="O229" s="224">
        <v>1.4829</v>
      </c>
      <c r="P229" s="224">
        <v>0</v>
      </c>
    </row>
    <row r="230" spans="1:16" ht="12.75">
      <c r="A230" s="77">
        <v>21</v>
      </c>
      <c r="B230" s="224">
        <v>0</v>
      </c>
      <c r="C230" s="224">
        <v>0</v>
      </c>
      <c r="D230" s="224">
        <v>4.5059</v>
      </c>
      <c r="E230" s="224">
        <v>0.9209</v>
      </c>
      <c r="F230" s="224">
        <v>3.326</v>
      </c>
      <c r="G230" s="224">
        <v>0.9477</v>
      </c>
      <c r="H230" s="224">
        <v>3.2873</v>
      </c>
      <c r="I230" s="224">
        <v>1.0874</v>
      </c>
      <c r="J230" s="224">
        <v>3.1857</v>
      </c>
      <c r="K230" s="224">
        <v>1.2057</v>
      </c>
      <c r="L230" s="224">
        <v>2.6361</v>
      </c>
      <c r="M230" s="224">
        <v>1.2503</v>
      </c>
      <c r="N230" s="224">
        <v>3.1383</v>
      </c>
      <c r="O230" s="224">
        <v>1.4393</v>
      </c>
      <c r="P230" s="224">
        <v>0</v>
      </c>
    </row>
    <row r="231" spans="1:16" ht="12.75">
      <c r="A231" s="77">
        <v>22</v>
      </c>
      <c r="B231" s="224">
        <v>0</v>
      </c>
      <c r="C231" s="224">
        <v>0</v>
      </c>
      <c r="D231" s="224">
        <v>4.7438</v>
      </c>
      <c r="E231" s="224">
        <v>0.9163</v>
      </c>
      <c r="F231" s="224">
        <v>3.4269</v>
      </c>
      <c r="G231" s="224">
        <v>0.9429</v>
      </c>
      <c r="H231" s="224">
        <v>3.334</v>
      </c>
      <c r="I231" s="224">
        <v>1.0775</v>
      </c>
      <c r="J231" s="224">
        <v>3.1289</v>
      </c>
      <c r="K231" s="224">
        <v>1.1878</v>
      </c>
      <c r="L231" s="224">
        <v>2.6141</v>
      </c>
      <c r="M231" s="224">
        <v>1.2779</v>
      </c>
      <c r="N231" s="224">
        <v>3.0432</v>
      </c>
      <c r="O231" s="224">
        <v>1.3957</v>
      </c>
      <c r="P231" s="224">
        <v>0</v>
      </c>
    </row>
    <row r="232" spans="1:16" ht="12.75">
      <c r="A232" s="77">
        <v>23</v>
      </c>
      <c r="B232" s="224">
        <v>0</v>
      </c>
      <c r="C232" s="224">
        <v>0</v>
      </c>
      <c r="D232" s="224">
        <v>4.9818</v>
      </c>
      <c r="E232" s="224">
        <v>0.9118</v>
      </c>
      <c r="F232" s="224">
        <v>3.5279</v>
      </c>
      <c r="G232" s="224">
        <v>0.9382</v>
      </c>
      <c r="H232" s="224">
        <v>3.3808</v>
      </c>
      <c r="I232" s="224">
        <v>1.0676</v>
      </c>
      <c r="J232" s="224">
        <v>3.0722</v>
      </c>
      <c r="K232" s="224">
        <v>1.1698</v>
      </c>
      <c r="L232" s="224">
        <v>2.5922</v>
      </c>
      <c r="M232" s="224">
        <v>1.3055</v>
      </c>
      <c r="N232" s="224">
        <v>2.9481</v>
      </c>
      <c r="O232" s="224">
        <v>1.3521</v>
      </c>
      <c r="P232" s="224">
        <v>0</v>
      </c>
    </row>
    <row r="233" spans="1:16" ht="12.75">
      <c r="A233" s="77">
        <v>24</v>
      </c>
      <c r="B233" s="224">
        <v>0</v>
      </c>
      <c r="C233" s="224">
        <v>0</v>
      </c>
      <c r="D233" s="224">
        <v>5.2198</v>
      </c>
      <c r="E233" s="224">
        <v>0.9072</v>
      </c>
      <c r="F233" s="224">
        <v>3.6289</v>
      </c>
      <c r="G233" s="224">
        <v>0.9334</v>
      </c>
      <c r="H233" s="224">
        <v>3.4275</v>
      </c>
      <c r="I233" s="224">
        <v>1.0577</v>
      </c>
      <c r="J233" s="224">
        <v>3.0154</v>
      </c>
      <c r="K233" s="224">
        <v>1.1518</v>
      </c>
      <c r="L233" s="224">
        <v>2.5702</v>
      </c>
      <c r="M233" s="224">
        <v>1.3331</v>
      </c>
      <c r="N233" s="224">
        <v>2.853</v>
      </c>
      <c r="O233" s="224">
        <v>1.3085</v>
      </c>
      <c r="P233" s="224">
        <v>0</v>
      </c>
    </row>
    <row r="234" spans="1:16" ht="12.75">
      <c r="A234" s="77">
        <v>25</v>
      </c>
      <c r="B234" s="224">
        <v>0</v>
      </c>
      <c r="C234" s="224">
        <v>0</v>
      </c>
      <c r="D234" s="224">
        <v>5.4577</v>
      </c>
      <c r="E234" s="224">
        <v>0.9026</v>
      </c>
      <c r="F234" s="224">
        <v>3.7299</v>
      </c>
      <c r="G234" s="224">
        <v>0.9286</v>
      </c>
      <c r="H234" s="224">
        <v>3.4743</v>
      </c>
      <c r="I234" s="224">
        <v>1.0478</v>
      </c>
      <c r="J234" s="224">
        <v>2.9586</v>
      </c>
      <c r="K234" s="224">
        <v>1.1339</v>
      </c>
      <c r="L234" s="224">
        <v>2.5482</v>
      </c>
      <c r="M234" s="224">
        <v>1.3608</v>
      </c>
      <c r="N234" s="224">
        <v>2.7579</v>
      </c>
      <c r="O234" s="224">
        <v>1.2648</v>
      </c>
      <c r="P234" s="224">
        <v>0</v>
      </c>
    </row>
    <row r="235" spans="1:16" ht="12.75">
      <c r="A235" s="77">
        <v>26</v>
      </c>
      <c r="B235" s="224">
        <v>0</v>
      </c>
      <c r="C235" s="224">
        <v>0</v>
      </c>
      <c r="D235" s="224">
        <v>5.6957</v>
      </c>
      <c r="E235" s="224">
        <v>0.898</v>
      </c>
      <c r="F235" s="224">
        <v>3.8309</v>
      </c>
      <c r="G235" s="224">
        <v>0.9239</v>
      </c>
      <c r="H235" s="224">
        <v>3.521</v>
      </c>
      <c r="I235" s="224">
        <v>1.0379</v>
      </c>
      <c r="J235" s="224">
        <v>2.9019</v>
      </c>
      <c r="K235" s="224">
        <v>1.1159</v>
      </c>
      <c r="L235" s="224">
        <v>2.5263</v>
      </c>
      <c r="M235" s="224">
        <v>1.3884</v>
      </c>
      <c r="N235" s="224">
        <v>2.6628</v>
      </c>
      <c r="O235" s="224">
        <v>1.2212</v>
      </c>
      <c r="P235" s="224">
        <v>0</v>
      </c>
    </row>
    <row r="236" spans="1:16" ht="12.75">
      <c r="A236" s="77">
        <v>27</v>
      </c>
      <c r="B236" s="224">
        <v>0</v>
      </c>
      <c r="C236" s="224">
        <v>0</v>
      </c>
      <c r="D236" s="224">
        <v>5.9336</v>
      </c>
      <c r="E236" s="224">
        <v>0.8934</v>
      </c>
      <c r="F236" s="224">
        <v>3.9319</v>
      </c>
      <c r="G236" s="224">
        <v>0.9191</v>
      </c>
      <c r="H236" s="224">
        <v>3.5678</v>
      </c>
      <c r="I236" s="224">
        <v>1.0281</v>
      </c>
      <c r="J236" s="224">
        <v>2.8451</v>
      </c>
      <c r="K236" s="224">
        <v>1.0979</v>
      </c>
      <c r="L236" s="224">
        <v>2.5043</v>
      </c>
      <c r="M236" s="224">
        <v>1.416</v>
      </c>
      <c r="N236" s="224">
        <v>2.5677</v>
      </c>
      <c r="O236" s="224">
        <v>1.1776</v>
      </c>
      <c r="P236" s="224">
        <v>0</v>
      </c>
    </row>
    <row r="237" spans="1:16" ht="12.75">
      <c r="A237" s="77">
        <v>28</v>
      </c>
      <c r="B237" s="224">
        <v>0</v>
      </c>
      <c r="C237" s="224">
        <v>0</v>
      </c>
      <c r="D237" s="224">
        <v>6.1716</v>
      </c>
      <c r="E237" s="224">
        <v>0.8888</v>
      </c>
      <c r="F237" s="224">
        <v>4.0328</v>
      </c>
      <c r="G237" s="224">
        <v>0.9143</v>
      </c>
      <c r="H237" s="224">
        <v>3.6145</v>
      </c>
      <c r="I237" s="224">
        <v>1.0182</v>
      </c>
      <c r="J237" s="224">
        <v>2.7883</v>
      </c>
      <c r="K237" s="224">
        <v>1.0799</v>
      </c>
      <c r="L237" s="224">
        <v>2.4823</v>
      </c>
      <c r="M237" s="224">
        <v>1.4436</v>
      </c>
      <c r="N237" s="224">
        <v>2.4726</v>
      </c>
      <c r="O237" s="224">
        <v>1.134</v>
      </c>
      <c r="P237" s="224">
        <v>0</v>
      </c>
    </row>
    <row r="238" spans="1:16" ht="12.75">
      <c r="A238" s="77">
        <v>29</v>
      </c>
      <c r="B238" s="224">
        <v>0</v>
      </c>
      <c r="C238" s="224">
        <v>0</v>
      </c>
      <c r="D238" s="224">
        <v>6.4096</v>
      </c>
      <c r="E238" s="224">
        <v>0.8842</v>
      </c>
      <c r="F238" s="224">
        <v>4.1338</v>
      </c>
      <c r="G238" s="224">
        <v>0.9096</v>
      </c>
      <c r="H238" s="224">
        <v>3.6613</v>
      </c>
      <c r="I238" s="224">
        <v>1.0083</v>
      </c>
      <c r="J238" s="224">
        <v>2.7316</v>
      </c>
      <c r="K238" s="224">
        <v>1.062</v>
      </c>
      <c r="L238" s="224">
        <v>2.4604</v>
      </c>
      <c r="M238" s="224">
        <v>1.4712</v>
      </c>
      <c r="N238" s="224">
        <v>2.3775</v>
      </c>
      <c r="O238" s="224">
        <v>1.0904</v>
      </c>
      <c r="P238" s="224">
        <v>0</v>
      </c>
    </row>
    <row r="239" spans="1:16" ht="12.75">
      <c r="A239" s="77">
        <v>30</v>
      </c>
      <c r="B239" s="224">
        <v>0</v>
      </c>
      <c r="C239" s="224">
        <v>0</v>
      </c>
      <c r="D239" s="224">
        <v>6.6475</v>
      </c>
      <c r="E239" s="224">
        <v>0.8796</v>
      </c>
      <c r="F239" s="224">
        <v>4.2348</v>
      </c>
      <c r="G239" s="224">
        <v>0.9048</v>
      </c>
      <c r="H239" s="224">
        <v>3.708</v>
      </c>
      <c r="I239" s="224">
        <v>0.9984</v>
      </c>
      <c r="J239" s="224">
        <v>2.6748</v>
      </c>
      <c r="K239" s="224">
        <v>1.044</v>
      </c>
      <c r="L239" s="224">
        <v>2.4384</v>
      </c>
      <c r="M239" s="224">
        <v>1.4988</v>
      </c>
      <c r="N239" s="224">
        <v>2.2824</v>
      </c>
      <c r="O239" s="224">
        <v>1.0468</v>
      </c>
      <c r="P239" s="224">
        <v>0</v>
      </c>
    </row>
    <row r="240" spans="1:16" ht="12.75">
      <c r="A240" s="77">
        <v>31</v>
      </c>
      <c r="B240" s="224">
        <v>0</v>
      </c>
      <c r="C240" s="224">
        <v>0</v>
      </c>
      <c r="D240" s="224">
        <v>6.5185</v>
      </c>
      <c r="E240" s="224">
        <v>0.8541</v>
      </c>
      <c r="F240" s="224">
        <v>4.1337</v>
      </c>
      <c r="G240" s="224">
        <v>0.874</v>
      </c>
      <c r="H240" s="224">
        <v>3.6122</v>
      </c>
      <c r="I240" s="224">
        <v>0.9647</v>
      </c>
      <c r="J240" s="224">
        <v>2.6204</v>
      </c>
      <c r="K240" s="224">
        <v>1.0185</v>
      </c>
      <c r="L240" s="224">
        <v>2.3801</v>
      </c>
      <c r="M240" s="224">
        <v>1.454</v>
      </c>
      <c r="N240" s="224">
        <v>2.1873</v>
      </c>
      <c r="O240" s="224">
        <v>1.0198</v>
      </c>
      <c r="P240" s="224">
        <v>0</v>
      </c>
    </row>
    <row r="241" spans="1:16" ht="12.75">
      <c r="A241" s="77">
        <v>32</v>
      </c>
      <c r="B241" s="224">
        <v>0</v>
      </c>
      <c r="C241" s="224">
        <v>0</v>
      </c>
      <c r="D241" s="224">
        <v>6.3895</v>
      </c>
      <c r="E241" s="224">
        <v>0.8287</v>
      </c>
      <c r="F241" s="224">
        <v>4.0326</v>
      </c>
      <c r="G241" s="224">
        <v>0.8432</v>
      </c>
      <c r="H241" s="224">
        <v>3.5165</v>
      </c>
      <c r="I241" s="224">
        <v>0.931</v>
      </c>
      <c r="J241" s="224">
        <v>2.5659</v>
      </c>
      <c r="K241" s="224">
        <v>0.993</v>
      </c>
      <c r="L241" s="224">
        <v>2.3218</v>
      </c>
      <c r="M241" s="224">
        <v>1.4092</v>
      </c>
      <c r="N241" s="224">
        <v>2.0923</v>
      </c>
      <c r="O241" s="224">
        <v>0.9928</v>
      </c>
      <c r="P241" s="224">
        <v>0</v>
      </c>
    </row>
    <row r="242" spans="1:16" ht="12.75">
      <c r="A242" s="77">
        <v>33</v>
      </c>
      <c r="B242" s="224">
        <v>0</v>
      </c>
      <c r="C242" s="224">
        <v>0</v>
      </c>
      <c r="D242" s="224">
        <v>6.2605</v>
      </c>
      <c r="E242" s="224">
        <v>0.8032</v>
      </c>
      <c r="F242" s="224">
        <v>3.9314</v>
      </c>
      <c r="G242" s="224">
        <v>0.8123</v>
      </c>
      <c r="H242" s="224">
        <v>3.4207</v>
      </c>
      <c r="I242" s="224">
        <v>0.8973</v>
      </c>
      <c r="J242" s="224">
        <v>2.5115</v>
      </c>
      <c r="K242" s="224">
        <v>0.9675</v>
      </c>
      <c r="L242" s="224">
        <v>2.2635</v>
      </c>
      <c r="M242" s="224">
        <v>1.3644</v>
      </c>
      <c r="N242" s="224">
        <v>1.9972</v>
      </c>
      <c r="O242" s="224">
        <v>0.9658</v>
      </c>
      <c r="P242" s="224">
        <v>0</v>
      </c>
    </row>
    <row r="243" spans="1:16" ht="12.75">
      <c r="A243" s="77">
        <v>34</v>
      </c>
      <c r="B243" s="224">
        <v>0</v>
      </c>
      <c r="C243" s="224">
        <v>0</v>
      </c>
      <c r="D243" s="224">
        <v>6.1314</v>
      </c>
      <c r="E243" s="224">
        <v>0.7778</v>
      </c>
      <c r="F243" s="224">
        <v>3.8303</v>
      </c>
      <c r="G243" s="224">
        <v>0.7815</v>
      </c>
      <c r="H243" s="224">
        <v>3.3249</v>
      </c>
      <c r="I243" s="224">
        <v>0.8636</v>
      </c>
      <c r="J243" s="224">
        <v>2.457</v>
      </c>
      <c r="K243" s="224">
        <v>0.942</v>
      </c>
      <c r="L243" s="224">
        <v>2.2052</v>
      </c>
      <c r="M243" s="224">
        <v>1.3196</v>
      </c>
      <c r="N243" s="224">
        <v>1.9021</v>
      </c>
      <c r="O243" s="224">
        <v>0.9388</v>
      </c>
      <c r="P243" s="224">
        <v>0</v>
      </c>
    </row>
    <row r="244" spans="1:16" ht="12.75">
      <c r="A244" s="77">
        <v>35</v>
      </c>
      <c r="B244" s="224">
        <v>0</v>
      </c>
      <c r="C244" s="224">
        <v>0</v>
      </c>
      <c r="D244" s="224">
        <v>6.0024</v>
      </c>
      <c r="E244" s="224">
        <v>0.7523</v>
      </c>
      <c r="F244" s="224">
        <v>3.7292</v>
      </c>
      <c r="G244" s="224">
        <v>0.7507</v>
      </c>
      <c r="H244" s="224">
        <v>3.2291</v>
      </c>
      <c r="I244" s="224">
        <v>0.8299</v>
      </c>
      <c r="J244" s="224">
        <v>2.4026</v>
      </c>
      <c r="K244" s="224">
        <v>0.9165</v>
      </c>
      <c r="L244" s="224">
        <v>2.1469</v>
      </c>
      <c r="M244" s="224">
        <v>1.2748</v>
      </c>
      <c r="N244" s="224">
        <v>1.807</v>
      </c>
      <c r="O244" s="224">
        <v>0.9119</v>
      </c>
      <c r="P244" s="224">
        <v>0</v>
      </c>
    </row>
    <row r="245" spans="1:16" ht="12.75">
      <c r="A245" s="77">
        <v>36</v>
      </c>
      <c r="B245" s="224">
        <v>0</v>
      </c>
      <c r="C245" s="224">
        <v>0</v>
      </c>
      <c r="D245" s="224">
        <v>5.8734</v>
      </c>
      <c r="E245" s="224">
        <v>0.7268</v>
      </c>
      <c r="F245" s="224">
        <v>3.6281</v>
      </c>
      <c r="G245" s="224">
        <v>0.7199</v>
      </c>
      <c r="H245" s="224">
        <v>3.1334</v>
      </c>
      <c r="I245" s="224">
        <v>0.7962</v>
      </c>
      <c r="J245" s="224">
        <v>2.3481</v>
      </c>
      <c r="K245" s="224">
        <v>0.891</v>
      </c>
      <c r="L245" s="224">
        <v>2.0886</v>
      </c>
      <c r="M245" s="224">
        <v>1.23</v>
      </c>
      <c r="N245" s="224">
        <v>1.712</v>
      </c>
      <c r="O245" s="224">
        <v>0.8849</v>
      </c>
      <c r="P245" s="224">
        <v>0</v>
      </c>
    </row>
    <row r="246" spans="1:16" ht="12.75">
      <c r="A246" s="77">
        <v>37</v>
      </c>
      <c r="B246" s="224">
        <v>0</v>
      </c>
      <c r="C246" s="224">
        <v>0</v>
      </c>
      <c r="D246" s="224">
        <v>5.7444</v>
      </c>
      <c r="E246" s="224">
        <v>0.7014</v>
      </c>
      <c r="F246" s="224">
        <v>3.5269</v>
      </c>
      <c r="G246" s="224">
        <v>0.6891</v>
      </c>
      <c r="H246" s="224">
        <v>3.0376</v>
      </c>
      <c r="I246" s="224">
        <v>0.7625</v>
      </c>
      <c r="J246" s="224">
        <v>2.2937</v>
      </c>
      <c r="K246" s="224">
        <v>0.8655</v>
      </c>
      <c r="L246" s="224">
        <v>2.0303</v>
      </c>
      <c r="M246" s="224">
        <v>1.1852</v>
      </c>
      <c r="N246" s="224">
        <v>1.6169</v>
      </c>
      <c r="O246" s="224">
        <v>0.8579</v>
      </c>
      <c r="P246" s="224">
        <v>0</v>
      </c>
    </row>
    <row r="247" spans="1:16" ht="12.75">
      <c r="A247" s="77">
        <v>38</v>
      </c>
      <c r="B247" s="224">
        <v>0</v>
      </c>
      <c r="C247" s="224">
        <v>0</v>
      </c>
      <c r="D247" s="224">
        <v>5.6154</v>
      </c>
      <c r="E247" s="224">
        <v>0.6759</v>
      </c>
      <c r="F247" s="224">
        <v>3.4258</v>
      </c>
      <c r="G247" s="224">
        <v>0.6583</v>
      </c>
      <c r="H247" s="224">
        <v>2.9418</v>
      </c>
      <c r="I247" s="224">
        <v>0.7288</v>
      </c>
      <c r="J247" s="224">
        <v>2.2392</v>
      </c>
      <c r="K247" s="224">
        <v>0.84</v>
      </c>
      <c r="L247" s="224">
        <v>1.972</v>
      </c>
      <c r="M247" s="224">
        <v>1.1404</v>
      </c>
      <c r="N247" s="224">
        <v>1.5218</v>
      </c>
      <c r="O247" s="224">
        <v>0.8309</v>
      </c>
      <c r="P247" s="224">
        <v>0</v>
      </c>
    </row>
    <row r="248" spans="1:16" ht="12.75">
      <c r="A248" s="77">
        <v>39</v>
      </c>
      <c r="B248" s="224">
        <v>0</v>
      </c>
      <c r="C248" s="224">
        <v>0</v>
      </c>
      <c r="D248" s="224">
        <v>5.4863</v>
      </c>
      <c r="E248" s="224">
        <v>0.6505</v>
      </c>
      <c r="F248" s="224">
        <v>3.3247</v>
      </c>
      <c r="G248" s="224">
        <v>0.6274</v>
      </c>
      <c r="H248" s="224">
        <v>2.846</v>
      </c>
      <c r="I248" s="224">
        <v>0.6951</v>
      </c>
      <c r="J248" s="224">
        <v>2.1848</v>
      </c>
      <c r="K248" s="224">
        <v>0.8145</v>
      </c>
      <c r="L248" s="224">
        <v>1.9137</v>
      </c>
      <c r="M248" s="224">
        <v>1.0956</v>
      </c>
      <c r="N248" s="224">
        <v>1.4267</v>
      </c>
      <c r="O248" s="224">
        <v>0.8039</v>
      </c>
      <c r="P248" s="224">
        <v>0</v>
      </c>
    </row>
    <row r="249" spans="1:16" ht="12.75">
      <c r="A249" s="77">
        <v>40</v>
      </c>
      <c r="B249" s="224">
        <v>0</v>
      </c>
      <c r="C249" s="224">
        <v>0</v>
      </c>
      <c r="D249" s="224">
        <v>5.3573</v>
      </c>
      <c r="E249" s="224">
        <v>0.625</v>
      </c>
      <c r="F249" s="224">
        <v>3.2236</v>
      </c>
      <c r="G249" s="224">
        <v>0.5966</v>
      </c>
      <c r="H249" s="224">
        <v>2.7503</v>
      </c>
      <c r="I249" s="224">
        <v>0.6614</v>
      </c>
      <c r="J249" s="224">
        <v>2.1303</v>
      </c>
      <c r="K249" s="224">
        <v>0.789</v>
      </c>
      <c r="L249" s="224">
        <v>1.8554</v>
      </c>
      <c r="M249" s="224">
        <v>1.0508</v>
      </c>
      <c r="N249" s="224">
        <v>1.3317</v>
      </c>
      <c r="O249" s="224">
        <v>0.777</v>
      </c>
      <c r="P249" s="224">
        <v>0</v>
      </c>
    </row>
    <row r="250" spans="1:16" ht="12.75">
      <c r="A250" s="77">
        <v>41</v>
      </c>
      <c r="B250" s="224">
        <v>0</v>
      </c>
      <c r="C250" s="224">
        <v>0</v>
      </c>
      <c r="D250" s="224">
        <v>5.2283</v>
      </c>
      <c r="E250" s="224">
        <v>0.5995</v>
      </c>
      <c r="F250" s="224">
        <v>3.1224</v>
      </c>
      <c r="G250" s="224">
        <v>0.5658</v>
      </c>
      <c r="H250" s="224">
        <v>2.6545</v>
      </c>
      <c r="I250" s="224">
        <v>0.6277</v>
      </c>
      <c r="J250" s="224">
        <v>2.0759</v>
      </c>
      <c r="K250" s="224">
        <v>0.7635</v>
      </c>
      <c r="L250" s="224">
        <v>1.7971</v>
      </c>
      <c r="M250" s="224">
        <v>1.006</v>
      </c>
      <c r="N250" s="224">
        <v>1.2366</v>
      </c>
      <c r="O250" s="224">
        <v>0.75</v>
      </c>
      <c r="P250" s="224">
        <v>0</v>
      </c>
    </row>
    <row r="251" spans="1:16" ht="12.75">
      <c r="A251" s="77">
        <v>42</v>
      </c>
      <c r="B251" s="224">
        <v>0</v>
      </c>
      <c r="C251" s="224">
        <v>0</v>
      </c>
      <c r="D251" s="224">
        <v>5.0993</v>
      </c>
      <c r="E251" s="224">
        <v>0.5741</v>
      </c>
      <c r="F251" s="224">
        <v>3.0213</v>
      </c>
      <c r="G251" s="224">
        <v>0.535</v>
      </c>
      <c r="H251" s="224">
        <v>2.5587</v>
      </c>
      <c r="I251" s="224">
        <v>0.594</v>
      </c>
      <c r="J251" s="224">
        <v>2.0214</v>
      </c>
      <c r="K251" s="224">
        <v>0.738</v>
      </c>
      <c r="L251" s="224">
        <v>1.7388</v>
      </c>
      <c r="M251" s="224">
        <v>0.9612</v>
      </c>
      <c r="N251" s="224">
        <v>1.1415</v>
      </c>
      <c r="O251" s="224">
        <v>0.723</v>
      </c>
      <c r="P251" s="224">
        <v>0</v>
      </c>
    </row>
    <row r="252" spans="1:16" ht="12.75">
      <c r="A252" s="77">
        <v>43</v>
      </c>
      <c r="B252" s="224">
        <v>0</v>
      </c>
      <c r="C252" s="224">
        <v>0</v>
      </c>
      <c r="D252" s="224">
        <v>5.0983</v>
      </c>
      <c r="E252" s="224">
        <v>0.5671</v>
      </c>
      <c r="F252" s="224">
        <v>2.9055</v>
      </c>
      <c r="G252" s="224">
        <v>0.5289</v>
      </c>
      <c r="H252" s="224">
        <v>2.5298</v>
      </c>
      <c r="I252" s="224">
        <v>0.5841</v>
      </c>
      <c r="J252" s="224">
        <v>2.0052</v>
      </c>
      <c r="K252" s="224">
        <v>0.7219</v>
      </c>
      <c r="L252" s="224">
        <v>1.7286</v>
      </c>
      <c r="M252" s="224">
        <v>0.9438</v>
      </c>
      <c r="N252" s="224">
        <v>1.1145</v>
      </c>
      <c r="O252" s="224">
        <v>0.7106</v>
      </c>
      <c r="P252" s="224">
        <v>0</v>
      </c>
    </row>
    <row r="253" spans="1:16" ht="12.75">
      <c r="A253" s="77">
        <v>44</v>
      </c>
      <c r="B253" s="224">
        <v>0</v>
      </c>
      <c r="C253" s="224">
        <v>0</v>
      </c>
      <c r="D253" s="224">
        <v>5.0973</v>
      </c>
      <c r="E253" s="224">
        <v>0.5602</v>
      </c>
      <c r="F253" s="224">
        <v>2.7897</v>
      </c>
      <c r="G253" s="224">
        <v>0.5228</v>
      </c>
      <c r="H253" s="224">
        <v>2.501</v>
      </c>
      <c r="I253" s="224">
        <v>0.5741</v>
      </c>
      <c r="J253" s="224">
        <v>1.989</v>
      </c>
      <c r="K253" s="224">
        <v>0.7058</v>
      </c>
      <c r="L253" s="224">
        <v>1.7184</v>
      </c>
      <c r="M253" s="224">
        <v>0.9264</v>
      </c>
      <c r="N253" s="224">
        <v>1.0876</v>
      </c>
      <c r="O253" s="224">
        <v>0.6982</v>
      </c>
      <c r="P253" s="224">
        <v>0</v>
      </c>
    </row>
    <row r="254" spans="1:16" ht="12.75">
      <c r="A254" s="77">
        <v>45</v>
      </c>
      <c r="B254" s="224">
        <v>0</v>
      </c>
      <c r="C254" s="224">
        <v>0</v>
      </c>
      <c r="D254" s="224">
        <v>6.8814</v>
      </c>
      <c r="E254" s="224">
        <v>0.7397</v>
      </c>
      <c r="F254" s="224">
        <v>3.7661</v>
      </c>
      <c r="G254" s="224">
        <v>0.7057</v>
      </c>
      <c r="H254" s="224">
        <v>3.3763</v>
      </c>
      <c r="I254" s="224">
        <v>0.775</v>
      </c>
      <c r="J254" s="224">
        <v>2.6852</v>
      </c>
      <c r="K254" s="224">
        <v>0.9165</v>
      </c>
      <c r="L254" s="224">
        <v>2.3198</v>
      </c>
      <c r="M254" s="224">
        <v>1.2506</v>
      </c>
      <c r="N254" s="224">
        <v>1.4682</v>
      </c>
      <c r="O254" s="224">
        <v>0.8372</v>
      </c>
      <c r="P254" s="224">
        <v>0</v>
      </c>
    </row>
    <row r="255" spans="1:16" ht="12.75">
      <c r="A255" s="77">
        <v>46</v>
      </c>
      <c r="B255" s="224">
        <v>0</v>
      </c>
      <c r="C255" s="224">
        <v>0</v>
      </c>
      <c r="D255" s="224">
        <v>6.6821</v>
      </c>
      <c r="E255" s="224">
        <v>0.7283</v>
      </c>
      <c r="F255" s="224">
        <v>3.591</v>
      </c>
      <c r="G255" s="224">
        <v>0.7</v>
      </c>
      <c r="H255" s="224">
        <v>3.3589</v>
      </c>
      <c r="I255" s="224">
        <v>0.7633</v>
      </c>
      <c r="J255" s="224">
        <v>2.6823</v>
      </c>
      <c r="K255" s="224">
        <v>0.8956</v>
      </c>
      <c r="L255" s="224">
        <v>2.3235</v>
      </c>
      <c r="M255" s="224">
        <v>1.2334</v>
      </c>
      <c r="N255" s="224">
        <v>1.432</v>
      </c>
      <c r="O255" s="224">
        <v>0.8247</v>
      </c>
      <c r="P255" s="224">
        <v>0</v>
      </c>
    </row>
    <row r="256" spans="1:16" ht="12.75">
      <c r="A256" s="77">
        <v>47</v>
      </c>
      <c r="B256" s="224">
        <v>0</v>
      </c>
      <c r="C256" s="224">
        <v>0</v>
      </c>
      <c r="D256" s="224">
        <v>6.4828</v>
      </c>
      <c r="E256" s="224">
        <v>0.7168</v>
      </c>
      <c r="F256" s="224">
        <v>3.4159</v>
      </c>
      <c r="G256" s="224">
        <v>0.6942</v>
      </c>
      <c r="H256" s="224">
        <v>3.3415</v>
      </c>
      <c r="I256" s="224">
        <v>0.7515</v>
      </c>
      <c r="J256" s="224">
        <v>2.6794</v>
      </c>
      <c r="K256" s="224">
        <v>0.8747</v>
      </c>
      <c r="L256" s="224">
        <v>2.3272</v>
      </c>
      <c r="M256" s="224">
        <v>1.2161</v>
      </c>
      <c r="N256" s="224">
        <v>1.3958</v>
      </c>
      <c r="O256" s="224">
        <v>0.8121</v>
      </c>
      <c r="P256" s="224">
        <v>0</v>
      </c>
    </row>
    <row r="257" spans="1:16" ht="12.75">
      <c r="A257" s="77">
        <v>48</v>
      </c>
      <c r="B257" s="224">
        <v>0</v>
      </c>
      <c r="C257" s="224">
        <v>0</v>
      </c>
      <c r="D257" s="224">
        <v>8.1557</v>
      </c>
      <c r="E257" s="224">
        <v>0.7397</v>
      </c>
      <c r="F257" s="224">
        <v>4.3641</v>
      </c>
      <c r="G257" s="224">
        <v>0.7631</v>
      </c>
      <c r="H257" s="224">
        <v>3.6959</v>
      </c>
      <c r="I257" s="224">
        <v>0.8294</v>
      </c>
      <c r="J257" s="224">
        <v>2.9198</v>
      </c>
      <c r="K257" s="224">
        <v>0.9165</v>
      </c>
      <c r="L257" s="224">
        <v>2.5116</v>
      </c>
      <c r="M257" s="224">
        <v>1.3884</v>
      </c>
      <c r="N257" s="224">
        <v>1.6367</v>
      </c>
      <c r="O257" s="224">
        <v>0.8372</v>
      </c>
      <c r="P257" s="224">
        <v>0</v>
      </c>
    </row>
    <row r="258" spans="1:16" ht="12.75">
      <c r="A258" s="77">
        <v>49</v>
      </c>
      <c r="B258" s="224">
        <v>0</v>
      </c>
      <c r="C258" s="224">
        <v>0</v>
      </c>
      <c r="D258" s="224">
        <v>7.6444</v>
      </c>
      <c r="E258" s="224">
        <v>0.7225</v>
      </c>
      <c r="F258" s="224">
        <v>4.0018</v>
      </c>
      <c r="G258" s="224">
        <v>0.7449</v>
      </c>
      <c r="H258" s="224">
        <v>3.6166</v>
      </c>
      <c r="I258" s="224">
        <v>0.8027</v>
      </c>
      <c r="J258" s="224">
        <v>2.8764</v>
      </c>
      <c r="K258" s="224">
        <v>0.8851</v>
      </c>
      <c r="L258" s="224">
        <v>2.4851</v>
      </c>
      <c r="M258" s="224">
        <v>1.3395</v>
      </c>
      <c r="N258" s="224">
        <v>1.5543</v>
      </c>
      <c r="O258" s="224">
        <v>0.8184</v>
      </c>
      <c r="P258" s="224">
        <v>0</v>
      </c>
    </row>
    <row r="259" spans="1:16" ht="12.75">
      <c r="A259" s="77">
        <v>50</v>
      </c>
      <c r="B259" s="224">
        <v>0</v>
      </c>
      <c r="C259" s="224">
        <v>0</v>
      </c>
      <c r="D259" s="224">
        <v>7.1331</v>
      </c>
      <c r="E259" s="224">
        <v>0.7054</v>
      </c>
      <c r="F259" s="224">
        <v>3.6395</v>
      </c>
      <c r="G259" s="224">
        <v>0.7266</v>
      </c>
      <c r="H259" s="224">
        <v>3.5373</v>
      </c>
      <c r="I259" s="224">
        <v>0.7761</v>
      </c>
      <c r="J259" s="224">
        <v>2.833</v>
      </c>
      <c r="K259" s="224">
        <v>0.8538</v>
      </c>
      <c r="L259" s="224">
        <v>2.4587</v>
      </c>
      <c r="M259" s="224">
        <v>1.2907</v>
      </c>
      <c r="N259" s="224">
        <v>1.4719</v>
      </c>
      <c r="O259" s="224">
        <v>0.7996</v>
      </c>
      <c r="P259" s="224">
        <v>0</v>
      </c>
    </row>
    <row r="260" spans="1:16" ht="12.75">
      <c r="A260" s="77">
        <v>51</v>
      </c>
      <c r="B260" s="224">
        <v>0</v>
      </c>
      <c r="C260" s="224">
        <v>0</v>
      </c>
      <c r="D260" s="224">
        <v>6.6217</v>
      </c>
      <c r="E260" s="224">
        <v>0.6882</v>
      </c>
      <c r="F260" s="224">
        <v>3.2772</v>
      </c>
      <c r="G260" s="224">
        <v>0.7084</v>
      </c>
      <c r="H260" s="224">
        <v>3.4579</v>
      </c>
      <c r="I260" s="224">
        <v>0.7494</v>
      </c>
      <c r="J260" s="224">
        <v>2.7896</v>
      </c>
      <c r="K260" s="224">
        <v>0.8224</v>
      </c>
      <c r="L260" s="224">
        <v>2.4322</v>
      </c>
      <c r="M260" s="224">
        <v>1.2418</v>
      </c>
      <c r="N260" s="224">
        <v>1.3895</v>
      </c>
      <c r="O260" s="224">
        <v>0.7808</v>
      </c>
      <c r="P260" s="224">
        <v>0</v>
      </c>
    </row>
    <row r="261" spans="1:16" ht="12.75">
      <c r="A261" s="77">
        <v>52</v>
      </c>
      <c r="B261" s="224">
        <v>0</v>
      </c>
      <c r="C261" s="224">
        <v>0</v>
      </c>
      <c r="D261" s="224">
        <v>6.1104</v>
      </c>
      <c r="E261" s="224">
        <v>0.671</v>
      </c>
      <c r="F261" s="224">
        <v>2.9149</v>
      </c>
      <c r="G261" s="224">
        <v>0.6902</v>
      </c>
      <c r="H261" s="224">
        <v>3.3786</v>
      </c>
      <c r="I261" s="224">
        <v>0.7227</v>
      </c>
      <c r="J261" s="224">
        <v>2.7461</v>
      </c>
      <c r="K261" s="224">
        <v>0.7911</v>
      </c>
      <c r="L261" s="224">
        <v>2.4057</v>
      </c>
      <c r="M261" s="224">
        <v>1.1929</v>
      </c>
      <c r="N261" s="224">
        <v>1.3071</v>
      </c>
      <c r="O261" s="224">
        <v>0.762</v>
      </c>
      <c r="P261" s="224">
        <v>0</v>
      </c>
    </row>
    <row r="262" spans="1:16" ht="12.75">
      <c r="A262" s="77">
        <v>53</v>
      </c>
      <c r="B262" s="224">
        <v>0</v>
      </c>
      <c r="C262" s="224">
        <v>0</v>
      </c>
      <c r="D262" s="224">
        <v>5.599</v>
      </c>
      <c r="E262" s="224">
        <v>0.6538</v>
      </c>
      <c r="F262" s="224">
        <v>2.5526</v>
      </c>
      <c r="G262" s="224">
        <v>0.6719</v>
      </c>
      <c r="H262" s="224">
        <v>3.2993</v>
      </c>
      <c r="I262" s="224">
        <v>0.6961</v>
      </c>
      <c r="J262" s="224">
        <v>2.7027</v>
      </c>
      <c r="K262" s="224">
        <v>0.7597</v>
      </c>
      <c r="L262" s="224">
        <v>2.3792</v>
      </c>
      <c r="M262" s="224">
        <v>1.144</v>
      </c>
      <c r="N262" s="224">
        <v>1.2247</v>
      </c>
      <c r="O262" s="224">
        <v>0.7432</v>
      </c>
      <c r="P262" s="224">
        <v>0</v>
      </c>
    </row>
    <row r="263" spans="1:16" ht="12.75">
      <c r="A263" s="77">
        <v>54</v>
      </c>
      <c r="B263" s="224">
        <v>0</v>
      </c>
      <c r="C263" s="224">
        <v>0</v>
      </c>
      <c r="D263" s="224">
        <v>5.0877</v>
      </c>
      <c r="E263" s="224">
        <v>0.6367</v>
      </c>
      <c r="F263" s="224">
        <v>2.1903</v>
      </c>
      <c r="G263" s="224">
        <v>0.6537</v>
      </c>
      <c r="H263" s="224">
        <v>3.22</v>
      </c>
      <c r="I263" s="224">
        <v>0.6694</v>
      </c>
      <c r="J263" s="224">
        <v>2.6593</v>
      </c>
      <c r="K263" s="224">
        <v>0.7284</v>
      </c>
      <c r="L263" s="224">
        <v>2.3528</v>
      </c>
      <c r="M263" s="224">
        <v>1.0952</v>
      </c>
      <c r="N263" s="224">
        <v>1.1423</v>
      </c>
      <c r="O263" s="224">
        <v>0.7244</v>
      </c>
      <c r="P263" s="224">
        <v>0</v>
      </c>
    </row>
    <row r="264" spans="1:16" ht="12.75">
      <c r="A264" s="77">
        <v>55</v>
      </c>
      <c r="B264" s="224">
        <v>0</v>
      </c>
      <c r="C264" s="224">
        <v>0</v>
      </c>
      <c r="D264" s="224">
        <v>5.0437</v>
      </c>
      <c r="E264" s="224">
        <v>0.6312</v>
      </c>
      <c r="F264" s="224">
        <v>2.1727</v>
      </c>
      <c r="G264" s="224">
        <v>0.6484</v>
      </c>
      <c r="H264" s="224">
        <v>3.1474</v>
      </c>
      <c r="I264" s="224">
        <v>0.6627</v>
      </c>
      <c r="J264" s="224">
        <v>2.571</v>
      </c>
      <c r="K264" s="224">
        <v>0.7176</v>
      </c>
      <c r="L264" s="224">
        <v>2.2789</v>
      </c>
      <c r="M264" s="224">
        <v>1.0799</v>
      </c>
      <c r="N264" s="224">
        <v>1.1157</v>
      </c>
      <c r="O264" s="224">
        <v>0.7189</v>
      </c>
      <c r="P264" s="224">
        <v>0</v>
      </c>
    </row>
    <row r="265" spans="1:16" ht="12.75">
      <c r="A265" s="77">
        <v>56</v>
      </c>
      <c r="B265" s="224">
        <v>0</v>
      </c>
      <c r="C265" s="224">
        <v>0</v>
      </c>
      <c r="D265" s="224">
        <v>4.9997</v>
      </c>
      <c r="E265" s="224">
        <v>0.6256</v>
      </c>
      <c r="F265" s="224">
        <v>2.155</v>
      </c>
      <c r="G265" s="224">
        <v>0.6432</v>
      </c>
      <c r="H265" s="224">
        <v>3.0748</v>
      </c>
      <c r="I265" s="224">
        <v>0.656</v>
      </c>
      <c r="J265" s="224">
        <v>2.4827</v>
      </c>
      <c r="K265" s="224">
        <v>0.7069</v>
      </c>
      <c r="L265" s="224">
        <v>2.2051</v>
      </c>
      <c r="M265" s="224">
        <v>1.0647</v>
      </c>
      <c r="N265" s="224">
        <v>1.0891</v>
      </c>
      <c r="O265" s="224">
        <v>0.7134</v>
      </c>
      <c r="P265" s="224">
        <v>0</v>
      </c>
    </row>
    <row r="266" spans="1:16" ht="12.75">
      <c r="A266" s="77">
        <v>57</v>
      </c>
      <c r="B266" s="224">
        <v>0</v>
      </c>
      <c r="C266" s="224">
        <v>0</v>
      </c>
      <c r="D266" s="224">
        <v>4.9556</v>
      </c>
      <c r="E266" s="224">
        <v>0.6201</v>
      </c>
      <c r="F266" s="224">
        <v>2.1374</v>
      </c>
      <c r="G266" s="224">
        <v>0.6379</v>
      </c>
      <c r="H266" s="224">
        <v>3.0022</v>
      </c>
      <c r="I266" s="224">
        <v>0.6494</v>
      </c>
      <c r="J266" s="224">
        <v>2.3945</v>
      </c>
      <c r="K266" s="224">
        <v>0.6962</v>
      </c>
      <c r="L266" s="224">
        <v>2.1313</v>
      </c>
      <c r="M266" s="224">
        <v>1.0495</v>
      </c>
      <c r="N266" s="224">
        <v>1.0626</v>
      </c>
      <c r="O266" s="224">
        <v>0.7079</v>
      </c>
      <c r="P266" s="224">
        <v>0</v>
      </c>
    </row>
    <row r="267" spans="1:16" ht="12.75">
      <c r="A267" s="77">
        <v>58</v>
      </c>
      <c r="B267" s="224">
        <v>0</v>
      </c>
      <c r="C267" s="224">
        <v>0</v>
      </c>
      <c r="D267" s="224">
        <v>4.9116</v>
      </c>
      <c r="E267" s="224">
        <v>0.6146</v>
      </c>
      <c r="F267" s="224">
        <v>2.1198</v>
      </c>
      <c r="G267" s="224">
        <v>0.6326</v>
      </c>
      <c r="H267" s="224">
        <v>2.9296</v>
      </c>
      <c r="I267" s="224">
        <v>0.6427</v>
      </c>
      <c r="J267" s="224">
        <v>2.3062</v>
      </c>
      <c r="K267" s="224">
        <v>0.6855</v>
      </c>
      <c r="L267" s="224">
        <v>2.0575</v>
      </c>
      <c r="M267" s="224">
        <v>1.0342</v>
      </c>
      <c r="N267" s="224">
        <v>1.036</v>
      </c>
      <c r="O267" s="224">
        <v>0.7024</v>
      </c>
      <c r="P267" s="224">
        <v>0</v>
      </c>
    </row>
    <row r="268" spans="1:16" ht="12.75">
      <c r="A268" s="77">
        <v>59</v>
      </c>
      <c r="B268" s="224">
        <v>0</v>
      </c>
      <c r="C268" s="224">
        <v>0</v>
      </c>
      <c r="D268" s="224">
        <v>4.8676</v>
      </c>
      <c r="E268" s="224">
        <v>0.6091</v>
      </c>
      <c r="F268" s="224">
        <v>2.1021</v>
      </c>
      <c r="G268" s="224">
        <v>0.6274</v>
      </c>
      <c r="H268" s="224">
        <v>2.857</v>
      </c>
      <c r="I268" s="224">
        <v>0.636</v>
      </c>
      <c r="J268" s="224">
        <v>2.2179</v>
      </c>
      <c r="K268" s="224">
        <v>0.6748</v>
      </c>
      <c r="L268" s="224">
        <v>1.9837</v>
      </c>
      <c r="M268" s="224">
        <v>1.019</v>
      </c>
      <c r="N268" s="224">
        <v>1.0094</v>
      </c>
      <c r="O268" s="224">
        <v>0.6969</v>
      </c>
      <c r="P268" s="224">
        <v>0</v>
      </c>
    </row>
    <row r="269" spans="1:16" ht="12.75">
      <c r="A269" s="77">
        <v>60</v>
      </c>
      <c r="B269" s="224">
        <v>0</v>
      </c>
      <c r="C269" s="224">
        <v>0</v>
      </c>
      <c r="D269" s="224">
        <v>4.8236</v>
      </c>
      <c r="E269" s="224">
        <v>0.6036</v>
      </c>
      <c r="F269" s="224">
        <v>2.0845</v>
      </c>
      <c r="G269" s="224">
        <v>0.6221</v>
      </c>
      <c r="H269" s="224">
        <v>2.7844</v>
      </c>
      <c r="I269" s="224">
        <v>0.6293</v>
      </c>
      <c r="J269" s="224">
        <v>2.1296</v>
      </c>
      <c r="K269" s="224">
        <v>0.6641</v>
      </c>
      <c r="L269" s="224">
        <v>1.9099</v>
      </c>
      <c r="M269" s="224">
        <v>1.0038</v>
      </c>
      <c r="N269" s="224">
        <v>0.9828</v>
      </c>
      <c r="O269" s="224">
        <v>0.6914</v>
      </c>
      <c r="P269" s="224">
        <v>0</v>
      </c>
    </row>
    <row r="271" ht="12.75">
      <c r="A271" s="76" t="e">
        <f>HLOOKUP('[2]NEER Claim Cost Calculator'!$I$22,B275:Q336,MATCH('[2]NEER Claim Cost Calculator'!$K$22,A275:A336))</f>
        <v>#REF!</v>
      </c>
    </row>
    <row r="272" spans="1:16" ht="12.75">
      <c r="A272" s="475" t="s">
        <v>18387</v>
      </c>
      <c r="B272" s="475"/>
      <c r="C272" s="475"/>
      <c r="D272" s="475"/>
      <c r="E272" s="475"/>
      <c r="F272" s="475"/>
      <c r="G272" s="475"/>
      <c r="H272" s="475"/>
      <c r="I272" s="475"/>
      <c r="J272" s="475"/>
      <c r="K272" s="475"/>
      <c r="L272" s="475"/>
      <c r="M272" s="475"/>
      <c r="N272" s="475"/>
      <c r="O272" s="475"/>
      <c r="P272" s="475"/>
    </row>
    <row r="273" spans="1:16" ht="12.75">
      <c r="A273" s="479" t="s">
        <v>18388</v>
      </c>
      <c r="B273" s="479"/>
      <c r="C273" s="479"/>
      <c r="D273" s="479"/>
      <c r="E273" s="479"/>
      <c r="F273" s="479"/>
      <c r="G273" s="479"/>
      <c r="H273" s="479"/>
      <c r="I273" s="479"/>
      <c r="J273" s="479"/>
      <c r="K273" s="479"/>
      <c r="L273" s="479"/>
      <c r="M273" s="479"/>
      <c r="N273" s="479"/>
      <c r="O273" s="479"/>
      <c r="P273" s="479"/>
    </row>
    <row r="274" spans="1:16" ht="12.75">
      <c r="A274" s="80" t="s">
        <v>18389</v>
      </c>
      <c r="B274" s="222" t="s">
        <v>18390</v>
      </c>
      <c r="C274" s="222" t="s">
        <v>18391</v>
      </c>
      <c r="D274" s="222" t="s">
        <v>18392</v>
      </c>
      <c r="E274" s="222" t="s">
        <v>18393</v>
      </c>
      <c r="F274" s="222" t="s">
        <v>18394</v>
      </c>
      <c r="G274" s="222" t="s">
        <v>18395</v>
      </c>
      <c r="H274" s="222" t="s">
        <v>18396</v>
      </c>
      <c r="I274" s="222" t="s">
        <v>18397</v>
      </c>
      <c r="J274" s="222" t="s">
        <v>18398</v>
      </c>
      <c r="K274" s="222" t="s">
        <v>18399</v>
      </c>
      <c r="L274" s="222" t="s">
        <v>18400</v>
      </c>
      <c r="M274" s="222" t="s">
        <v>18401</v>
      </c>
      <c r="N274" s="222" t="s">
        <v>18402</v>
      </c>
      <c r="O274" s="222" t="s">
        <v>18403</v>
      </c>
      <c r="P274" s="222" t="s">
        <v>18404</v>
      </c>
    </row>
    <row r="275" spans="1:16" ht="12.75">
      <c r="A275" s="82" t="s">
        <v>18405</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2.75">
      <c r="A276" s="77">
        <v>0</v>
      </c>
      <c r="B276" s="224">
        <v>0</v>
      </c>
      <c r="C276" s="224">
        <v>0</v>
      </c>
      <c r="D276" s="224">
        <v>7.989</v>
      </c>
      <c r="E276" s="224">
        <v>2.5515</v>
      </c>
      <c r="F276" s="224">
        <v>12.936</v>
      </c>
      <c r="G276" s="224">
        <v>2.7117</v>
      </c>
      <c r="H276" s="224">
        <v>14.322</v>
      </c>
      <c r="I276" s="224">
        <v>3.0555</v>
      </c>
      <c r="J276" s="224">
        <v>15.132</v>
      </c>
      <c r="K276" s="224">
        <v>5.3543</v>
      </c>
      <c r="L276" s="224">
        <v>35.615</v>
      </c>
      <c r="M276" s="224">
        <v>3.3733</v>
      </c>
      <c r="N276" s="224">
        <v>0</v>
      </c>
      <c r="O276" s="224">
        <v>0</v>
      </c>
      <c r="P276" s="224">
        <v>0</v>
      </c>
    </row>
    <row r="277" spans="1:16" ht="12.75">
      <c r="A277" s="77">
        <v>1</v>
      </c>
      <c r="B277" s="224">
        <v>0</v>
      </c>
      <c r="C277" s="224">
        <v>0</v>
      </c>
      <c r="D277" s="224">
        <v>7.1013</v>
      </c>
      <c r="E277" s="224">
        <v>2.268</v>
      </c>
      <c r="F277" s="224">
        <v>11.4987</v>
      </c>
      <c r="G277" s="224">
        <v>2.4104</v>
      </c>
      <c r="H277" s="224">
        <v>12.7307</v>
      </c>
      <c r="I277" s="224">
        <v>2.716</v>
      </c>
      <c r="J277" s="224">
        <v>13.4507</v>
      </c>
      <c r="K277" s="224">
        <v>4.7593</v>
      </c>
      <c r="L277" s="224">
        <v>31.6578</v>
      </c>
      <c r="M277" s="224">
        <v>2.9985</v>
      </c>
      <c r="N277" s="224">
        <v>0</v>
      </c>
      <c r="O277" s="224">
        <v>0</v>
      </c>
      <c r="P277" s="224">
        <v>0</v>
      </c>
    </row>
    <row r="278" spans="1:16" ht="12.75">
      <c r="A278" s="77">
        <v>2</v>
      </c>
      <c r="B278" s="224">
        <v>0</v>
      </c>
      <c r="C278" s="224">
        <v>0</v>
      </c>
      <c r="D278" s="224">
        <v>6.2137</v>
      </c>
      <c r="E278" s="224">
        <v>1.9845</v>
      </c>
      <c r="F278" s="224">
        <v>10.0613</v>
      </c>
      <c r="G278" s="224">
        <v>2.1091</v>
      </c>
      <c r="H278" s="224">
        <v>11.1393</v>
      </c>
      <c r="I278" s="224">
        <v>2.3765</v>
      </c>
      <c r="J278" s="224">
        <v>11.7693</v>
      </c>
      <c r="K278" s="224">
        <v>4.1644</v>
      </c>
      <c r="L278" s="224">
        <v>27.7006</v>
      </c>
      <c r="M278" s="224">
        <v>2.6237</v>
      </c>
      <c r="N278" s="224">
        <v>0</v>
      </c>
      <c r="O278" s="224">
        <v>0</v>
      </c>
      <c r="P278" s="224">
        <v>0</v>
      </c>
    </row>
    <row r="279" spans="1:16" ht="12.75">
      <c r="A279" s="77">
        <v>3</v>
      </c>
      <c r="B279" s="224">
        <v>0</v>
      </c>
      <c r="C279" s="224">
        <v>0</v>
      </c>
      <c r="D279" s="224">
        <v>5.326</v>
      </c>
      <c r="E279" s="224">
        <v>1.701</v>
      </c>
      <c r="F279" s="224">
        <v>8.624</v>
      </c>
      <c r="G279" s="224">
        <v>1.8078</v>
      </c>
      <c r="H279" s="224">
        <v>9.548</v>
      </c>
      <c r="I279" s="224">
        <v>2.037</v>
      </c>
      <c r="J279" s="224">
        <v>10.088</v>
      </c>
      <c r="K279" s="224">
        <v>3.5695</v>
      </c>
      <c r="L279" s="224">
        <v>23.7434</v>
      </c>
      <c r="M279" s="224">
        <v>2.2488</v>
      </c>
      <c r="N279" s="224">
        <v>0</v>
      </c>
      <c r="O279" s="224">
        <v>0</v>
      </c>
      <c r="P279" s="224">
        <v>0</v>
      </c>
    </row>
    <row r="280" spans="1:16" ht="12.75">
      <c r="A280" s="77">
        <v>4</v>
      </c>
      <c r="B280" s="224">
        <v>0</v>
      </c>
      <c r="C280" s="224">
        <v>0</v>
      </c>
      <c r="D280" s="224">
        <v>4.4383</v>
      </c>
      <c r="E280" s="224">
        <v>1.4175</v>
      </c>
      <c r="F280" s="224">
        <v>7.1867</v>
      </c>
      <c r="G280" s="224">
        <v>1.5065</v>
      </c>
      <c r="H280" s="224">
        <v>7.9567</v>
      </c>
      <c r="I280" s="224">
        <v>1.6975</v>
      </c>
      <c r="J280" s="224">
        <v>8.4067</v>
      </c>
      <c r="K280" s="224">
        <v>2.9746</v>
      </c>
      <c r="L280" s="224">
        <v>19.7861</v>
      </c>
      <c r="M280" s="224">
        <v>1.874</v>
      </c>
      <c r="N280" s="224">
        <v>0</v>
      </c>
      <c r="O280" s="224">
        <v>0</v>
      </c>
      <c r="P280" s="224">
        <v>0</v>
      </c>
    </row>
    <row r="281" spans="1:16" ht="12.75">
      <c r="A281" s="77">
        <v>5</v>
      </c>
      <c r="B281" s="224">
        <v>0</v>
      </c>
      <c r="C281" s="224">
        <v>0</v>
      </c>
      <c r="D281" s="224">
        <v>3.5507</v>
      </c>
      <c r="E281" s="224">
        <v>1.134</v>
      </c>
      <c r="F281" s="224">
        <v>5.7493</v>
      </c>
      <c r="G281" s="224">
        <v>1.2052</v>
      </c>
      <c r="H281" s="224">
        <v>6.3653</v>
      </c>
      <c r="I281" s="224">
        <v>1.358</v>
      </c>
      <c r="J281" s="224">
        <v>6.7253</v>
      </c>
      <c r="K281" s="224">
        <v>2.3797</v>
      </c>
      <c r="L281" s="224">
        <v>15.8289</v>
      </c>
      <c r="M281" s="224">
        <v>1.4992</v>
      </c>
      <c r="N281" s="224">
        <v>0</v>
      </c>
      <c r="O281" s="224">
        <v>0</v>
      </c>
      <c r="P281" s="224">
        <v>0</v>
      </c>
    </row>
    <row r="282" spans="1:16" ht="12.75">
      <c r="A282" s="77">
        <v>6</v>
      </c>
      <c r="B282" s="224">
        <v>0</v>
      </c>
      <c r="C282" s="224">
        <v>0</v>
      </c>
      <c r="D282" s="224">
        <v>2.663</v>
      </c>
      <c r="E282" s="224">
        <v>0.8505</v>
      </c>
      <c r="F282" s="224">
        <v>4.312</v>
      </c>
      <c r="G282" s="224">
        <v>0.9039</v>
      </c>
      <c r="H282" s="224">
        <v>4.774</v>
      </c>
      <c r="I282" s="224">
        <v>1.0185</v>
      </c>
      <c r="J282" s="224">
        <v>5.044</v>
      </c>
      <c r="K282" s="224">
        <v>1.7848</v>
      </c>
      <c r="L282" s="224">
        <v>11.8717</v>
      </c>
      <c r="M282" s="224">
        <v>1.1244</v>
      </c>
      <c r="N282" s="224">
        <v>0</v>
      </c>
      <c r="O282" s="224">
        <v>0</v>
      </c>
      <c r="P282" s="224">
        <v>0</v>
      </c>
    </row>
    <row r="283" spans="1:16" ht="12.75">
      <c r="A283" s="77">
        <v>7</v>
      </c>
      <c r="B283" s="224">
        <v>0</v>
      </c>
      <c r="C283" s="224">
        <v>0</v>
      </c>
      <c r="D283" s="224">
        <v>2.5571</v>
      </c>
      <c r="E283" s="224">
        <v>0.8269</v>
      </c>
      <c r="F283" s="224">
        <v>4.0696</v>
      </c>
      <c r="G283" s="224">
        <v>0.8788</v>
      </c>
      <c r="H283" s="224">
        <v>4.574</v>
      </c>
      <c r="I283" s="224">
        <v>0.9902</v>
      </c>
      <c r="J283" s="224">
        <v>4.8686</v>
      </c>
      <c r="K283" s="224">
        <v>1.7352</v>
      </c>
      <c r="L283" s="224">
        <v>11.0621</v>
      </c>
      <c r="M283" s="224">
        <v>1.0932</v>
      </c>
      <c r="N283" s="224">
        <v>0</v>
      </c>
      <c r="O283" s="224">
        <v>0</v>
      </c>
      <c r="P283" s="224">
        <v>0</v>
      </c>
    </row>
    <row r="284" spans="1:16" ht="12.75">
      <c r="A284" s="77">
        <v>8</v>
      </c>
      <c r="B284" s="224">
        <v>0</v>
      </c>
      <c r="C284" s="224">
        <v>0</v>
      </c>
      <c r="D284" s="224">
        <v>2.4512</v>
      </c>
      <c r="E284" s="224">
        <v>0.8033</v>
      </c>
      <c r="F284" s="224">
        <v>3.8272</v>
      </c>
      <c r="G284" s="224">
        <v>0.8537</v>
      </c>
      <c r="H284" s="224">
        <v>4.374</v>
      </c>
      <c r="I284" s="224">
        <v>0.9619</v>
      </c>
      <c r="J284" s="224">
        <v>4.6932</v>
      </c>
      <c r="K284" s="224">
        <v>1.6856</v>
      </c>
      <c r="L284" s="224">
        <v>10.2526</v>
      </c>
      <c r="M284" s="224">
        <v>1.062</v>
      </c>
      <c r="N284" s="224">
        <v>0</v>
      </c>
      <c r="O284" s="224">
        <v>0</v>
      </c>
      <c r="P284" s="224">
        <v>0</v>
      </c>
    </row>
    <row r="285" spans="1:16" ht="12.75">
      <c r="A285" s="77">
        <v>9</v>
      </c>
      <c r="B285" s="224">
        <v>0</v>
      </c>
      <c r="C285" s="224">
        <v>0</v>
      </c>
      <c r="D285" s="224">
        <v>2.3453</v>
      </c>
      <c r="E285" s="224">
        <v>0.7796</v>
      </c>
      <c r="F285" s="224">
        <v>3.5848</v>
      </c>
      <c r="G285" s="224">
        <v>0.8286</v>
      </c>
      <c r="H285" s="224">
        <v>4.174</v>
      </c>
      <c r="I285" s="224">
        <v>0.9336</v>
      </c>
      <c r="J285" s="224">
        <v>4.5178</v>
      </c>
      <c r="K285" s="224">
        <v>1.636</v>
      </c>
      <c r="L285" s="224">
        <v>9.443</v>
      </c>
      <c r="M285" s="224">
        <v>1.0307</v>
      </c>
      <c r="N285" s="224">
        <v>0</v>
      </c>
      <c r="O285" s="224">
        <v>0</v>
      </c>
      <c r="P285" s="224">
        <v>0</v>
      </c>
    </row>
    <row r="286" spans="1:16" ht="12.75">
      <c r="A286" s="77">
        <v>10</v>
      </c>
      <c r="B286" s="224">
        <v>0</v>
      </c>
      <c r="C286" s="224">
        <v>0</v>
      </c>
      <c r="D286" s="224">
        <v>2.2393</v>
      </c>
      <c r="E286" s="224">
        <v>0.756</v>
      </c>
      <c r="F286" s="224">
        <v>3.3423</v>
      </c>
      <c r="G286" s="224">
        <v>0.8035</v>
      </c>
      <c r="H286" s="224">
        <v>3.974</v>
      </c>
      <c r="I286" s="224">
        <v>0.9053</v>
      </c>
      <c r="J286" s="224">
        <v>4.3423</v>
      </c>
      <c r="K286" s="224">
        <v>1.5864</v>
      </c>
      <c r="L286" s="224">
        <v>8.6335</v>
      </c>
      <c r="M286" s="224">
        <v>0.9995</v>
      </c>
      <c r="N286" s="224">
        <v>0</v>
      </c>
      <c r="O286" s="224">
        <v>0</v>
      </c>
      <c r="P286" s="224">
        <v>0</v>
      </c>
    </row>
    <row r="287" spans="1:16" ht="12.75">
      <c r="A287" s="77">
        <v>11</v>
      </c>
      <c r="B287" s="224">
        <v>0</v>
      </c>
      <c r="C287" s="224">
        <v>0</v>
      </c>
      <c r="D287" s="224">
        <v>2.1334</v>
      </c>
      <c r="E287" s="224">
        <v>0.7324</v>
      </c>
      <c r="F287" s="224">
        <v>3.0999</v>
      </c>
      <c r="G287" s="224">
        <v>0.7784</v>
      </c>
      <c r="H287" s="224">
        <v>3.774</v>
      </c>
      <c r="I287" s="224">
        <v>0.877</v>
      </c>
      <c r="J287" s="224">
        <v>4.1669</v>
      </c>
      <c r="K287" s="224">
        <v>1.5369</v>
      </c>
      <c r="L287" s="224">
        <v>7.8239</v>
      </c>
      <c r="M287" s="224">
        <v>0.9683</v>
      </c>
      <c r="N287" s="224">
        <v>0</v>
      </c>
      <c r="O287" s="224">
        <v>0</v>
      </c>
      <c r="P287" s="224">
        <v>0</v>
      </c>
    </row>
    <row r="288" spans="1:16" ht="12.75">
      <c r="A288" s="77">
        <v>12</v>
      </c>
      <c r="B288" s="224">
        <v>0</v>
      </c>
      <c r="C288" s="224">
        <v>0</v>
      </c>
      <c r="D288" s="224">
        <v>2.0275</v>
      </c>
      <c r="E288" s="224">
        <v>0.7088</v>
      </c>
      <c r="F288" s="224">
        <v>2.8575</v>
      </c>
      <c r="G288" s="224">
        <v>0.7533</v>
      </c>
      <c r="H288" s="224">
        <v>3.574</v>
      </c>
      <c r="I288" s="224">
        <v>0.8488</v>
      </c>
      <c r="J288" s="224">
        <v>3.9915</v>
      </c>
      <c r="K288" s="224">
        <v>1.4873</v>
      </c>
      <c r="L288" s="224">
        <v>7.0143</v>
      </c>
      <c r="M288" s="224">
        <v>0.937</v>
      </c>
      <c r="N288" s="224">
        <v>0</v>
      </c>
      <c r="O288" s="224">
        <v>0</v>
      </c>
      <c r="P288" s="224">
        <v>0</v>
      </c>
    </row>
    <row r="289" spans="1:16" ht="12.75">
      <c r="A289" s="77">
        <v>13</v>
      </c>
      <c r="B289" s="224">
        <v>0</v>
      </c>
      <c r="C289" s="224">
        <v>0</v>
      </c>
      <c r="D289" s="224">
        <v>1.9216</v>
      </c>
      <c r="E289" s="224">
        <v>0.6851</v>
      </c>
      <c r="F289" s="224">
        <v>2.6151</v>
      </c>
      <c r="G289" s="224">
        <v>0.7281</v>
      </c>
      <c r="H289" s="224">
        <v>3.374</v>
      </c>
      <c r="I289" s="224">
        <v>0.8205</v>
      </c>
      <c r="J289" s="224">
        <v>3.8161</v>
      </c>
      <c r="K289" s="224">
        <v>1.4377</v>
      </c>
      <c r="L289" s="224">
        <v>6.2048</v>
      </c>
      <c r="M289" s="224">
        <v>0.9058</v>
      </c>
      <c r="N289" s="224">
        <v>0</v>
      </c>
      <c r="O289" s="224">
        <v>0</v>
      </c>
      <c r="P289" s="224">
        <v>0</v>
      </c>
    </row>
    <row r="290" spans="1:16" ht="12.75">
      <c r="A290" s="77">
        <v>14</v>
      </c>
      <c r="B290" s="224">
        <v>0</v>
      </c>
      <c r="C290" s="224">
        <v>0</v>
      </c>
      <c r="D290" s="224">
        <v>1.8157</v>
      </c>
      <c r="E290" s="224">
        <v>0.6615</v>
      </c>
      <c r="F290" s="224">
        <v>2.3727</v>
      </c>
      <c r="G290" s="224">
        <v>0.703</v>
      </c>
      <c r="H290" s="224">
        <v>3.174</v>
      </c>
      <c r="I290" s="224">
        <v>0.7922</v>
      </c>
      <c r="J290" s="224">
        <v>3.6407</v>
      </c>
      <c r="K290" s="224">
        <v>1.3881</v>
      </c>
      <c r="L290" s="224">
        <v>5.3952</v>
      </c>
      <c r="M290" s="224">
        <v>0.8746</v>
      </c>
      <c r="N290" s="224">
        <v>0</v>
      </c>
      <c r="O290" s="224">
        <v>0</v>
      </c>
      <c r="P290" s="224">
        <v>0</v>
      </c>
    </row>
    <row r="291" spans="1:16" ht="12.75">
      <c r="A291" s="77">
        <v>15</v>
      </c>
      <c r="B291" s="224">
        <v>0</v>
      </c>
      <c r="C291" s="224">
        <v>0</v>
      </c>
      <c r="D291" s="224">
        <v>1.7098</v>
      </c>
      <c r="E291" s="224">
        <v>0.6379</v>
      </c>
      <c r="F291" s="224">
        <v>2.1303</v>
      </c>
      <c r="G291" s="224">
        <v>0.6779</v>
      </c>
      <c r="H291" s="224">
        <v>2.974</v>
      </c>
      <c r="I291" s="224">
        <v>0.7639</v>
      </c>
      <c r="J291" s="224">
        <v>3.4653</v>
      </c>
      <c r="K291" s="224">
        <v>1.3386</v>
      </c>
      <c r="L291" s="224">
        <v>4.5857</v>
      </c>
      <c r="M291" s="224">
        <v>0.8433</v>
      </c>
      <c r="N291" s="224">
        <v>0</v>
      </c>
      <c r="O291" s="224">
        <v>0</v>
      </c>
      <c r="P291" s="224">
        <v>0</v>
      </c>
    </row>
    <row r="292" spans="1:16" ht="12.75">
      <c r="A292" s="77">
        <v>16</v>
      </c>
      <c r="B292" s="224">
        <v>0</v>
      </c>
      <c r="C292" s="224">
        <v>0</v>
      </c>
      <c r="D292" s="224">
        <v>1.6038</v>
      </c>
      <c r="E292" s="224">
        <v>0.6143</v>
      </c>
      <c r="F292" s="224">
        <v>1.8878</v>
      </c>
      <c r="G292" s="224">
        <v>0.6528</v>
      </c>
      <c r="H292" s="224">
        <v>2.774</v>
      </c>
      <c r="I292" s="224">
        <v>0.7356</v>
      </c>
      <c r="J292" s="224">
        <v>3.2898</v>
      </c>
      <c r="K292" s="224">
        <v>1.289</v>
      </c>
      <c r="L292" s="224">
        <v>3.7761</v>
      </c>
      <c r="M292" s="224">
        <v>0.8121</v>
      </c>
      <c r="N292" s="224">
        <v>0</v>
      </c>
      <c r="O292" s="224">
        <v>0</v>
      </c>
      <c r="P292" s="224">
        <v>0</v>
      </c>
    </row>
    <row r="293" spans="1:16" ht="12.75">
      <c r="A293" s="77">
        <v>17</v>
      </c>
      <c r="B293" s="224">
        <v>0</v>
      </c>
      <c r="C293" s="224">
        <v>0</v>
      </c>
      <c r="D293" s="224">
        <v>1.4979</v>
      </c>
      <c r="E293" s="224">
        <v>0.5906</v>
      </c>
      <c r="F293" s="224">
        <v>1.6454</v>
      </c>
      <c r="G293" s="224">
        <v>0.6277</v>
      </c>
      <c r="H293" s="224">
        <v>2.574</v>
      </c>
      <c r="I293" s="224">
        <v>0.7073</v>
      </c>
      <c r="J293" s="224">
        <v>3.1144</v>
      </c>
      <c r="K293" s="224">
        <v>1.2394</v>
      </c>
      <c r="L293" s="224">
        <v>2.9666</v>
      </c>
      <c r="M293" s="224">
        <v>0.7809</v>
      </c>
      <c r="N293" s="224">
        <v>0</v>
      </c>
      <c r="O293" s="224">
        <v>0</v>
      </c>
      <c r="P293" s="224">
        <v>0</v>
      </c>
    </row>
    <row r="294" spans="1:16" ht="12.75">
      <c r="A294" s="77">
        <v>18</v>
      </c>
      <c r="B294" s="224">
        <v>0</v>
      </c>
      <c r="C294" s="224">
        <v>0</v>
      </c>
      <c r="D294" s="224">
        <v>1.392</v>
      </c>
      <c r="E294" s="224">
        <v>0.567</v>
      </c>
      <c r="F294" s="224">
        <v>1.403</v>
      </c>
      <c r="G294" s="224">
        <v>0.6026</v>
      </c>
      <c r="H294" s="224">
        <v>2.374</v>
      </c>
      <c r="I294" s="224">
        <v>0.679</v>
      </c>
      <c r="J294" s="224">
        <v>2.939</v>
      </c>
      <c r="K294" s="224">
        <v>1.1898</v>
      </c>
      <c r="L294" s="224">
        <v>2.157</v>
      </c>
      <c r="M294" s="224">
        <v>0.7496</v>
      </c>
      <c r="N294" s="224">
        <v>2.799</v>
      </c>
      <c r="O294" s="224">
        <v>0.5454</v>
      </c>
      <c r="P294" s="224">
        <v>0</v>
      </c>
    </row>
    <row r="295" spans="1:16" ht="12.75">
      <c r="A295" s="77">
        <v>19</v>
      </c>
      <c r="B295" s="224">
        <v>0</v>
      </c>
      <c r="C295" s="224">
        <v>0</v>
      </c>
      <c r="D295" s="224">
        <v>1.5464</v>
      </c>
      <c r="E295" s="224">
        <v>0.5633</v>
      </c>
      <c r="F295" s="224">
        <v>1.516</v>
      </c>
      <c r="G295" s="224">
        <v>0.5959</v>
      </c>
      <c r="H295" s="224">
        <v>2.3751</v>
      </c>
      <c r="I295" s="224">
        <v>0.6807</v>
      </c>
      <c r="J295" s="224">
        <v>2.8358</v>
      </c>
      <c r="K295" s="224">
        <v>1.1392</v>
      </c>
      <c r="L295" s="224">
        <v>2.0954</v>
      </c>
      <c r="M295" s="224">
        <v>0.7552</v>
      </c>
      <c r="N295" s="224">
        <v>2.7213</v>
      </c>
      <c r="O295" s="224">
        <v>0.5303</v>
      </c>
      <c r="P295" s="224">
        <v>0</v>
      </c>
    </row>
    <row r="296" spans="1:16" ht="12.75">
      <c r="A296" s="77">
        <v>20</v>
      </c>
      <c r="B296" s="224">
        <v>0</v>
      </c>
      <c r="C296" s="224">
        <v>0</v>
      </c>
      <c r="D296" s="224">
        <v>1.7008</v>
      </c>
      <c r="E296" s="224">
        <v>0.5595</v>
      </c>
      <c r="F296" s="224">
        <v>1.629</v>
      </c>
      <c r="G296" s="224">
        <v>0.5892</v>
      </c>
      <c r="H296" s="224">
        <v>2.3761</v>
      </c>
      <c r="I296" s="224">
        <v>0.6824</v>
      </c>
      <c r="J296" s="224">
        <v>2.7326</v>
      </c>
      <c r="K296" s="224">
        <v>1.0886</v>
      </c>
      <c r="L296" s="224">
        <v>2.0338</v>
      </c>
      <c r="M296" s="224">
        <v>0.7609</v>
      </c>
      <c r="N296" s="224">
        <v>2.6435</v>
      </c>
      <c r="O296" s="224">
        <v>0.5151</v>
      </c>
      <c r="P296" s="224">
        <v>0</v>
      </c>
    </row>
    <row r="297" spans="1:16" ht="12.75">
      <c r="A297" s="77">
        <v>21</v>
      </c>
      <c r="B297" s="224">
        <v>0</v>
      </c>
      <c r="C297" s="224">
        <v>0</v>
      </c>
      <c r="D297" s="224">
        <v>1.8552</v>
      </c>
      <c r="E297" s="224">
        <v>0.5558</v>
      </c>
      <c r="F297" s="224">
        <v>1.742</v>
      </c>
      <c r="G297" s="224">
        <v>0.5825</v>
      </c>
      <c r="H297" s="224">
        <v>2.3772</v>
      </c>
      <c r="I297" s="224">
        <v>0.6842</v>
      </c>
      <c r="J297" s="224">
        <v>2.6294</v>
      </c>
      <c r="K297" s="224">
        <v>1.0379</v>
      </c>
      <c r="L297" s="224">
        <v>1.9722</v>
      </c>
      <c r="M297" s="224">
        <v>0.7665</v>
      </c>
      <c r="N297" s="224">
        <v>2.5658</v>
      </c>
      <c r="O297" s="224">
        <v>0.5</v>
      </c>
      <c r="P297" s="224">
        <v>0</v>
      </c>
    </row>
    <row r="298" spans="1:16" ht="12.75">
      <c r="A298" s="77">
        <v>22</v>
      </c>
      <c r="B298" s="224">
        <v>0</v>
      </c>
      <c r="C298" s="224">
        <v>0</v>
      </c>
      <c r="D298" s="224">
        <v>2.0095</v>
      </c>
      <c r="E298" s="224">
        <v>0.552</v>
      </c>
      <c r="F298" s="224">
        <v>1.8549</v>
      </c>
      <c r="G298" s="224">
        <v>0.5757</v>
      </c>
      <c r="H298" s="224">
        <v>2.3783</v>
      </c>
      <c r="I298" s="224">
        <v>0.6859</v>
      </c>
      <c r="J298" s="224">
        <v>2.5261</v>
      </c>
      <c r="K298" s="224">
        <v>0.9873</v>
      </c>
      <c r="L298" s="224">
        <v>1.9106</v>
      </c>
      <c r="M298" s="224">
        <v>0.7721</v>
      </c>
      <c r="N298" s="224">
        <v>2.488</v>
      </c>
      <c r="O298" s="224">
        <v>0.4848</v>
      </c>
      <c r="P298" s="224">
        <v>0</v>
      </c>
    </row>
    <row r="299" spans="1:16" ht="12.75">
      <c r="A299" s="77">
        <v>23</v>
      </c>
      <c r="B299" s="224">
        <v>0</v>
      </c>
      <c r="C299" s="224">
        <v>0</v>
      </c>
      <c r="D299" s="224">
        <v>2.1639</v>
      </c>
      <c r="E299" s="224">
        <v>0.5483</v>
      </c>
      <c r="F299" s="224">
        <v>1.9679</v>
      </c>
      <c r="G299" s="224">
        <v>0.569</v>
      </c>
      <c r="H299" s="224">
        <v>2.3793</v>
      </c>
      <c r="I299" s="224">
        <v>0.6876</v>
      </c>
      <c r="J299" s="224">
        <v>2.4229</v>
      </c>
      <c r="K299" s="224">
        <v>0.9366</v>
      </c>
      <c r="L299" s="224">
        <v>1.849</v>
      </c>
      <c r="M299" s="224">
        <v>0.7778</v>
      </c>
      <c r="N299" s="224">
        <v>2.4103</v>
      </c>
      <c r="O299" s="224">
        <v>0.4697</v>
      </c>
      <c r="P299" s="224">
        <v>0</v>
      </c>
    </row>
    <row r="300" spans="1:16" ht="12.75">
      <c r="A300" s="77">
        <v>24</v>
      </c>
      <c r="B300" s="224">
        <v>0</v>
      </c>
      <c r="C300" s="224">
        <v>0</v>
      </c>
      <c r="D300" s="224">
        <v>2.3183</v>
      </c>
      <c r="E300" s="224">
        <v>0.5445</v>
      </c>
      <c r="F300" s="224">
        <v>2.0809</v>
      </c>
      <c r="G300" s="224">
        <v>0.5623</v>
      </c>
      <c r="H300" s="224">
        <v>2.3804</v>
      </c>
      <c r="I300" s="224">
        <v>0.6893</v>
      </c>
      <c r="J300" s="224">
        <v>2.3197</v>
      </c>
      <c r="K300" s="224">
        <v>0.886</v>
      </c>
      <c r="L300" s="224">
        <v>1.7873</v>
      </c>
      <c r="M300" s="224">
        <v>0.7834</v>
      </c>
      <c r="N300" s="224">
        <v>2.3325</v>
      </c>
      <c r="O300" s="224">
        <v>0.4545</v>
      </c>
      <c r="P300" s="224">
        <v>0</v>
      </c>
    </row>
    <row r="301" spans="1:16" ht="12.75">
      <c r="A301" s="77">
        <v>25</v>
      </c>
      <c r="B301" s="224">
        <v>0</v>
      </c>
      <c r="C301" s="224">
        <v>0</v>
      </c>
      <c r="D301" s="224">
        <v>2.4727</v>
      </c>
      <c r="E301" s="224">
        <v>0.5408</v>
      </c>
      <c r="F301" s="224">
        <v>2.1939</v>
      </c>
      <c r="G301" s="224">
        <v>0.5556</v>
      </c>
      <c r="H301" s="224">
        <v>2.3815</v>
      </c>
      <c r="I301" s="224">
        <v>0.691</v>
      </c>
      <c r="J301" s="224">
        <v>2.2165</v>
      </c>
      <c r="K301" s="224">
        <v>0.8353</v>
      </c>
      <c r="L301" s="224">
        <v>1.7257</v>
      </c>
      <c r="M301" s="224">
        <v>0.789</v>
      </c>
      <c r="N301" s="224">
        <v>2.2548</v>
      </c>
      <c r="O301" s="224">
        <v>0.4394</v>
      </c>
      <c r="P301" s="224">
        <v>0</v>
      </c>
    </row>
    <row r="302" spans="1:16" ht="12.75">
      <c r="A302" s="77">
        <v>26</v>
      </c>
      <c r="B302" s="224">
        <v>0</v>
      </c>
      <c r="C302" s="224">
        <v>0</v>
      </c>
      <c r="D302" s="224">
        <v>2.6271</v>
      </c>
      <c r="E302" s="224">
        <v>0.537</v>
      </c>
      <c r="F302" s="224">
        <v>2.3069</v>
      </c>
      <c r="G302" s="224">
        <v>0.5489</v>
      </c>
      <c r="H302" s="224">
        <v>2.3825</v>
      </c>
      <c r="I302" s="224">
        <v>0.6927</v>
      </c>
      <c r="J302" s="224">
        <v>2.1133</v>
      </c>
      <c r="K302" s="224">
        <v>0.7847</v>
      </c>
      <c r="L302" s="224">
        <v>1.6641</v>
      </c>
      <c r="M302" s="224">
        <v>0.7947</v>
      </c>
      <c r="N302" s="224">
        <v>2.177</v>
      </c>
      <c r="O302" s="224">
        <v>0.4242</v>
      </c>
      <c r="P302" s="224">
        <v>0</v>
      </c>
    </row>
    <row r="303" spans="1:16" ht="12.75">
      <c r="A303" s="77">
        <v>27</v>
      </c>
      <c r="B303" s="224">
        <v>0</v>
      </c>
      <c r="C303" s="224">
        <v>0</v>
      </c>
      <c r="D303" s="224">
        <v>2.7815</v>
      </c>
      <c r="E303" s="224">
        <v>0.5333</v>
      </c>
      <c r="F303" s="224">
        <v>2.4199</v>
      </c>
      <c r="G303" s="224">
        <v>0.5422</v>
      </c>
      <c r="H303" s="224">
        <v>2.3836</v>
      </c>
      <c r="I303" s="224">
        <v>0.6945</v>
      </c>
      <c r="J303" s="224">
        <v>2.0101</v>
      </c>
      <c r="K303" s="224">
        <v>0.734</v>
      </c>
      <c r="L303" s="224">
        <v>1.6025</v>
      </c>
      <c r="M303" s="224">
        <v>0.8003</v>
      </c>
      <c r="N303" s="224">
        <v>2.0993</v>
      </c>
      <c r="O303" s="224">
        <v>0.4091</v>
      </c>
      <c r="P303" s="224">
        <v>0</v>
      </c>
    </row>
    <row r="304" spans="1:16" ht="12.75">
      <c r="A304" s="77">
        <v>28</v>
      </c>
      <c r="B304" s="224">
        <v>0</v>
      </c>
      <c r="C304" s="224">
        <v>0</v>
      </c>
      <c r="D304" s="224">
        <v>2.9359</v>
      </c>
      <c r="E304" s="224">
        <v>0.5295</v>
      </c>
      <c r="F304" s="224">
        <v>2.5328</v>
      </c>
      <c r="G304" s="224">
        <v>0.5354</v>
      </c>
      <c r="H304" s="224">
        <v>2.3847</v>
      </c>
      <c r="I304" s="224">
        <v>0.6962</v>
      </c>
      <c r="J304" s="224">
        <v>1.9068</v>
      </c>
      <c r="K304" s="224">
        <v>0.6834</v>
      </c>
      <c r="L304" s="224">
        <v>1.5409</v>
      </c>
      <c r="M304" s="224">
        <v>0.8059</v>
      </c>
      <c r="N304" s="224">
        <v>2.0215</v>
      </c>
      <c r="O304" s="224">
        <v>0.3939</v>
      </c>
      <c r="P304" s="224">
        <v>0</v>
      </c>
    </row>
    <row r="305" spans="1:16" ht="12.75">
      <c r="A305" s="77">
        <v>29</v>
      </c>
      <c r="B305" s="224">
        <v>0</v>
      </c>
      <c r="C305" s="224">
        <v>0</v>
      </c>
      <c r="D305" s="224">
        <v>3.0902</v>
      </c>
      <c r="E305" s="224">
        <v>0.5258</v>
      </c>
      <c r="F305" s="224">
        <v>2.6458</v>
      </c>
      <c r="G305" s="224">
        <v>0.5287</v>
      </c>
      <c r="H305" s="224">
        <v>2.3857</v>
      </c>
      <c r="I305" s="224">
        <v>0.6979</v>
      </c>
      <c r="J305" s="224">
        <v>1.8036</v>
      </c>
      <c r="K305" s="224">
        <v>0.6328</v>
      </c>
      <c r="L305" s="224">
        <v>1.4793</v>
      </c>
      <c r="M305" s="224">
        <v>0.8116</v>
      </c>
      <c r="N305" s="224">
        <v>1.9438</v>
      </c>
      <c r="O305" s="224">
        <v>0.3788</v>
      </c>
      <c r="P305" s="224">
        <v>0</v>
      </c>
    </row>
    <row r="306" spans="1:16" ht="12.75">
      <c r="A306" s="77">
        <v>30</v>
      </c>
      <c r="B306" s="224">
        <v>0</v>
      </c>
      <c r="C306" s="224">
        <v>0</v>
      </c>
      <c r="D306" s="224">
        <v>3.2446</v>
      </c>
      <c r="E306" s="224">
        <v>0.522</v>
      </c>
      <c r="F306" s="224">
        <v>2.7588</v>
      </c>
      <c r="G306" s="224">
        <v>0.522</v>
      </c>
      <c r="H306" s="224">
        <v>2.3868</v>
      </c>
      <c r="I306" s="224">
        <v>0.6996</v>
      </c>
      <c r="J306" s="224">
        <v>1.7004</v>
      </c>
      <c r="K306" s="224">
        <v>0.5821</v>
      </c>
      <c r="L306" s="224">
        <v>1.4177</v>
      </c>
      <c r="M306" s="224">
        <v>0.8172</v>
      </c>
      <c r="N306" s="224">
        <v>1.866</v>
      </c>
      <c r="O306" s="224">
        <v>0.3636</v>
      </c>
      <c r="P306" s="224">
        <v>0</v>
      </c>
    </row>
    <row r="307" spans="1:16" ht="12.75">
      <c r="A307" s="77">
        <v>31</v>
      </c>
      <c r="B307" s="224">
        <v>0</v>
      </c>
      <c r="C307" s="224">
        <v>0</v>
      </c>
      <c r="D307" s="224">
        <v>3.1202</v>
      </c>
      <c r="E307" s="224">
        <v>0.5081</v>
      </c>
      <c r="F307" s="224">
        <v>2.734</v>
      </c>
      <c r="G307" s="224">
        <v>0.5088</v>
      </c>
      <c r="H307" s="224">
        <v>2.3325</v>
      </c>
      <c r="I307" s="224">
        <v>0.6777</v>
      </c>
      <c r="J307" s="224">
        <v>1.6708</v>
      </c>
      <c r="K307" s="224">
        <v>0.5698</v>
      </c>
      <c r="L307" s="224">
        <v>1.3877</v>
      </c>
      <c r="M307" s="224">
        <v>0.8</v>
      </c>
      <c r="N307" s="224">
        <v>1.7851</v>
      </c>
      <c r="O307" s="224">
        <v>0.3689</v>
      </c>
      <c r="P307" s="224">
        <v>0</v>
      </c>
    </row>
    <row r="308" spans="1:16" ht="12.75">
      <c r="A308" s="77">
        <v>32</v>
      </c>
      <c r="B308" s="224">
        <v>0</v>
      </c>
      <c r="C308" s="224">
        <v>0</v>
      </c>
      <c r="D308" s="224">
        <v>2.9959</v>
      </c>
      <c r="E308" s="224">
        <v>0.4943</v>
      </c>
      <c r="F308" s="224">
        <v>2.7093</v>
      </c>
      <c r="G308" s="224">
        <v>0.4956</v>
      </c>
      <c r="H308" s="224">
        <v>2.2782</v>
      </c>
      <c r="I308" s="224">
        <v>0.6557</v>
      </c>
      <c r="J308" s="224">
        <v>1.6411</v>
      </c>
      <c r="K308" s="224">
        <v>0.5575</v>
      </c>
      <c r="L308" s="224">
        <v>1.3578</v>
      </c>
      <c r="M308" s="224">
        <v>0.7829</v>
      </c>
      <c r="N308" s="224">
        <v>1.7042</v>
      </c>
      <c r="O308" s="224">
        <v>0.3743</v>
      </c>
      <c r="P308" s="224">
        <v>0</v>
      </c>
    </row>
    <row r="309" spans="1:16" ht="12.75">
      <c r="A309" s="77">
        <v>33</v>
      </c>
      <c r="B309" s="224">
        <v>0</v>
      </c>
      <c r="C309" s="224">
        <v>0</v>
      </c>
      <c r="D309" s="224">
        <v>2.8715</v>
      </c>
      <c r="E309" s="224">
        <v>0.4804</v>
      </c>
      <c r="F309" s="224">
        <v>2.6845</v>
      </c>
      <c r="G309" s="224">
        <v>0.4824</v>
      </c>
      <c r="H309" s="224">
        <v>2.2239</v>
      </c>
      <c r="I309" s="224">
        <v>0.6338</v>
      </c>
      <c r="J309" s="224">
        <v>1.6115</v>
      </c>
      <c r="K309" s="224">
        <v>0.5452</v>
      </c>
      <c r="L309" s="224">
        <v>1.3279</v>
      </c>
      <c r="M309" s="224">
        <v>0.7657</v>
      </c>
      <c r="N309" s="224">
        <v>1.6233</v>
      </c>
      <c r="O309" s="224">
        <v>0.3796</v>
      </c>
      <c r="P309" s="224">
        <v>0</v>
      </c>
    </row>
    <row r="310" spans="1:16" ht="12.75">
      <c r="A310" s="77">
        <v>34</v>
      </c>
      <c r="B310" s="224">
        <v>0</v>
      </c>
      <c r="C310" s="224">
        <v>0</v>
      </c>
      <c r="D310" s="224">
        <v>2.7471</v>
      </c>
      <c r="E310" s="224">
        <v>0.4665</v>
      </c>
      <c r="F310" s="224">
        <v>2.6597</v>
      </c>
      <c r="G310" s="224">
        <v>0.4692</v>
      </c>
      <c r="H310" s="224">
        <v>2.1696</v>
      </c>
      <c r="I310" s="224">
        <v>0.6118</v>
      </c>
      <c r="J310" s="224">
        <v>1.5818</v>
      </c>
      <c r="K310" s="224">
        <v>0.5328</v>
      </c>
      <c r="L310" s="224">
        <v>1.2979</v>
      </c>
      <c r="M310" s="224">
        <v>0.7485</v>
      </c>
      <c r="N310" s="224">
        <v>1.5424</v>
      </c>
      <c r="O310" s="224">
        <v>0.3849</v>
      </c>
      <c r="P310" s="224">
        <v>0</v>
      </c>
    </row>
    <row r="311" spans="1:16" ht="12.75">
      <c r="A311" s="77">
        <v>35</v>
      </c>
      <c r="B311" s="224">
        <v>0</v>
      </c>
      <c r="C311" s="224">
        <v>0</v>
      </c>
      <c r="D311" s="224">
        <v>2.6227</v>
      </c>
      <c r="E311" s="224">
        <v>0.4526</v>
      </c>
      <c r="F311" s="224">
        <v>2.6349</v>
      </c>
      <c r="G311" s="224">
        <v>0.456</v>
      </c>
      <c r="H311" s="224">
        <v>2.1153</v>
      </c>
      <c r="I311" s="224">
        <v>0.5899</v>
      </c>
      <c r="J311" s="224">
        <v>1.5522</v>
      </c>
      <c r="K311" s="224">
        <v>0.5205</v>
      </c>
      <c r="L311" s="224">
        <v>1.268</v>
      </c>
      <c r="M311" s="224">
        <v>0.7313</v>
      </c>
      <c r="N311" s="224">
        <v>1.4615</v>
      </c>
      <c r="O311" s="224">
        <v>0.3903</v>
      </c>
      <c r="P311" s="224">
        <v>0</v>
      </c>
    </row>
    <row r="312" spans="1:16" ht="12.75">
      <c r="A312" s="77">
        <v>36</v>
      </c>
      <c r="B312" s="224">
        <v>0</v>
      </c>
      <c r="C312" s="224">
        <v>0</v>
      </c>
      <c r="D312" s="224">
        <v>2.4983</v>
      </c>
      <c r="E312" s="224">
        <v>0.4388</v>
      </c>
      <c r="F312" s="224">
        <v>2.6102</v>
      </c>
      <c r="G312" s="224">
        <v>0.4428</v>
      </c>
      <c r="H312" s="224">
        <v>2.061</v>
      </c>
      <c r="I312" s="224">
        <v>0.568</v>
      </c>
      <c r="J312" s="224">
        <v>1.5225</v>
      </c>
      <c r="K312" s="224">
        <v>0.5082</v>
      </c>
      <c r="L312" s="224">
        <v>1.238</v>
      </c>
      <c r="M312" s="224">
        <v>0.7142</v>
      </c>
      <c r="N312" s="224">
        <v>1.3806</v>
      </c>
      <c r="O312" s="224">
        <v>0.3956</v>
      </c>
      <c r="P312" s="224">
        <v>0</v>
      </c>
    </row>
    <row r="313" spans="1:16" ht="12.75">
      <c r="A313" s="77">
        <v>37</v>
      </c>
      <c r="B313" s="224">
        <v>0</v>
      </c>
      <c r="C313" s="224">
        <v>0</v>
      </c>
      <c r="D313" s="224">
        <v>2.3739</v>
      </c>
      <c r="E313" s="224">
        <v>0.4249</v>
      </c>
      <c r="F313" s="224">
        <v>2.5854</v>
      </c>
      <c r="G313" s="224">
        <v>0.4296</v>
      </c>
      <c r="H313" s="224">
        <v>2.0067</v>
      </c>
      <c r="I313" s="224">
        <v>0.546</v>
      </c>
      <c r="J313" s="224">
        <v>1.4929</v>
      </c>
      <c r="K313" s="224">
        <v>0.4959</v>
      </c>
      <c r="L313" s="224">
        <v>1.2081</v>
      </c>
      <c r="M313" s="224">
        <v>0.697</v>
      </c>
      <c r="N313" s="224">
        <v>1.2997</v>
      </c>
      <c r="O313" s="224">
        <v>0.401</v>
      </c>
      <c r="P313" s="224">
        <v>0</v>
      </c>
    </row>
    <row r="314" spans="1:16" ht="12.75">
      <c r="A314" s="77">
        <v>38</v>
      </c>
      <c r="B314" s="224">
        <v>0</v>
      </c>
      <c r="C314" s="224">
        <v>0</v>
      </c>
      <c r="D314" s="224">
        <v>2.2495</v>
      </c>
      <c r="E314" s="224">
        <v>0.411</v>
      </c>
      <c r="F314" s="224">
        <v>2.5606</v>
      </c>
      <c r="G314" s="224">
        <v>0.4164</v>
      </c>
      <c r="H314" s="224">
        <v>1.9524</v>
      </c>
      <c r="I314" s="224">
        <v>0.5241</v>
      </c>
      <c r="J314" s="224">
        <v>1.4632</v>
      </c>
      <c r="K314" s="224">
        <v>0.4836</v>
      </c>
      <c r="L314" s="224">
        <v>1.1782</v>
      </c>
      <c r="M314" s="224">
        <v>0.6798</v>
      </c>
      <c r="N314" s="224">
        <v>1.2188</v>
      </c>
      <c r="O314" s="224">
        <v>0.4063</v>
      </c>
      <c r="P314" s="224">
        <v>0</v>
      </c>
    </row>
    <row r="315" spans="1:16" ht="12.75">
      <c r="A315" s="77">
        <v>39</v>
      </c>
      <c r="B315" s="224">
        <v>0</v>
      </c>
      <c r="C315" s="224">
        <v>0</v>
      </c>
      <c r="D315" s="224">
        <v>2.1252</v>
      </c>
      <c r="E315" s="224">
        <v>0.3971</v>
      </c>
      <c r="F315" s="224">
        <v>2.5358</v>
      </c>
      <c r="G315" s="224">
        <v>0.4032</v>
      </c>
      <c r="H315" s="224">
        <v>1.8981</v>
      </c>
      <c r="I315" s="224">
        <v>0.5021</v>
      </c>
      <c r="J315" s="224">
        <v>1.4336</v>
      </c>
      <c r="K315" s="224">
        <v>0.4713</v>
      </c>
      <c r="L315" s="224">
        <v>1.1482</v>
      </c>
      <c r="M315" s="224">
        <v>0.6626</v>
      </c>
      <c r="N315" s="224">
        <v>1.1379</v>
      </c>
      <c r="O315" s="224">
        <v>0.4116</v>
      </c>
      <c r="P315" s="224">
        <v>0</v>
      </c>
    </row>
    <row r="316" spans="1:16" ht="12.75">
      <c r="A316" s="77">
        <v>40</v>
      </c>
      <c r="B316" s="224">
        <v>0</v>
      </c>
      <c r="C316" s="224">
        <v>0</v>
      </c>
      <c r="D316" s="224">
        <v>2.0008</v>
      </c>
      <c r="E316" s="224">
        <v>0.3833</v>
      </c>
      <c r="F316" s="224">
        <v>2.5111</v>
      </c>
      <c r="G316" s="224">
        <v>0.39</v>
      </c>
      <c r="H316" s="224">
        <v>1.8438</v>
      </c>
      <c r="I316" s="224">
        <v>0.4802</v>
      </c>
      <c r="J316" s="224">
        <v>1.4039</v>
      </c>
      <c r="K316" s="224">
        <v>0.4589</v>
      </c>
      <c r="L316" s="224">
        <v>1.1183</v>
      </c>
      <c r="M316" s="224">
        <v>0.6455</v>
      </c>
      <c r="N316" s="224">
        <v>1.057</v>
      </c>
      <c r="O316" s="224">
        <v>0.417</v>
      </c>
      <c r="P316" s="224">
        <v>0</v>
      </c>
    </row>
    <row r="317" spans="1:16" ht="12.75">
      <c r="A317" s="77">
        <v>41</v>
      </c>
      <c r="B317" s="224">
        <v>0</v>
      </c>
      <c r="C317" s="224">
        <v>0</v>
      </c>
      <c r="D317" s="224">
        <v>1.8764</v>
      </c>
      <c r="E317" s="224">
        <v>0.3694</v>
      </c>
      <c r="F317" s="224">
        <v>2.4863</v>
      </c>
      <c r="G317" s="224">
        <v>0.3768</v>
      </c>
      <c r="H317" s="224">
        <v>1.7895</v>
      </c>
      <c r="I317" s="224">
        <v>0.4582</v>
      </c>
      <c r="J317" s="224">
        <v>1.3743</v>
      </c>
      <c r="K317" s="224">
        <v>0.4466</v>
      </c>
      <c r="L317" s="224">
        <v>1.0883</v>
      </c>
      <c r="M317" s="224">
        <v>0.6283</v>
      </c>
      <c r="N317" s="224">
        <v>0.9761</v>
      </c>
      <c r="O317" s="224">
        <v>0.4223</v>
      </c>
      <c r="P317" s="224">
        <v>0</v>
      </c>
    </row>
    <row r="318" spans="1:16" ht="12.75">
      <c r="A318" s="77">
        <v>42</v>
      </c>
      <c r="B318" s="224">
        <v>0</v>
      </c>
      <c r="C318" s="224">
        <v>0</v>
      </c>
      <c r="D318" s="224">
        <v>1.752</v>
      </c>
      <c r="E318" s="224">
        <v>0.3555</v>
      </c>
      <c r="F318" s="224">
        <v>2.4615</v>
      </c>
      <c r="G318" s="224">
        <v>0.3636</v>
      </c>
      <c r="H318" s="224">
        <v>1.7352</v>
      </c>
      <c r="I318" s="224">
        <v>0.4363</v>
      </c>
      <c r="J318" s="224">
        <v>1.3446</v>
      </c>
      <c r="K318" s="224">
        <v>0.4343</v>
      </c>
      <c r="L318" s="224">
        <v>1.0584</v>
      </c>
      <c r="M318" s="224">
        <v>0.6111</v>
      </c>
      <c r="N318" s="224">
        <v>0.8952</v>
      </c>
      <c r="O318" s="224">
        <v>0.4276</v>
      </c>
      <c r="P318" s="224">
        <v>0</v>
      </c>
    </row>
    <row r="319" spans="1:16" ht="12.75">
      <c r="A319" s="77">
        <v>43</v>
      </c>
      <c r="B319" s="224">
        <v>0</v>
      </c>
      <c r="C319" s="224">
        <v>0</v>
      </c>
      <c r="D319" s="224">
        <v>1.8915</v>
      </c>
      <c r="E319" s="224">
        <v>0.355</v>
      </c>
      <c r="F319" s="224">
        <v>2.3208</v>
      </c>
      <c r="G319" s="224">
        <v>0.3591</v>
      </c>
      <c r="H319" s="224">
        <v>1.788</v>
      </c>
      <c r="I319" s="224">
        <v>0.4277</v>
      </c>
      <c r="J319" s="224">
        <v>1.3302</v>
      </c>
      <c r="K319" s="224">
        <v>0.4335</v>
      </c>
      <c r="L319" s="224">
        <v>1.0598</v>
      </c>
      <c r="M319" s="224">
        <v>0.601</v>
      </c>
      <c r="N319" s="224">
        <v>0.8709</v>
      </c>
      <c r="O319" s="224">
        <v>0.4197</v>
      </c>
      <c r="P319" s="224">
        <v>0</v>
      </c>
    </row>
    <row r="320" spans="1:16" ht="12.75">
      <c r="A320" s="77">
        <v>44</v>
      </c>
      <c r="B320" s="224">
        <v>0</v>
      </c>
      <c r="C320" s="224">
        <v>0</v>
      </c>
      <c r="D320" s="224">
        <v>2.0309</v>
      </c>
      <c r="E320" s="224">
        <v>0.3545</v>
      </c>
      <c r="F320" s="224">
        <v>2.1801</v>
      </c>
      <c r="G320" s="224">
        <v>0.3546</v>
      </c>
      <c r="H320" s="224">
        <v>1.8407</v>
      </c>
      <c r="I320" s="224">
        <v>0.4192</v>
      </c>
      <c r="J320" s="224">
        <v>1.3159</v>
      </c>
      <c r="K320" s="224">
        <v>0.4327</v>
      </c>
      <c r="L320" s="224">
        <v>1.0613</v>
      </c>
      <c r="M320" s="224">
        <v>0.5909</v>
      </c>
      <c r="N320" s="224">
        <v>0.8466</v>
      </c>
      <c r="O320" s="224">
        <v>0.4118</v>
      </c>
      <c r="P320" s="224">
        <v>0</v>
      </c>
    </row>
    <row r="321" spans="1:16" ht="12.75">
      <c r="A321" s="77">
        <v>45</v>
      </c>
      <c r="B321" s="224">
        <v>0</v>
      </c>
      <c r="C321" s="224">
        <v>0</v>
      </c>
      <c r="D321" s="224">
        <v>2.7417</v>
      </c>
      <c r="E321" s="224">
        <v>0.4785</v>
      </c>
      <c r="F321" s="224">
        <v>2.9431</v>
      </c>
      <c r="G321" s="224">
        <v>0.4787</v>
      </c>
      <c r="H321" s="224">
        <v>2.485</v>
      </c>
      <c r="I321" s="224">
        <v>0.5005</v>
      </c>
      <c r="J321" s="224">
        <v>1.7765</v>
      </c>
      <c r="K321" s="224">
        <v>0.5842</v>
      </c>
      <c r="L321" s="224">
        <v>1.4327</v>
      </c>
      <c r="M321" s="224">
        <v>0.7976</v>
      </c>
      <c r="N321" s="224">
        <v>1.1429</v>
      </c>
      <c r="O321" s="224">
        <v>0.556</v>
      </c>
      <c r="P321" s="224">
        <v>0</v>
      </c>
    </row>
    <row r="322" spans="1:16" ht="12.75">
      <c r="A322" s="77">
        <v>46</v>
      </c>
      <c r="B322" s="224">
        <v>0</v>
      </c>
      <c r="C322" s="224">
        <v>0</v>
      </c>
      <c r="D322" s="224">
        <v>2.8177</v>
      </c>
      <c r="E322" s="224">
        <v>0.4777</v>
      </c>
      <c r="F322" s="224">
        <v>3.3554</v>
      </c>
      <c r="G322" s="224">
        <v>0.474</v>
      </c>
      <c r="H322" s="224">
        <v>2.472</v>
      </c>
      <c r="I322" s="224">
        <v>0.4951</v>
      </c>
      <c r="J322" s="224">
        <v>1.7093</v>
      </c>
      <c r="K322" s="224">
        <v>0.5821</v>
      </c>
      <c r="L322" s="224">
        <v>1.3976</v>
      </c>
      <c r="M322" s="224">
        <v>0.7882</v>
      </c>
      <c r="N322" s="224">
        <v>1.1109</v>
      </c>
      <c r="O322" s="224">
        <v>0.5463</v>
      </c>
      <c r="P322" s="224">
        <v>0</v>
      </c>
    </row>
    <row r="323" spans="1:16" ht="12.75">
      <c r="A323" s="77">
        <v>47</v>
      </c>
      <c r="B323" s="224">
        <v>0</v>
      </c>
      <c r="C323" s="224">
        <v>0</v>
      </c>
      <c r="D323" s="224">
        <v>2.8936</v>
      </c>
      <c r="E323" s="224">
        <v>0.4769</v>
      </c>
      <c r="F323" s="224">
        <v>3.7677</v>
      </c>
      <c r="G323" s="224">
        <v>0.4692</v>
      </c>
      <c r="H323" s="224">
        <v>2.4591</v>
      </c>
      <c r="I323" s="224">
        <v>0.4897</v>
      </c>
      <c r="J323" s="224">
        <v>1.6422</v>
      </c>
      <c r="K323" s="224">
        <v>0.58</v>
      </c>
      <c r="L323" s="224">
        <v>1.3624</v>
      </c>
      <c r="M323" s="224">
        <v>0.7788</v>
      </c>
      <c r="N323" s="224">
        <v>1.079</v>
      </c>
      <c r="O323" s="224">
        <v>0.5366</v>
      </c>
      <c r="P323" s="224">
        <v>0</v>
      </c>
    </row>
    <row r="324" spans="1:16" ht="12.75">
      <c r="A324" s="77">
        <v>48</v>
      </c>
      <c r="B324" s="224">
        <v>0</v>
      </c>
      <c r="C324" s="224">
        <v>0</v>
      </c>
      <c r="D324" s="224">
        <v>2.3334</v>
      </c>
      <c r="E324" s="224">
        <v>0.5135</v>
      </c>
      <c r="F324" s="224">
        <v>3.3269</v>
      </c>
      <c r="G324" s="224">
        <v>0.4862</v>
      </c>
      <c r="H324" s="224">
        <v>2.5064</v>
      </c>
      <c r="I324" s="224">
        <v>0.5005</v>
      </c>
      <c r="J324" s="224">
        <v>1.9422</v>
      </c>
      <c r="K324" s="224">
        <v>0.7033</v>
      </c>
      <c r="L324" s="224">
        <v>1.5288</v>
      </c>
      <c r="M324" s="224">
        <v>0.8827</v>
      </c>
      <c r="N324" s="224">
        <v>1.2337</v>
      </c>
      <c r="O324" s="224">
        <v>0.5577</v>
      </c>
      <c r="P324" s="224">
        <v>0</v>
      </c>
    </row>
    <row r="325" spans="1:16" ht="12.75">
      <c r="A325" s="77">
        <v>49</v>
      </c>
      <c r="B325" s="224">
        <v>0</v>
      </c>
      <c r="C325" s="224">
        <v>0</v>
      </c>
      <c r="D325" s="224">
        <v>2.5154</v>
      </c>
      <c r="E325" s="224">
        <v>0.5126</v>
      </c>
      <c r="F325" s="224">
        <v>3.8814</v>
      </c>
      <c r="G325" s="224">
        <v>0.4779</v>
      </c>
      <c r="H325" s="224">
        <v>2.4834</v>
      </c>
      <c r="I325" s="224">
        <v>0.4924</v>
      </c>
      <c r="J325" s="224">
        <v>1.8139</v>
      </c>
      <c r="K325" s="224">
        <v>0.6891</v>
      </c>
      <c r="L325" s="224">
        <v>1.46</v>
      </c>
      <c r="M325" s="224">
        <v>0.8544</v>
      </c>
      <c r="N325" s="224">
        <v>1.1707</v>
      </c>
      <c r="O325" s="224">
        <v>0.5429</v>
      </c>
      <c r="P325" s="224">
        <v>0</v>
      </c>
    </row>
    <row r="326" spans="1:16" ht="12.75">
      <c r="A326" s="77">
        <v>50</v>
      </c>
      <c r="B326" s="224">
        <v>0</v>
      </c>
      <c r="C326" s="224">
        <v>0</v>
      </c>
      <c r="D326" s="224">
        <v>2.6974</v>
      </c>
      <c r="E326" s="224">
        <v>0.5118</v>
      </c>
      <c r="F326" s="224">
        <v>4.4358</v>
      </c>
      <c r="G326" s="224">
        <v>0.4695</v>
      </c>
      <c r="H326" s="224">
        <v>2.4604</v>
      </c>
      <c r="I326" s="224">
        <v>0.4843</v>
      </c>
      <c r="J326" s="224">
        <v>1.6856</v>
      </c>
      <c r="K326" s="224">
        <v>0.675</v>
      </c>
      <c r="L326" s="224">
        <v>1.3912</v>
      </c>
      <c r="M326" s="224">
        <v>0.826</v>
      </c>
      <c r="N326" s="224">
        <v>1.1076</v>
      </c>
      <c r="O326" s="224">
        <v>0.5281</v>
      </c>
      <c r="P326" s="224">
        <v>0</v>
      </c>
    </row>
    <row r="327" spans="1:16" ht="12.75">
      <c r="A327" s="77">
        <v>51</v>
      </c>
      <c r="B327" s="224">
        <v>0</v>
      </c>
      <c r="C327" s="224">
        <v>0</v>
      </c>
      <c r="D327" s="224">
        <v>2.8794</v>
      </c>
      <c r="E327" s="224">
        <v>0.5109</v>
      </c>
      <c r="F327" s="224">
        <v>4.9902</v>
      </c>
      <c r="G327" s="224">
        <v>0.4612</v>
      </c>
      <c r="H327" s="224">
        <v>2.4374</v>
      </c>
      <c r="I327" s="224">
        <v>0.4762</v>
      </c>
      <c r="J327" s="224">
        <v>1.5573</v>
      </c>
      <c r="K327" s="224">
        <v>0.6608</v>
      </c>
      <c r="L327" s="224">
        <v>1.3225</v>
      </c>
      <c r="M327" s="224">
        <v>0.7977</v>
      </c>
      <c r="N327" s="224">
        <v>1.0446</v>
      </c>
      <c r="O327" s="224">
        <v>0.5133</v>
      </c>
      <c r="P327" s="224">
        <v>0</v>
      </c>
    </row>
    <row r="328" spans="1:16" ht="12.75">
      <c r="A328" s="77">
        <v>52</v>
      </c>
      <c r="B328" s="224">
        <v>0</v>
      </c>
      <c r="C328" s="224">
        <v>0</v>
      </c>
      <c r="D328" s="224">
        <v>3.0614</v>
      </c>
      <c r="E328" s="224">
        <v>0.51</v>
      </c>
      <c r="F328" s="224">
        <v>5.5446</v>
      </c>
      <c r="G328" s="224">
        <v>0.4529</v>
      </c>
      <c r="H328" s="224">
        <v>2.4144</v>
      </c>
      <c r="I328" s="224">
        <v>0.4681</v>
      </c>
      <c r="J328" s="224">
        <v>1.429</v>
      </c>
      <c r="K328" s="224">
        <v>0.6466</v>
      </c>
      <c r="L328" s="224">
        <v>1.2537</v>
      </c>
      <c r="M328" s="224">
        <v>0.7693</v>
      </c>
      <c r="N328" s="224">
        <v>0.9815</v>
      </c>
      <c r="O328" s="224">
        <v>0.4986</v>
      </c>
      <c r="P328" s="224">
        <v>0</v>
      </c>
    </row>
    <row r="329" spans="1:16" ht="12.75">
      <c r="A329" s="77">
        <v>53</v>
      </c>
      <c r="B329" s="224">
        <v>0</v>
      </c>
      <c r="C329" s="224">
        <v>0</v>
      </c>
      <c r="D329" s="224">
        <v>3.2434</v>
      </c>
      <c r="E329" s="224">
        <v>0.5092</v>
      </c>
      <c r="F329" s="224">
        <v>6.0991</v>
      </c>
      <c r="G329" s="224">
        <v>0.4446</v>
      </c>
      <c r="H329" s="224">
        <v>2.3913</v>
      </c>
      <c r="I329" s="224">
        <v>0.46</v>
      </c>
      <c r="J329" s="224">
        <v>1.3007</v>
      </c>
      <c r="K329" s="224">
        <v>0.6325</v>
      </c>
      <c r="L329" s="224">
        <v>1.1849</v>
      </c>
      <c r="M329" s="224">
        <v>0.741</v>
      </c>
      <c r="N329" s="224">
        <v>0.9185</v>
      </c>
      <c r="O329" s="224">
        <v>0.4838</v>
      </c>
      <c r="P329" s="224">
        <v>0</v>
      </c>
    </row>
    <row r="330" spans="1:16" ht="12.75">
      <c r="A330" s="77">
        <v>54</v>
      </c>
      <c r="B330" s="224">
        <v>0</v>
      </c>
      <c r="C330" s="224">
        <v>0</v>
      </c>
      <c r="D330" s="224">
        <v>3.4254</v>
      </c>
      <c r="E330" s="224">
        <v>0.5083</v>
      </c>
      <c r="F330" s="224">
        <v>6.6535</v>
      </c>
      <c r="G330" s="224">
        <v>0.4362</v>
      </c>
      <c r="H330" s="224">
        <v>2.3683</v>
      </c>
      <c r="I330" s="224">
        <v>0.452</v>
      </c>
      <c r="J330" s="224">
        <v>1.1724</v>
      </c>
      <c r="K330" s="224">
        <v>0.6183</v>
      </c>
      <c r="L330" s="224">
        <v>1.1161</v>
      </c>
      <c r="M330" s="224">
        <v>0.7126</v>
      </c>
      <c r="N330" s="224">
        <v>0.8554</v>
      </c>
      <c r="O330" s="224">
        <v>0.469</v>
      </c>
      <c r="P330" s="224">
        <v>0</v>
      </c>
    </row>
    <row r="331" spans="1:16" ht="12.75">
      <c r="A331" s="77">
        <v>55</v>
      </c>
      <c r="B331" s="224">
        <v>0</v>
      </c>
      <c r="C331" s="224">
        <v>0</v>
      </c>
      <c r="D331" s="224">
        <v>3.2325</v>
      </c>
      <c r="E331" s="224">
        <v>0.5046</v>
      </c>
      <c r="F331" s="224">
        <v>7.0682</v>
      </c>
      <c r="G331" s="224">
        <v>0.4336</v>
      </c>
      <c r="H331" s="224">
        <v>2.2914</v>
      </c>
      <c r="I331" s="224">
        <v>0.4495</v>
      </c>
      <c r="J331" s="224">
        <v>1.1585</v>
      </c>
      <c r="K331" s="224">
        <v>0.6123</v>
      </c>
      <c r="L331" s="224">
        <v>1.1291</v>
      </c>
      <c r="M331" s="224">
        <v>0.7009</v>
      </c>
      <c r="N331" s="224">
        <v>0.8337</v>
      </c>
      <c r="O331" s="224">
        <v>0.4686</v>
      </c>
      <c r="P331" s="224">
        <v>0</v>
      </c>
    </row>
    <row r="332" spans="1:16" ht="12.75">
      <c r="A332" s="77">
        <v>56</v>
      </c>
      <c r="B332" s="224">
        <v>0</v>
      </c>
      <c r="C332" s="224">
        <v>0</v>
      </c>
      <c r="D332" s="224">
        <v>3.0396</v>
      </c>
      <c r="E332" s="224">
        <v>0.5009</v>
      </c>
      <c r="F332" s="224">
        <v>7.4828</v>
      </c>
      <c r="G332" s="224">
        <v>0.4309</v>
      </c>
      <c r="H332" s="224">
        <v>2.2144</v>
      </c>
      <c r="I332" s="224">
        <v>0.4471</v>
      </c>
      <c r="J332" s="224">
        <v>1.1447</v>
      </c>
      <c r="K332" s="224">
        <v>0.6064</v>
      </c>
      <c r="L332" s="224">
        <v>1.142</v>
      </c>
      <c r="M332" s="224">
        <v>0.6892</v>
      </c>
      <c r="N332" s="224">
        <v>0.8119</v>
      </c>
      <c r="O332" s="224">
        <v>0.4682</v>
      </c>
      <c r="P332" s="224">
        <v>0</v>
      </c>
    </row>
    <row r="333" spans="1:16" ht="12.75">
      <c r="A333" s="77">
        <v>57</v>
      </c>
      <c r="B333" s="224">
        <v>0</v>
      </c>
      <c r="C333" s="224">
        <v>0</v>
      </c>
      <c r="D333" s="224">
        <v>2.8466</v>
      </c>
      <c r="E333" s="224">
        <v>0.4973</v>
      </c>
      <c r="F333" s="224">
        <v>7.8975</v>
      </c>
      <c r="G333" s="224">
        <v>0.4283</v>
      </c>
      <c r="H333" s="224">
        <v>2.1374</v>
      </c>
      <c r="I333" s="224">
        <v>0.4447</v>
      </c>
      <c r="J333" s="224">
        <v>1.1309</v>
      </c>
      <c r="K333" s="224">
        <v>0.6004</v>
      </c>
      <c r="L333" s="224">
        <v>1.155</v>
      </c>
      <c r="M333" s="224">
        <v>0.6775</v>
      </c>
      <c r="N333" s="224">
        <v>0.7902</v>
      </c>
      <c r="O333" s="224">
        <v>0.4678</v>
      </c>
      <c r="P333" s="224">
        <v>0</v>
      </c>
    </row>
    <row r="334" spans="1:16" ht="12.75">
      <c r="A334" s="77">
        <v>58</v>
      </c>
      <c r="B334" s="224">
        <v>0</v>
      </c>
      <c r="C334" s="224">
        <v>0</v>
      </c>
      <c r="D334" s="224">
        <v>2.6537</v>
      </c>
      <c r="E334" s="224">
        <v>0.4936</v>
      </c>
      <c r="F334" s="224">
        <v>8.3122</v>
      </c>
      <c r="G334" s="224">
        <v>0.4256</v>
      </c>
      <c r="H334" s="224">
        <v>2.0605</v>
      </c>
      <c r="I334" s="224">
        <v>0.4423</v>
      </c>
      <c r="J334" s="224">
        <v>1.1171</v>
      </c>
      <c r="K334" s="224">
        <v>0.5944</v>
      </c>
      <c r="L334" s="224">
        <v>1.1679</v>
      </c>
      <c r="M334" s="224">
        <v>0.6657</v>
      </c>
      <c r="N334" s="224">
        <v>0.7685</v>
      </c>
      <c r="O334" s="224">
        <v>0.4674</v>
      </c>
      <c r="P334" s="224">
        <v>0</v>
      </c>
    </row>
    <row r="335" spans="1:16" ht="12.75">
      <c r="A335" s="77">
        <v>59</v>
      </c>
      <c r="B335" s="224">
        <v>0</v>
      </c>
      <c r="C335" s="224">
        <v>0</v>
      </c>
      <c r="D335" s="224">
        <v>2.4608</v>
      </c>
      <c r="E335" s="224">
        <v>0.4899</v>
      </c>
      <c r="F335" s="224">
        <v>8.7268</v>
      </c>
      <c r="G335" s="224">
        <v>0.4229</v>
      </c>
      <c r="H335" s="224">
        <v>1.9835</v>
      </c>
      <c r="I335" s="224">
        <v>0.4399</v>
      </c>
      <c r="J335" s="224">
        <v>1.1032</v>
      </c>
      <c r="K335" s="224">
        <v>0.5884</v>
      </c>
      <c r="L335" s="224">
        <v>1.1809</v>
      </c>
      <c r="M335" s="224">
        <v>0.654</v>
      </c>
      <c r="N335" s="224">
        <v>0.7467</v>
      </c>
      <c r="O335" s="224">
        <v>0.467</v>
      </c>
      <c r="P335" s="224">
        <v>0</v>
      </c>
    </row>
    <row r="336" spans="1:16" ht="12.75">
      <c r="A336" s="77">
        <v>60</v>
      </c>
      <c r="B336" s="224">
        <v>0</v>
      </c>
      <c r="C336" s="224">
        <v>0</v>
      </c>
      <c r="D336" s="224">
        <v>2.2679</v>
      </c>
      <c r="E336" s="224">
        <v>0.4862</v>
      </c>
      <c r="F336" s="224">
        <v>9.1415</v>
      </c>
      <c r="G336" s="224">
        <v>0.4203</v>
      </c>
      <c r="H336" s="224">
        <v>1.9066</v>
      </c>
      <c r="I336" s="224">
        <v>0.4374</v>
      </c>
      <c r="J336" s="224">
        <v>1.0894</v>
      </c>
      <c r="K336" s="224">
        <v>0.5825</v>
      </c>
      <c r="L336" s="224">
        <v>1.1938</v>
      </c>
      <c r="M336" s="224">
        <v>0.6423</v>
      </c>
      <c r="N336" s="224">
        <v>0.725</v>
      </c>
      <c r="O336" s="224">
        <v>0.4666</v>
      </c>
      <c r="P336" s="224">
        <v>0</v>
      </c>
    </row>
    <row r="338" ht="12.75">
      <c r="A338" s="76" t="e">
        <f>HLOOKUP('[2]NEER Claim Cost Calculator'!$I$22,B342:Q403,MATCH('[2]NEER Claim Cost Calculator'!$K$22,A342:A403))</f>
        <v>#REF!</v>
      </c>
    </row>
    <row r="339" spans="1:16" ht="12.75">
      <c r="A339" s="475" t="s">
        <v>18406</v>
      </c>
      <c r="B339" s="475"/>
      <c r="C339" s="475"/>
      <c r="D339" s="475"/>
      <c r="E339" s="475"/>
      <c r="F339" s="475"/>
      <c r="G339" s="475"/>
      <c r="H339" s="475"/>
      <c r="I339" s="475"/>
      <c r="J339" s="475"/>
      <c r="K339" s="475"/>
      <c r="L339" s="475"/>
      <c r="M339" s="475"/>
      <c r="N339" s="475"/>
      <c r="O339" s="475"/>
      <c r="P339" s="475"/>
    </row>
    <row r="340" spans="1:16" ht="12.75">
      <c r="A340" s="479" t="s">
        <v>18407</v>
      </c>
      <c r="B340" s="479"/>
      <c r="C340" s="479"/>
      <c r="D340" s="479"/>
      <c r="E340" s="479"/>
      <c r="F340" s="479"/>
      <c r="G340" s="479"/>
      <c r="H340" s="479"/>
      <c r="I340" s="479"/>
      <c r="J340" s="479"/>
      <c r="K340" s="479"/>
      <c r="L340" s="479"/>
      <c r="M340" s="479"/>
      <c r="N340" s="479"/>
      <c r="O340" s="479"/>
      <c r="P340" s="479"/>
    </row>
    <row r="341" spans="1:16" ht="12.75">
      <c r="A341" s="80" t="s">
        <v>18408</v>
      </c>
      <c r="B341" s="222" t="s">
        <v>18409</v>
      </c>
      <c r="C341" s="222" t="s">
        <v>18410</v>
      </c>
      <c r="D341" s="222" t="s">
        <v>18411</v>
      </c>
      <c r="E341" s="222" t="s">
        <v>18412</v>
      </c>
      <c r="F341" s="222" t="s">
        <v>18413</v>
      </c>
      <c r="G341" s="222" t="s">
        <v>18414</v>
      </c>
      <c r="H341" s="222" t="s">
        <v>18415</v>
      </c>
      <c r="I341" s="222" t="s">
        <v>18416</v>
      </c>
      <c r="J341" s="222" t="s">
        <v>18417</v>
      </c>
      <c r="K341" s="222" t="s">
        <v>18418</v>
      </c>
      <c r="L341" s="222" t="s">
        <v>18419</v>
      </c>
      <c r="M341" s="222" t="s">
        <v>18420</v>
      </c>
      <c r="N341" s="222" t="s">
        <v>18421</v>
      </c>
      <c r="O341" s="222" t="s">
        <v>18422</v>
      </c>
      <c r="P341" s="222" t="s">
        <v>18423</v>
      </c>
    </row>
    <row r="342" spans="1:16" ht="12.75">
      <c r="A342" s="82" t="s">
        <v>18424</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2.75">
      <c r="A343" s="77">
        <v>0</v>
      </c>
      <c r="B343" s="224">
        <v>0</v>
      </c>
      <c r="C343" s="224">
        <v>0</v>
      </c>
      <c r="D343" s="224">
        <v>7.869</v>
      </c>
      <c r="E343" s="224">
        <v>2.9925</v>
      </c>
      <c r="F343" s="224">
        <v>11.292</v>
      </c>
      <c r="G343" s="224">
        <v>2.7076</v>
      </c>
      <c r="H343" s="224">
        <v>14.61</v>
      </c>
      <c r="I343" s="224">
        <v>3.3451</v>
      </c>
      <c r="J343" s="224">
        <v>14.031</v>
      </c>
      <c r="K343" s="224">
        <v>2.8856</v>
      </c>
      <c r="L343" s="224">
        <v>8.1128</v>
      </c>
      <c r="M343" s="224">
        <v>5.8619</v>
      </c>
      <c r="N343" s="224">
        <v>0</v>
      </c>
      <c r="O343" s="224">
        <v>0</v>
      </c>
      <c r="P343" s="224">
        <v>0</v>
      </c>
    </row>
    <row r="344" spans="1:16" ht="12.75">
      <c r="A344" s="77">
        <v>1</v>
      </c>
      <c r="B344" s="224">
        <v>0</v>
      </c>
      <c r="C344" s="224">
        <v>0</v>
      </c>
      <c r="D344" s="224">
        <v>6.9947</v>
      </c>
      <c r="E344" s="224">
        <v>2.66</v>
      </c>
      <c r="F344" s="224">
        <v>10.0373</v>
      </c>
      <c r="G344" s="224">
        <v>2.4067</v>
      </c>
      <c r="H344" s="224">
        <v>12.9867</v>
      </c>
      <c r="I344" s="224">
        <v>2.9734</v>
      </c>
      <c r="J344" s="224">
        <v>12.472</v>
      </c>
      <c r="K344" s="224">
        <v>2.565</v>
      </c>
      <c r="L344" s="224">
        <v>7.2114</v>
      </c>
      <c r="M344" s="224">
        <v>5.2106</v>
      </c>
      <c r="N344" s="224">
        <v>0</v>
      </c>
      <c r="O344" s="224">
        <v>0</v>
      </c>
      <c r="P344" s="224">
        <v>0</v>
      </c>
    </row>
    <row r="345" spans="1:16" ht="12.75">
      <c r="A345" s="77">
        <v>2</v>
      </c>
      <c r="B345" s="224">
        <v>0</v>
      </c>
      <c r="C345" s="224">
        <v>0</v>
      </c>
      <c r="D345" s="224">
        <v>6.1203</v>
      </c>
      <c r="E345" s="224">
        <v>2.3275</v>
      </c>
      <c r="F345" s="224">
        <v>8.7827</v>
      </c>
      <c r="G345" s="224">
        <v>2.1059</v>
      </c>
      <c r="H345" s="224">
        <v>11.3633</v>
      </c>
      <c r="I345" s="224">
        <v>2.6018</v>
      </c>
      <c r="J345" s="224">
        <v>10.913</v>
      </c>
      <c r="K345" s="224">
        <v>2.2443</v>
      </c>
      <c r="L345" s="224">
        <v>6.31</v>
      </c>
      <c r="M345" s="224">
        <v>4.5593</v>
      </c>
      <c r="N345" s="224">
        <v>0</v>
      </c>
      <c r="O345" s="224">
        <v>0</v>
      </c>
      <c r="P345" s="224">
        <v>0</v>
      </c>
    </row>
    <row r="346" spans="1:16" ht="12.75">
      <c r="A346" s="77">
        <v>3</v>
      </c>
      <c r="B346" s="224">
        <v>0</v>
      </c>
      <c r="C346" s="224">
        <v>0</v>
      </c>
      <c r="D346" s="224">
        <v>5.246</v>
      </c>
      <c r="E346" s="224">
        <v>1.995</v>
      </c>
      <c r="F346" s="224">
        <v>7.528</v>
      </c>
      <c r="G346" s="224">
        <v>1.805</v>
      </c>
      <c r="H346" s="224">
        <v>9.74</v>
      </c>
      <c r="I346" s="224">
        <v>2.2301</v>
      </c>
      <c r="J346" s="224">
        <v>9.354</v>
      </c>
      <c r="K346" s="224">
        <v>1.9237</v>
      </c>
      <c r="L346" s="224">
        <v>5.4086</v>
      </c>
      <c r="M346" s="224">
        <v>3.908</v>
      </c>
      <c r="N346" s="224">
        <v>0</v>
      </c>
      <c r="O346" s="224">
        <v>0</v>
      </c>
      <c r="P346" s="224">
        <v>0</v>
      </c>
    </row>
    <row r="347" spans="1:16" ht="12.75">
      <c r="A347" s="77">
        <v>4</v>
      </c>
      <c r="B347" s="224">
        <v>0</v>
      </c>
      <c r="C347" s="224">
        <v>0</v>
      </c>
      <c r="D347" s="224">
        <v>4.3717</v>
      </c>
      <c r="E347" s="224">
        <v>1.6625</v>
      </c>
      <c r="F347" s="224">
        <v>6.2733</v>
      </c>
      <c r="G347" s="224">
        <v>1.5042</v>
      </c>
      <c r="H347" s="224">
        <v>8.1167</v>
      </c>
      <c r="I347" s="224">
        <v>1.8584</v>
      </c>
      <c r="J347" s="224">
        <v>7.795</v>
      </c>
      <c r="K347" s="224">
        <v>1.6031</v>
      </c>
      <c r="L347" s="224">
        <v>4.5071</v>
      </c>
      <c r="M347" s="224">
        <v>3.2566</v>
      </c>
      <c r="N347" s="224">
        <v>0</v>
      </c>
      <c r="O347" s="224">
        <v>0</v>
      </c>
      <c r="P347" s="224">
        <v>0</v>
      </c>
    </row>
    <row r="348" spans="1:16" ht="12.75">
      <c r="A348" s="77">
        <v>5</v>
      </c>
      <c r="B348" s="224">
        <v>0</v>
      </c>
      <c r="C348" s="224">
        <v>0</v>
      </c>
      <c r="D348" s="224">
        <v>3.4973</v>
      </c>
      <c r="E348" s="224">
        <v>1.33</v>
      </c>
      <c r="F348" s="224">
        <v>5.0187</v>
      </c>
      <c r="G348" s="224">
        <v>1.2034</v>
      </c>
      <c r="H348" s="224">
        <v>6.4933</v>
      </c>
      <c r="I348" s="224">
        <v>1.4867</v>
      </c>
      <c r="J348" s="224">
        <v>6.236</v>
      </c>
      <c r="K348" s="224">
        <v>1.2825</v>
      </c>
      <c r="L348" s="224">
        <v>3.6057</v>
      </c>
      <c r="M348" s="224">
        <v>2.6053</v>
      </c>
      <c r="N348" s="224">
        <v>0</v>
      </c>
      <c r="O348" s="224">
        <v>0</v>
      </c>
      <c r="P348" s="224">
        <v>0</v>
      </c>
    </row>
    <row r="349" spans="1:16" ht="12.75">
      <c r="A349" s="77">
        <v>6</v>
      </c>
      <c r="B349" s="224">
        <v>0</v>
      </c>
      <c r="C349" s="224">
        <v>0</v>
      </c>
      <c r="D349" s="224">
        <v>2.623</v>
      </c>
      <c r="E349" s="224">
        <v>0.9975</v>
      </c>
      <c r="F349" s="224">
        <v>3.764</v>
      </c>
      <c r="G349" s="224">
        <v>0.9025</v>
      </c>
      <c r="H349" s="224">
        <v>4.87</v>
      </c>
      <c r="I349" s="224">
        <v>1.115</v>
      </c>
      <c r="J349" s="224">
        <v>4.677</v>
      </c>
      <c r="K349" s="224">
        <v>0.9619</v>
      </c>
      <c r="L349" s="224">
        <v>2.7043</v>
      </c>
      <c r="M349" s="224">
        <v>1.954</v>
      </c>
      <c r="N349" s="224">
        <v>0</v>
      </c>
      <c r="O349" s="224">
        <v>0</v>
      </c>
      <c r="P349" s="224">
        <v>0</v>
      </c>
    </row>
    <row r="350" spans="1:16" ht="12.75">
      <c r="A350" s="77">
        <v>7</v>
      </c>
      <c r="B350" s="224">
        <v>0</v>
      </c>
      <c r="C350" s="224">
        <v>0</v>
      </c>
      <c r="D350" s="224">
        <v>2.5497</v>
      </c>
      <c r="E350" s="224">
        <v>0.9698</v>
      </c>
      <c r="F350" s="224">
        <v>3.6142</v>
      </c>
      <c r="G350" s="224">
        <v>0.8775</v>
      </c>
      <c r="H350" s="224">
        <v>4.68</v>
      </c>
      <c r="I350" s="224">
        <v>1.0841</v>
      </c>
      <c r="J350" s="224">
        <v>4.5292</v>
      </c>
      <c r="K350" s="224">
        <v>0.9351</v>
      </c>
      <c r="L350" s="224">
        <v>2.6592</v>
      </c>
      <c r="M350" s="224">
        <v>1.8997</v>
      </c>
      <c r="N350" s="224">
        <v>0</v>
      </c>
      <c r="O350" s="224">
        <v>0</v>
      </c>
      <c r="P350" s="224">
        <v>0</v>
      </c>
    </row>
    <row r="351" spans="1:16" ht="12.75">
      <c r="A351" s="77">
        <v>8</v>
      </c>
      <c r="B351" s="224">
        <v>0</v>
      </c>
      <c r="C351" s="224">
        <v>0</v>
      </c>
      <c r="D351" s="224">
        <v>2.4763</v>
      </c>
      <c r="E351" s="224">
        <v>0.9421</v>
      </c>
      <c r="F351" s="224">
        <v>3.4643</v>
      </c>
      <c r="G351" s="224">
        <v>0.8524</v>
      </c>
      <c r="H351" s="224">
        <v>4.49</v>
      </c>
      <c r="I351" s="224">
        <v>1.0531</v>
      </c>
      <c r="J351" s="224">
        <v>4.3813</v>
      </c>
      <c r="K351" s="224">
        <v>0.9084</v>
      </c>
      <c r="L351" s="224">
        <v>2.6141</v>
      </c>
      <c r="M351" s="224">
        <v>1.8454</v>
      </c>
      <c r="N351" s="224">
        <v>0</v>
      </c>
      <c r="O351" s="224">
        <v>0</v>
      </c>
      <c r="P351" s="224">
        <v>0</v>
      </c>
    </row>
    <row r="352" spans="1:16" ht="12.75">
      <c r="A352" s="77">
        <v>9</v>
      </c>
      <c r="B352" s="224">
        <v>0</v>
      </c>
      <c r="C352" s="224">
        <v>0</v>
      </c>
      <c r="D352" s="224">
        <v>2.403</v>
      </c>
      <c r="E352" s="224">
        <v>0.9144</v>
      </c>
      <c r="F352" s="224">
        <v>3.3145</v>
      </c>
      <c r="G352" s="224">
        <v>0.8273</v>
      </c>
      <c r="H352" s="224">
        <v>4.3</v>
      </c>
      <c r="I352" s="224">
        <v>1.0221</v>
      </c>
      <c r="J352" s="224">
        <v>4.2335</v>
      </c>
      <c r="K352" s="224">
        <v>0.8817</v>
      </c>
      <c r="L352" s="224">
        <v>2.569</v>
      </c>
      <c r="M352" s="224">
        <v>1.7911</v>
      </c>
      <c r="N352" s="224">
        <v>0</v>
      </c>
      <c r="O352" s="224">
        <v>0</v>
      </c>
      <c r="P352" s="224">
        <v>0</v>
      </c>
    </row>
    <row r="353" spans="1:16" ht="12.75">
      <c r="A353" s="77">
        <v>10</v>
      </c>
      <c r="B353" s="224">
        <v>0</v>
      </c>
      <c r="C353" s="224">
        <v>0</v>
      </c>
      <c r="D353" s="224">
        <v>2.3296</v>
      </c>
      <c r="E353" s="224">
        <v>0.8867</v>
      </c>
      <c r="F353" s="224">
        <v>3.1647</v>
      </c>
      <c r="G353" s="224">
        <v>0.8022</v>
      </c>
      <c r="H353" s="224">
        <v>4.11</v>
      </c>
      <c r="I353" s="224">
        <v>0.9911</v>
      </c>
      <c r="J353" s="224">
        <v>4.0857</v>
      </c>
      <c r="K353" s="224">
        <v>0.855</v>
      </c>
      <c r="L353" s="224">
        <v>2.5239</v>
      </c>
      <c r="M353" s="224">
        <v>1.7369</v>
      </c>
      <c r="N353" s="224">
        <v>0</v>
      </c>
      <c r="O353" s="224">
        <v>0</v>
      </c>
      <c r="P353" s="224">
        <v>0</v>
      </c>
    </row>
    <row r="354" spans="1:16" ht="12.75">
      <c r="A354" s="77">
        <v>11</v>
      </c>
      <c r="B354" s="224">
        <v>0</v>
      </c>
      <c r="C354" s="224">
        <v>0</v>
      </c>
      <c r="D354" s="224">
        <v>2.2563</v>
      </c>
      <c r="E354" s="224">
        <v>0.859</v>
      </c>
      <c r="F354" s="224">
        <v>3.0148</v>
      </c>
      <c r="G354" s="224">
        <v>0.7772</v>
      </c>
      <c r="H354" s="224">
        <v>3.92</v>
      </c>
      <c r="I354" s="224">
        <v>0.9602</v>
      </c>
      <c r="J354" s="224">
        <v>3.9378</v>
      </c>
      <c r="K354" s="224">
        <v>0.8283</v>
      </c>
      <c r="L354" s="224">
        <v>2.4787</v>
      </c>
      <c r="M354" s="224">
        <v>1.6826</v>
      </c>
      <c r="N354" s="224">
        <v>0</v>
      </c>
      <c r="O354" s="224">
        <v>0</v>
      </c>
      <c r="P354" s="224">
        <v>0</v>
      </c>
    </row>
    <row r="355" spans="1:16" ht="12.75">
      <c r="A355" s="77">
        <v>12</v>
      </c>
      <c r="B355" s="224">
        <v>0</v>
      </c>
      <c r="C355" s="224">
        <v>0</v>
      </c>
      <c r="D355" s="224">
        <v>2.183</v>
      </c>
      <c r="E355" s="224">
        <v>0.8313</v>
      </c>
      <c r="F355" s="224">
        <v>2.865</v>
      </c>
      <c r="G355" s="224">
        <v>0.7521</v>
      </c>
      <c r="H355" s="224">
        <v>3.73</v>
      </c>
      <c r="I355" s="224">
        <v>0.9292</v>
      </c>
      <c r="J355" s="224">
        <v>3.79</v>
      </c>
      <c r="K355" s="224">
        <v>0.8016</v>
      </c>
      <c r="L355" s="224">
        <v>2.4336</v>
      </c>
      <c r="M355" s="224">
        <v>1.6283</v>
      </c>
      <c r="N355" s="224">
        <v>0</v>
      </c>
      <c r="O355" s="224">
        <v>0</v>
      </c>
      <c r="P355" s="224">
        <v>0</v>
      </c>
    </row>
    <row r="356" spans="1:16" ht="12.75">
      <c r="A356" s="77">
        <v>13</v>
      </c>
      <c r="B356" s="224">
        <v>0</v>
      </c>
      <c r="C356" s="224">
        <v>0</v>
      </c>
      <c r="D356" s="224">
        <v>2.1096</v>
      </c>
      <c r="E356" s="224">
        <v>0.8035</v>
      </c>
      <c r="F356" s="224">
        <v>2.7152</v>
      </c>
      <c r="G356" s="224">
        <v>0.727</v>
      </c>
      <c r="H356" s="224">
        <v>3.54</v>
      </c>
      <c r="I356" s="224">
        <v>0.8982</v>
      </c>
      <c r="J356" s="224">
        <v>3.6422</v>
      </c>
      <c r="K356" s="224">
        <v>0.7748</v>
      </c>
      <c r="L356" s="224">
        <v>2.3885</v>
      </c>
      <c r="M356" s="224">
        <v>1.574</v>
      </c>
      <c r="N356" s="224">
        <v>0</v>
      </c>
      <c r="O356" s="224">
        <v>0</v>
      </c>
      <c r="P356" s="224">
        <v>0</v>
      </c>
    </row>
    <row r="357" spans="1:16" ht="12.75">
      <c r="A357" s="77">
        <v>14</v>
      </c>
      <c r="B357" s="224">
        <v>0</v>
      </c>
      <c r="C357" s="224">
        <v>0</v>
      </c>
      <c r="D357" s="224">
        <v>2.0363</v>
      </c>
      <c r="E357" s="224">
        <v>0.7758</v>
      </c>
      <c r="F357" s="224">
        <v>2.5653</v>
      </c>
      <c r="G357" s="224">
        <v>0.702</v>
      </c>
      <c r="H357" s="224">
        <v>3.35</v>
      </c>
      <c r="I357" s="224">
        <v>0.8673</v>
      </c>
      <c r="J357" s="224">
        <v>3.4943</v>
      </c>
      <c r="K357" s="224">
        <v>0.7481</v>
      </c>
      <c r="L357" s="224">
        <v>2.3434</v>
      </c>
      <c r="M357" s="224">
        <v>1.5198</v>
      </c>
      <c r="N357" s="224">
        <v>0</v>
      </c>
      <c r="O357" s="224">
        <v>0</v>
      </c>
      <c r="P357" s="224">
        <v>0</v>
      </c>
    </row>
    <row r="358" spans="1:16" ht="12.75">
      <c r="A358" s="77">
        <v>15</v>
      </c>
      <c r="B358" s="224">
        <v>0</v>
      </c>
      <c r="C358" s="224">
        <v>0</v>
      </c>
      <c r="D358" s="224">
        <v>1.963</v>
      </c>
      <c r="E358" s="224">
        <v>0.7481</v>
      </c>
      <c r="F358" s="224">
        <v>2.4155</v>
      </c>
      <c r="G358" s="224">
        <v>0.6769</v>
      </c>
      <c r="H358" s="224">
        <v>3.16</v>
      </c>
      <c r="I358" s="224">
        <v>0.8363</v>
      </c>
      <c r="J358" s="224">
        <v>3.3465</v>
      </c>
      <c r="K358" s="224">
        <v>0.7214</v>
      </c>
      <c r="L358" s="224">
        <v>2.2983</v>
      </c>
      <c r="M358" s="224">
        <v>1.4655</v>
      </c>
      <c r="N358" s="224">
        <v>0</v>
      </c>
      <c r="O358" s="224">
        <v>0</v>
      </c>
      <c r="P358" s="224">
        <v>0</v>
      </c>
    </row>
    <row r="359" spans="1:16" ht="12.75">
      <c r="A359" s="77">
        <v>16</v>
      </c>
      <c r="B359" s="224">
        <v>0</v>
      </c>
      <c r="C359" s="224">
        <v>0</v>
      </c>
      <c r="D359" s="224">
        <v>1.8896</v>
      </c>
      <c r="E359" s="224">
        <v>0.7204</v>
      </c>
      <c r="F359" s="224">
        <v>2.2657</v>
      </c>
      <c r="G359" s="224">
        <v>0.6518</v>
      </c>
      <c r="H359" s="224">
        <v>2.97</v>
      </c>
      <c r="I359" s="224">
        <v>0.8053</v>
      </c>
      <c r="J359" s="224">
        <v>3.1987</v>
      </c>
      <c r="K359" s="224">
        <v>0.6947</v>
      </c>
      <c r="L359" s="224">
        <v>2.2532</v>
      </c>
      <c r="M359" s="224">
        <v>1.4112</v>
      </c>
      <c r="N359" s="224">
        <v>0</v>
      </c>
      <c r="O359" s="224">
        <v>0</v>
      </c>
      <c r="P359" s="224">
        <v>0</v>
      </c>
    </row>
    <row r="360" spans="1:16" ht="12.75">
      <c r="A360" s="77">
        <v>17</v>
      </c>
      <c r="B360" s="224">
        <v>0</v>
      </c>
      <c r="C360" s="224">
        <v>0</v>
      </c>
      <c r="D360" s="224">
        <v>1.8163</v>
      </c>
      <c r="E360" s="224">
        <v>0.6927</v>
      </c>
      <c r="F360" s="224">
        <v>2.1158</v>
      </c>
      <c r="G360" s="224">
        <v>0.6268</v>
      </c>
      <c r="H360" s="224">
        <v>2.78</v>
      </c>
      <c r="I360" s="224">
        <v>0.7743</v>
      </c>
      <c r="J360" s="224">
        <v>3.0508</v>
      </c>
      <c r="K360" s="224">
        <v>0.668</v>
      </c>
      <c r="L360" s="224">
        <v>2.2081</v>
      </c>
      <c r="M360" s="224">
        <v>1.3569</v>
      </c>
      <c r="N360" s="224">
        <v>0</v>
      </c>
      <c r="O360" s="224">
        <v>0</v>
      </c>
      <c r="P360" s="224">
        <v>0</v>
      </c>
    </row>
    <row r="361" spans="1:16" ht="12.75">
      <c r="A361" s="77">
        <v>18</v>
      </c>
      <c r="B361" s="224">
        <v>0</v>
      </c>
      <c r="C361" s="224">
        <v>0</v>
      </c>
      <c r="D361" s="224">
        <v>1.7429</v>
      </c>
      <c r="E361" s="224">
        <v>0.665</v>
      </c>
      <c r="F361" s="224">
        <v>1.966</v>
      </c>
      <c r="G361" s="224">
        <v>0.6017</v>
      </c>
      <c r="H361" s="224">
        <v>2.59</v>
      </c>
      <c r="I361" s="224">
        <v>0.7434</v>
      </c>
      <c r="J361" s="224">
        <v>2.903</v>
      </c>
      <c r="K361" s="224">
        <v>0.6412</v>
      </c>
      <c r="L361" s="224">
        <v>2.163</v>
      </c>
      <c r="M361" s="224">
        <v>1.3027</v>
      </c>
      <c r="N361" s="224">
        <v>2.862</v>
      </c>
      <c r="O361" s="224">
        <v>0.765</v>
      </c>
      <c r="P361" s="224">
        <v>0</v>
      </c>
    </row>
    <row r="362" spans="1:16" ht="12.75">
      <c r="A362" s="77">
        <v>19</v>
      </c>
      <c r="B362" s="224">
        <v>0</v>
      </c>
      <c r="C362" s="224">
        <v>0</v>
      </c>
      <c r="D362" s="224">
        <v>1.8707</v>
      </c>
      <c r="E362" s="224">
        <v>0.6619</v>
      </c>
      <c r="F362" s="224">
        <v>2.0503</v>
      </c>
      <c r="G362" s="224">
        <v>0.5996</v>
      </c>
      <c r="H362" s="224">
        <v>2.6077</v>
      </c>
      <c r="I362" s="224">
        <v>0.7428</v>
      </c>
      <c r="J362" s="224">
        <v>2.8441</v>
      </c>
      <c r="K362" s="224">
        <v>0.6562</v>
      </c>
      <c r="L362" s="224">
        <v>2.1139</v>
      </c>
      <c r="M362" s="224">
        <v>1.2841</v>
      </c>
      <c r="N362" s="224">
        <v>2.7825</v>
      </c>
      <c r="O362" s="224">
        <v>0.7438</v>
      </c>
      <c r="P362" s="224">
        <v>0</v>
      </c>
    </row>
    <row r="363" spans="1:16" ht="12.75">
      <c r="A363" s="77">
        <v>20</v>
      </c>
      <c r="B363" s="224">
        <v>0</v>
      </c>
      <c r="C363" s="224">
        <v>0</v>
      </c>
      <c r="D363" s="224">
        <v>1.9985</v>
      </c>
      <c r="E363" s="224">
        <v>0.6589</v>
      </c>
      <c r="F363" s="224">
        <v>2.1347</v>
      </c>
      <c r="G363" s="224">
        <v>0.5976</v>
      </c>
      <c r="H363" s="224">
        <v>2.6254</v>
      </c>
      <c r="I363" s="224">
        <v>0.7423</v>
      </c>
      <c r="J363" s="224">
        <v>2.7852</v>
      </c>
      <c r="K363" s="224">
        <v>0.6712</v>
      </c>
      <c r="L363" s="224">
        <v>2.0647</v>
      </c>
      <c r="M363" s="224">
        <v>1.2655</v>
      </c>
      <c r="N363" s="224">
        <v>2.703</v>
      </c>
      <c r="O363" s="224">
        <v>0.7225</v>
      </c>
      <c r="P363" s="224">
        <v>0</v>
      </c>
    </row>
    <row r="364" spans="1:16" ht="12.75">
      <c r="A364" s="77">
        <v>21</v>
      </c>
      <c r="B364" s="224">
        <v>0</v>
      </c>
      <c r="C364" s="224">
        <v>0</v>
      </c>
      <c r="D364" s="224">
        <v>2.1262</v>
      </c>
      <c r="E364" s="224">
        <v>0.6558</v>
      </c>
      <c r="F364" s="224">
        <v>2.219</v>
      </c>
      <c r="G364" s="224">
        <v>0.5956</v>
      </c>
      <c r="H364" s="224">
        <v>2.6431</v>
      </c>
      <c r="I364" s="224">
        <v>0.7417</v>
      </c>
      <c r="J364" s="224">
        <v>2.7263</v>
      </c>
      <c r="K364" s="224">
        <v>0.6861</v>
      </c>
      <c r="L364" s="224">
        <v>2.0156</v>
      </c>
      <c r="M364" s="224">
        <v>1.247</v>
      </c>
      <c r="N364" s="224">
        <v>2.6235</v>
      </c>
      <c r="O364" s="224">
        <v>0.7013</v>
      </c>
      <c r="P364" s="224">
        <v>0</v>
      </c>
    </row>
    <row r="365" spans="1:16" ht="12.75">
      <c r="A365" s="77">
        <v>22</v>
      </c>
      <c r="B365" s="224">
        <v>0</v>
      </c>
      <c r="C365" s="224">
        <v>0</v>
      </c>
      <c r="D365" s="224">
        <v>2.254</v>
      </c>
      <c r="E365" s="224">
        <v>0.6528</v>
      </c>
      <c r="F365" s="224">
        <v>2.3034</v>
      </c>
      <c r="G365" s="224">
        <v>0.5935</v>
      </c>
      <c r="H365" s="224">
        <v>2.6608</v>
      </c>
      <c r="I365" s="224">
        <v>0.7412</v>
      </c>
      <c r="J365" s="224">
        <v>2.6673</v>
      </c>
      <c r="K365" s="224">
        <v>0.7011</v>
      </c>
      <c r="L365" s="224">
        <v>1.9665</v>
      </c>
      <c r="M365" s="224">
        <v>1.2284</v>
      </c>
      <c r="N365" s="224">
        <v>2.544</v>
      </c>
      <c r="O365" s="224">
        <v>0.68</v>
      </c>
      <c r="P365" s="224">
        <v>0</v>
      </c>
    </row>
    <row r="366" spans="1:16" ht="12.75">
      <c r="A366" s="77">
        <v>23</v>
      </c>
      <c r="B366" s="224">
        <v>0</v>
      </c>
      <c r="C366" s="224">
        <v>0</v>
      </c>
      <c r="D366" s="224">
        <v>2.3817</v>
      </c>
      <c r="E366" s="224">
        <v>0.6497</v>
      </c>
      <c r="F366" s="224">
        <v>2.3877</v>
      </c>
      <c r="G366" s="224">
        <v>0.5915</v>
      </c>
      <c r="H366" s="224">
        <v>2.6785</v>
      </c>
      <c r="I366" s="224">
        <v>0.7406</v>
      </c>
      <c r="J366" s="224">
        <v>2.6084</v>
      </c>
      <c r="K366" s="224">
        <v>0.7161</v>
      </c>
      <c r="L366" s="224">
        <v>1.9174</v>
      </c>
      <c r="M366" s="224">
        <v>1.2099</v>
      </c>
      <c r="N366" s="224">
        <v>2.4645</v>
      </c>
      <c r="O366" s="224">
        <v>0.6588</v>
      </c>
      <c r="P366" s="224">
        <v>0</v>
      </c>
    </row>
    <row r="367" spans="1:16" ht="12.75">
      <c r="A367" s="77">
        <v>24</v>
      </c>
      <c r="B367" s="224">
        <v>0</v>
      </c>
      <c r="C367" s="224">
        <v>0</v>
      </c>
      <c r="D367" s="224">
        <v>2.5095</v>
      </c>
      <c r="E367" s="224">
        <v>0.6467</v>
      </c>
      <c r="F367" s="224">
        <v>2.472</v>
      </c>
      <c r="G367" s="224">
        <v>0.5894</v>
      </c>
      <c r="H367" s="224">
        <v>2.6962</v>
      </c>
      <c r="I367" s="224">
        <v>0.7401</v>
      </c>
      <c r="J367" s="224">
        <v>2.5495</v>
      </c>
      <c r="K367" s="224">
        <v>0.731</v>
      </c>
      <c r="L367" s="224">
        <v>1.8682</v>
      </c>
      <c r="M367" s="224">
        <v>1.1913</v>
      </c>
      <c r="N367" s="224">
        <v>2.385</v>
      </c>
      <c r="O367" s="224">
        <v>0.6375</v>
      </c>
      <c r="P367" s="224">
        <v>0</v>
      </c>
    </row>
    <row r="368" spans="1:16" ht="12.75">
      <c r="A368" s="77">
        <v>25</v>
      </c>
      <c r="B368" s="224">
        <v>0</v>
      </c>
      <c r="C368" s="224">
        <v>0</v>
      </c>
      <c r="D368" s="224">
        <v>2.6372</v>
      </c>
      <c r="E368" s="224">
        <v>0.6436</v>
      </c>
      <c r="F368" s="224">
        <v>2.5564</v>
      </c>
      <c r="G368" s="224">
        <v>0.5874</v>
      </c>
      <c r="H368" s="224">
        <v>2.7139</v>
      </c>
      <c r="I368" s="224">
        <v>0.7395</v>
      </c>
      <c r="J368" s="224">
        <v>2.4906</v>
      </c>
      <c r="K368" s="224">
        <v>0.746</v>
      </c>
      <c r="L368" s="224">
        <v>1.8191</v>
      </c>
      <c r="M368" s="224">
        <v>1.1728</v>
      </c>
      <c r="N368" s="224">
        <v>2.3055</v>
      </c>
      <c r="O368" s="224">
        <v>0.6163</v>
      </c>
      <c r="P368" s="224">
        <v>0</v>
      </c>
    </row>
    <row r="369" spans="1:16" ht="12.75">
      <c r="A369" s="77">
        <v>26</v>
      </c>
      <c r="B369" s="224">
        <v>0</v>
      </c>
      <c r="C369" s="224">
        <v>0</v>
      </c>
      <c r="D369" s="224">
        <v>2.765</v>
      </c>
      <c r="E369" s="224">
        <v>0.6405</v>
      </c>
      <c r="F369" s="224">
        <v>2.6407</v>
      </c>
      <c r="G369" s="224">
        <v>0.5854</v>
      </c>
      <c r="H369" s="224">
        <v>2.7316</v>
      </c>
      <c r="I369" s="224">
        <v>0.739</v>
      </c>
      <c r="J369" s="224">
        <v>2.4317</v>
      </c>
      <c r="K369" s="224">
        <v>0.7609</v>
      </c>
      <c r="L369" s="224">
        <v>1.77</v>
      </c>
      <c r="M369" s="224">
        <v>1.1542</v>
      </c>
      <c r="N369" s="224">
        <v>2.226</v>
      </c>
      <c r="O369" s="224">
        <v>0.595</v>
      </c>
      <c r="P369" s="224">
        <v>0</v>
      </c>
    </row>
    <row r="370" spans="1:16" ht="12.75">
      <c r="A370" s="77">
        <v>27</v>
      </c>
      <c r="B370" s="224">
        <v>0</v>
      </c>
      <c r="C370" s="224">
        <v>0</v>
      </c>
      <c r="D370" s="224">
        <v>2.8927</v>
      </c>
      <c r="E370" s="224">
        <v>0.6375</v>
      </c>
      <c r="F370" s="224">
        <v>2.725</v>
      </c>
      <c r="G370" s="224">
        <v>0.5833</v>
      </c>
      <c r="H370" s="224">
        <v>2.7493</v>
      </c>
      <c r="I370" s="224">
        <v>0.7384</v>
      </c>
      <c r="J370" s="224">
        <v>2.3728</v>
      </c>
      <c r="K370" s="224">
        <v>0.7759</v>
      </c>
      <c r="L370" s="224">
        <v>1.7208</v>
      </c>
      <c r="M370" s="224">
        <v>1.1357</v>
      </c>
      <c r="N370" s="224">
        <v>2.1465</v>
      </c>
      <c r="O370" s="224">
        <v>0.5738</v>
      </c>
      <c r="P370" s="224">
        <v>0</v>
      </c>
    </row>
    <row r="371" spans="1:16" ht="12.75">
      <c r="A371" s="77">
        <v>28</v>
      </c>
      <c r="B371" s="224">
        <v>0</v>
      </c>
      <c r="C371" s="224">
        <v>0</v>
      </c>
      <c r="D371" s="224">
        <v>3.0205</v>
      </c>
      <c r="E371" s="224">
        <v>0.6344</v>
      </c>
      <c r="F371" s="224">
        <v>2.8094</v>
      </c>
      <c r="G371" s="224">
        <v>0.5813</v>
      </c>
      <c r="H371" s="224">
        <v>2.767</v>
      </c>
      <c r="I371" s="224">
        <v>0.7379</v>
      </c>
      <c r="J371" s="224">
        <v>2.3138</v>
      </c>
      <c r="K371" s="224">
        <v>0.7909</v>
      </c>
      <c r="L371" s="224">
        <v>1.6717</v>
      </c>
      <c r="M371" s="224">
        <v>1.1171</v>
      </c>
      <c r="N371" s="224">
        <v>2.067</v>
      </c>
      <c r="O371" s="224">
        <v>0.5525</v>
      </c>
      <c r="P371" s="224">
        <v>0</v>
      </c>
    </row>
    <row r="372" spans="1:16" ht="12.75">
      <c r="A372" s="77">
        <v>29</v>
      </c>
      <c r="B372" s="224">
        <v>0</v>
      </c>
      <c r="C372" s="224">
        <v>0</v>
      </c>
      <c r="D372" s="224">
        <v>3.1482</v>
      </c>
      <c r="E372" s="224">
        <v>0.6314</v>
      </c>
      <c r="F372" s="224">
        <v>2.8937</v>
      </c>
      <c r="G372" s="224">
        <v>0.5792</v>
      </c>
      <c r="H372" s="224">
        <v>2.7847</v>
      </c>
      <c r="I372" s="224">
        <v>0.7373</v>
      </c>
      <c r="J372" s="224">
        <v>2.2549</v>
      </c>
      <c r="K372" s="224">
        <v>0.8058</v>
      </c>
      <c r="L372" s="224">
        <v>1.6226</v>
      </c>
      <c r="M372" s="224">
        <v>1.0986</v>
      </c>
      <c r="N372" s="224">
        <v>1.9875</v>
      </c>
      <c r="O372" s="224">
        <v>0.5313</v>
      </c>
      <c r="P372" s="224">
        <v>0</v>
      </c>
    </row>
    <row r="373" spans="1:16" ht="12.75">
      <c r="A373" s="77">
        <v>30</v>
      </c>
      <c r="B373" s="224">
        <v>0</v>
      </c>
      <c r="C373" s="224">
        <v>0</v>
      </c>
      <c r="D373" s="224">
        <v>3.276</v>
      </c>
      <c r="E373" s="224">
        <v>0.6283</v>
      </c>
      <c r="F373" s="224">
        <v>2.9781</v>
      </c>
      <c r="G373" s="224">
        <v>0.5772</v>
      </c>
      <c r="H373" s="224">
        <v>2.8024</v>
      </c>
      <c r="I373" s="224">
        <v>0.7368</v>
      </c>
      <c r="J373" s="224">
        <v>2.196</v>
      </c>
      <c r="K373" s="224">
        <v>0.8208</v>
      </c>
      <c r="L373" s="224">
        <v>1.5734</v>
      </c>
      <c r="M373" s="224">
        <v>1.08</v>
      </c>
      <c r="N373" s="224">
        <v>1.908</v>
      </c>
      <c r="O373" s="224">
        <v>0.51</v>
      </c>
      <c r="P373" s="224">
        <v>0</v>
      </c>
    </row>
    <row r="374" spans="1:16" ht="12.75">
      <c r="A374" s="77">
        <v>31</v>
      </c>
      <c r="B374" s="224">
        <v>0</v>
      </c>
      <c r="C374" s="224">
        <v>0</v>
      </c>
      <c r="D374" s="224">
        <v>3.3424</v>
      </c>
      <c r="E374" s="224">
        <v>0.6146</v>
      </c>
      <c r="F374" s="224">
        <v>2.9173</v>
      </c>
      <c r="G374" s="224">
        <v>0.5635</v>
      </c>
      <c r="H374" s="224">
        <v>2.7451</v>
      </c>
      <c r="I374" s="224">
        <v>0.7144</v>
      </c>
      <c r="J374" s="224">
        <v>2.1454</v>
      </c>
      <c r="K374" s="224">
        <v>0.791</v>
      </c>
      <c r="L374" s="224">
        <v>1.5563</v>
      </c>
      <c r="M374" s="224">
        <v>1.0492</v>
      </c>
      <c r="N374" s="224">
        <v>1.8268</v>
      </c>
      <c r="O374" s="224">
        <v>0.5165</v>
      </c>
      <c r="P374" s="224">
        <v>0</v>
      </c>
    </row>
    <row r="375" spans="1:16" ht="12.75">
      <c r="A375" s="77">
        <v>32</v>
      </c>
      <c r="B375" s="224">
        <v>0</v>
      </c>
      <c r="C375" s="224">
        <v>0</v>
      </c>
      <c r="D375" s="224">
        <v>3.4088</v>
      </c>
      <c r="E375" s="224">
        <v>0.6009</v>
      </c>
      <c r="F375" s="224">
        <v>2.8566</v>
      </c>
      <c r="G375" s="224">
        <v>0.5498</v>
      </c>
      <c r="H375" s="224">
        <v>2.6878</v>
      </c>
      <c r="I375" s="224">
        <v>0.692</v>
      </c>
      <c r="J375" s="224">
        <v>2.0947</v>
      </c>
      <c r="K375" s="224">
        <v>0.7612</v>
      </c>
      <c r="L375" s="224">
        <v>1.5392</v>
      </c>
      <c r="M375" s="224">
        <v>1.0184</v>
      </c>
      <c r="N375" s="224">
        <v>1.7456</v>
      </c>
      <c r="O375" s="224">
        <v>0.523</v>
      </c>
      <c r="P375" s="224">
        <v>0</v>
      </c>
    </row>
    <row r="376" spans="1:16" ht="12.75">
      <c r="A376" s="77">
        <v>33</v>
      </c>
      <c r="B376" s="224">
        <v>0</v>
      </c>
      <c r="C376" s="224">
        <v>0</v>
      </c>
      <c r="D376" s="224">
        <v>3.4752</v>
      </c>
      <c r="E376" s="224">
        <v>0.5871</v>
      </c>
      <c r="F376" s="224">
        <v>2.7958</v>
      </c>
      <c r="G376" s="224">
        <v>0.5361</v>
      </c>
      <c r="H376" s="224">
        <v>2.6305</v>
      </c>
      <c r="I376" s="224">
        <v>0.6696</v>
      </c>
      <c r="J376" s="224">
        <v>2.0441</v>
      </c>
      <c r="K376" s="224">
        <v>0.7315</v>
      </c>
      <c r="L376" s="224">
        <v>1.5221</v>
      </c>
      <c r="M376" s="224">
        <v>0.9875</v>
      </c>
      <c r="N376" s="224">
        <v>1.6643</v>
      </c>
      <c r="O376" s="224">
        <v>0.5296</v>
      </c>
      <c r="P376" s="224">
        <v>0</v>
      </c>
    </row>
    <row r="377" spans="1:16" ht="12.75">
      <c r="A377" s="77">
        <v>34</v>
      </c>
      <c r="B377" s="224">
        <v>0</v>
      </c>
      <c r="C377" s="224">
        <v>0</v>
      </c>
      <c r="D377" s="224">
        <v>3.5416</v>
      </c>
      <c r="E377" s="224">
        <v>0.5734</v>
      </c>
      <c r="F377" s="224">
        <v>2.7351</v>
      </c>
      <c r="G377" s="224">
        <v>0.5224</v>
      </c>
      <c r="H377" s="224">
        <v>2.5732</v>
      </c>
      <c r="I377" s="224">
        <v>0.6472</v>
      </c>
      <c r="J377" s="224">
        <v>1.9934</v>
      </c>
      <c r="K377" s="224">
        <v>0.7017</v>
      </c>
      <c r="L377" s="224">
        <v>1.505</v>
      </c>
      <c r="M377" s="224">
        <v>0.9567</v>
      </c>
      <c r="N377" s="224">
        <v>1.5831</v>
      </c>
      <c r="O377" s="224">
        <v>0.5361</v>
      </c>
      <c r="P377" s="224">
        <v>0</v>
      </c>
    </row>
    <row r="378" spans="1:16" ht="12.75">
      <c r="A378" s="77">
        <v>35</v>
      </c>
      <c r="B378" s="224">
        <v>0</v>
      </c>
      <c r="C378" s="224">
        <v>0</v>
      </c>
      <c r="D378" s="224">
        <v>3.608</v>
      </c>
      <c r="E378" s="224">
        <v>0.5596</v>
      </c>
      <c r="F378" s="224">
        <v>2.6743</v>
      </c>
      <c r="G378" s="224">
        <v>0.5086</v>
      </c>
      <c r="H378" s="224">
        <v>2.516</v>
      </c>
      <c r="I378" s="224">
        <v>0.6248</v>
      </c>
      <c r="J378" s="224">
        <v>1.9428</v>
      </c>
      <c r="K378" s="224">
        <v>0.6719</v>
      </c>
      <c r="L378" s="224">
        <v>1.4878</v>
      </c>
      <c r="M378" s="224">
        <v>0.9259</v>
      </c>
      <c r="N378" s="224">
        <v>1.5019</v>
      </c>
      <c r="O378" s="224">
        <v>0.5426</v>
      </c>
      <c r="P378" s="224">
        <v>0</v>
      </c>
    </row>
    <row r="379" spans="1:16" ht="12.75">
      <c r="A379" s="77">
        <v>36</v>
      </c>
      <c r="B379" s="224">
        <v>0</v>
      </c>
      <c r="C379" s="224">
        <v>0</v>
      </c>
      <c r="D379" s="224">
        <v>3.6744</v>
      </c>
      <c r="E379" s="224">
        <v>0.5459</v>
      </c>
      <c r="F379" s="224">
        <v>2.6136</v>
      </c>
      <c r="G379" s="224">
        <v>0.4949</v>
      </c>
      <c r="H379" s="224">
        <v>2.4587</v>
      </c>
      <c r="I379" s="224">
        <v>0.6024</v>
      </c>
      <c r="J379" s="224">
        <v>1.8921</v>
      </c>
      <c r="K379" s="224">
        <v>0.6421</v>
      </c>
      <c r="L379" s="224">
        <v>1.4707</v>
      </c>
      <c r="M379" s="224">
        <v>0.8951</v>
      </c>
      <c r="N379" s="224">
        <v>1.4207</v>
      </c>
      <c r="O379" s="224">
        <v>0.5491</v>
      </c>
      <c r="P379" s="224">
        <v>0</v>
      </c>
    </row>
    <row r="380" spans="1:16" ht="12.75">
      <c r="A380" s="77">
        <v>37</v>
      </c>
      <c r="B380" s="224">
        <v>0</v>
      </c>
      <c r="C380" s="224">
        <v>0</v>
      </c>
      <c r="D380" s="224">
        <v>3.7408</v>
      </c>
      <c r="E380" s="224">
        <v>0.5322</v>
      </c>
      <c r="F380" s="224">
        <v>2.5528</v>
      </c>
      <c r="G380" s="224">
        <v>0.4812</v>
      </c>
      <c r="H380" s="224">
        <v>2.4014</v>
      </c>
      <c r="I380" s="224">
        <v>0.58</v>
      </c>
      <c r="J380" s="224">
        <v>1.8415</v>
      </c>
      <c r="K380" s="224">
        <v>0.6123</v>
      </c>
      <c r="L380" s="224">
        <v>1.4536</v>
      </c>
      <c r="M380" s="224">
        <v>0.8642</v>
      </c>
      <c r="N380" s="224">
        <v>1.3394</v>
      </c>
      <c r="O380" s="224">
        <v>0.5556</v>
      </c>
      <c r="P380" s="224">
        <v>0</v>
      </c>
    </row>
    <row r="381" spans="1:16" ht="12.75">
      <c r="A381" s="77">
        <v>38</v>
      </c>
      <c r="B381" s="224">
        <v>0</v>
      </c>
      <c r="C381" s="224">
        <v>0</v>
      </c>
      <c r="D381" s="224">
        <v>3.8071</v>
      </c>
      <c r="E381" s="224">
        <v>0.5184</v>
      </c>
      <c r="F381" s="224">
        <v>2.4921</v>
      </c>
      <c r="G381" s="224">
        <v>0.4675</v>
      </c>
      <c r="H381" s="224">
        <v>2.3441</v>
      </c>
      <c r="I381" s="224">
        <v>0.5576</v>
      </c>
      <c r="J381" s="224">
        <v>1.7909</v>
      </c>
      <c r="K381" s="224">
        <v>0.5825</v>
      </c>
      <c r="L381" s="224">
        <v>1.4365</v>
      </c>
      <c r="M381" s="224">
        <v>0.8334</v>
      </c>
      <c r="N381" s="224">
        <v>1.2582</v>
      </c>
      <c r="O381" s="224">
        <v>0.5621</v>
      </c>
      <c r="P381" s="224">
        <v>0</v>
      </c>
    </row>
    <row r="382" spans="1:16" ht="12.75">
      <c r="A382" s="77">
        <v>39</v>
      </c>
      <c r="B382" s="224">
        <v>0</v>
      </c>
      <c r="C382" s="224">
        <v>0</v>
      </c>
      <c r="D382" s="224">
        <v>3.8735</v>
      </c>
      <c r="E382" s="224">
        <v>0.5047</v>
      </c>
      <c r="F382" s="224">
        <v>2.4313</v>
      </c>
      <c r="G382" s="224">
        <v>0.4538</v>
      </c>
      <c r="H382" s="224">
        <v>2.2868</v>
      </c>
      <c r="I382" s="224">
        <v>0.5352</v>
      </c>
      <c r="J382" s="224">
        <v>1.7402</v>
      </c>
      <c r="K382" s="224">
        <v>0.5528</v>
      </c>
      <c r="L382" s="224">
        <v>1.4194</v>
      </c>
      <c r="M382" s="224">
        <v>0.8026</v>
      </c>
      <c r="N382" s="224">
        <v>1.177</v>
      </c>
      <c r="O382" s="224">
        <v>0.5687</v>
      </c>
      <c r="P382" s="224">
        <v>0</v>
      </c>
    </row>
    <row r="383" spans="1:16" ht="12.75">
      <c r="A383" s="77">
        <v>40</v>
      </c>
      <c r="B383" s="224">
        <v>0</v>
      </c>
      <c r="C383" s="224">
        <v>0</v>
      </c>
      <c r="D383" s="224">
        <v>3.9399</v>
      </c>
      <c r="E383" s="224">
        <v>0.491</v>
      </c>
      <c r="F383" s="224">
        <v>2.3706</v>
      </c>
      <c r="G383" s="224">
        <v>0.4401</v>
      </c>
      <c r="H383" s="224">
        <v>2.2296</v>
      </c>
      <c r="I383" s="224">
        <v>0.5128</v>
      </c>
      <c r="J383" s="224">
        <v>1.6896</v>
      </c>
      <c r="K383" s="224">
        <v>0.523</v>
      </c>
      <c r="L383" s="224">
        <v>1.4022</v>
      </c>
      <c r="M383" s="224">
        <v>0.7718</v>
      </c>
      <c r="N383" s="224">
        <v>1.0958</v>
      </c>
      <c r="O383" s="224">
        <v>0.5752</v>
      </c>
      <c r="P383" s="224">
        <v>0</v>
      </c>
    </row>
    <row r="384" spans="1:16" ht="12.75">
      <c r="A384" s="77">
        <v>41</v>
      </c>
      <c r="B384" s="224">
        <v>0</v>
      </c>
      <c r="C384" s="224">
        <v>0</v>
      </c>
      <c r="D384" s="224">
        <v>4.0063</v>
      </c>
      <c r="E384" s="224">
        <v>0.4772</v>
      </c>
      <c r="F384" s="224">
        <v>2.3098</v>
      </c>
      <c r="G384" s="224">
        <v>0.4264</v>
      </c>
      <c r="H384" s="224">
        <v>2.1723</v>
      </c>
      <c r="I384" s="224">
        <v>0.4904</v>
      </c>
      <c r="J384" s="224">
        <v>1.6389</v>
      </c>
      <c r="K384" s="224">
        <v>0.4932</v>
      </c>
      <c r="L384" s="224">
        <v>1.3851</v>
      </c>
      <c r="M384" s="224">
        <v>0.7409</v>
      </c>
      <c r="N384" s="224">
        <v>1.0145</v>
      </c>
      <c r="O384" s="224">
        <v>0.5817</v>
      </c>
      <c r="P384" s="224">
        <v>0</v>
      </c>
    </row>
    <row r="385" spans="1:16" ht="12.75">
      <c r="A385" s="77">
        <v>42</v>
      </c>
      <c r="B385" s="224">
        <v>0</v>
      </c>
      <c r="C385" s="224">
        <v>0</v>
      </c>
      <c r="D385" s="224">
        <v>4.0727</v>
      </c>
      <c r="E385" s="224">
        <v>0.4635</v>
      </c>
      <c r="F385" s="224">
        <v>2.2491</v>
      </c>
      <c r="G385" s="224">
        <v>0.4127</v>
      </c>
      <c r="H385" s="224">
        <v>2.115</v>
      </c>
      <c r="I385" s="224">
        <v>0.468</v>
      </c>
      <c r="J385" s="224">
        <v>1.5883</v>
      </c>
      <c r="K385" s="224">
        <v>0.4634</v>
      </c>
      <c r="L385" s="224">
        <v>1.368</v>
      </c>
      <c r="M385" s="224">
        <v>0.7101</v>
      </c>
      <c r="N385" s="224">
        <v>0.9333</v>
      </c>
      <c r="O385" s="224">
        <v>0.5882</v>
      </c>
      <c r="P385" s="224">
        <v>0</v>
      </c>
    </row>
    <row r="386" spans="1:16" ht="12.75">
      <c r="A386" s="77">
        <v>43</v>
      </c>
      <c r="B386" s="224">
        <v>0</v>
      </c>
      <c r="C386" s="224">
        <v>0</v>
      </c>
      <c r="D386" s="224">
        <v>4.1856</v>
      </c>
      <c r="E386" s="224">
        <v>0.4563</v>
      </c>
      <c r="F386" s="224">
        <v>2.2367</v>
      </c>
      <c r="G386" s="224">
        <v>0.4089</v>
      </c>
      <c r="H386" s="224">
        <v>2.0731</v>
      </c>
      <c r="I386" s="224">
        <v>0.4605</v>
      </c>
      <c r="J386" s="224">
        <v>1.578</v>
      </c>
      <c r="K386" s="224">
        <v>0.4587</v>
      </c>
      <c r="L386" s="224">
        <v>1.343</v>
      </c>
      <c r="M386" s="224">
        <v>0.7008</v>
      </c>
      <c r="N386" s="224">
        <v>0.9099</v>
      </c>
      <c r="O386" s="224">
        <v>0.5757</v>
      </c>
      <c r="P386" s="224">
        <v>0</v>
      </c>
    </row>
    <row r="387" spans="1:16" ht="12.75">
      <c r="A387" s="77">
        <v>44</v>
      </c>
      <c r="B387" s="224">
        <v>0</v>
      </c>
      <c r="C387" s="224">
        <v>0</v>
      </c>
      <c r="D387" s="224">
        <v>4.2985</v>
      </c>
      <c r="E387" s="224">
        <v>0.4491</v>
      </c>
      <c r="F387" s="224">
        <v>2.2244</v>
      </c>
      <c r="G387" s="224">
        <v>0.4052</v>
      </c>
      <c r="H387" s="224">
        <v>2.0312</v>
      </c>
      <c r="I387" s="224">
        <v>0.453</v>
      </c>
      <c r="J387" s="224">
        <v>1.5678</v>
      </c>
      <c r="K387" s="224">
        <v>0.454</v>
      </c>
      <c r="L387" s="224">
        <v>1.3181</v>
      </c>
      <c r="M387" s="224">
        <v>0.6915</v>
      </c>
      <c r="N387" s="224">
        <v>0.8865</v>
      </c>
      <c r="O387" s="224">
        <v>0.5631</v>
      </c>
      <c r="P387" s="224">
        <v>0</v>
      </c>
    </row>
    <row r="388" spans="1:16" ht="12.75">
      <c r="A388" s="77">
        <v>45</v>
      </c>
      <c r="B388" s="224">
        <v>0</v>
      </c>
      <c r="C388" s="224">
        <v>0</v>
      </c>
      <c r="D388" s="224">
        <v>5.8029</v>
      </c>
      <c r="E388" s="224">
        <v>0.6063</v>
      </c>
      <c r="F388" s="224">
        <v>3.0029</v>
      </c>
      <c r="G388" s="224">
        <v>0.547</v>
      </c>
      <c r="H388" s="224">
        <v>2.7422</v>
      </c>
      <c r="I388" s="224">
        <v>0.6116</v>
      </c>
      <c r="J388" s="224">
        <v>2.1165</v>
      </c>
      <c r="K388" s="224">
        <v>0.6129</v>
      </c>
      <c r="L388" s="224">
        <v>1.7794</v>
      </c>
      <c r="M388" s="224">
        <v>0.9335</v>
      </c>
      <c r="N388" s="224">
        <v>1.1968</v>
      </c>
      <c r="O388" s="224">
        <v>0.5915</v>
      </c>
      <c r="P388" s="224">
        <v>0</v>
      </c>
    </row>
    <row r="389" spans="1:16" ht="12.75">
      <c r="A389" s="77">
        <v>46</v>
      </c>
      <c r="B389" s="224">
        <v>0</v>
      </c>
      <c r="C389" s="224">
        <v>0</v>
      </c>
      <c r="D389" s="224">
        <v>5.7612</v>
      </c>
      <c r="E389" s="224">
        <v>0.5999</v>
      </c>
      <c r="F389" s="224">
        <v>2.9544</v>
      </c>
      <c r="G389" s="224">
        <v>0.5456</v>
      </c>
      <c r="H389" s="224">
        <v>2.6251</v>
      </c>
      <c r="I389" s="224">
        <v>0.6047</v>
      </c>
      <c r="J389" s="224">
        <v>2.1183</v>
      </c>
      <c r="K389" s="224">
        <v>0.6071</v>
      </c>
      <c r="L389" s="224">
        <v>1.7544</v>
      </c>
      <c r="M389" s="224">
        <v>0.9266</v>
      </c>
      <c r="N389" s="224">
        <v>1.1693</v>
      </c>
      <c r="O389" s="224">
        <v>0.5924</v>
      </c>
      <c r="P389" s="224">
        <v>0</v>
      </c>
    </row>
    <row r="390" spans="1:16" ht="12.75">
      <c r="A390" s="77">
        <v>47</v>
      </c>
      <c r="B390" s="224">
        <v>0</v>
      </c>
      <c r="C390" s="224">
        <v>0</v>
      </c>
      <c r="D390" s="224">
        <v>5.7194</v>
      </c>
      <c r="E390" s="224">
        <v>0.5935</v>
      </c>
      <c r="F390" s="224">
        <v>2.9059</v>
      </c>
      <c r="G390" s="224">
        <v>0.5442</v>
      </c>
      <c r="H390" s="224">
        <v>2.508</v>
      </c>
      <c r="I390" s="224">
        <v>0.5979</v>
      </c>
      <c r="J390" s="224">
        <v>2.1201</v>
      </c>
      <c r="K390" s="224">
        <v>0.6013</v>
      </c>
      <c r="L390" s="224">
        <v>1.7295</v>
      </c>
      <c r="M390" s="224">
        <v>0.9197</v>
      </c>
      <c r="N390" s="224">
        <v>1.1419</v>
      </c>
      <c r="O390" s="224">
        <v>0.5934</v>
      </c>
      <c r="P390" s="224">
        <v>0</v>
      </c>
    </row>
    <row r="391" spans="1:16" ht="12.75">
      <c r="A391" s="77">
        <v>48</v>
      </c>
      <c r="B391" s="224">
        <v>0</v>
      </c>
      <c r="C391" s="224">
        <v>0</v>
      </c>
      <c r="D391" s="224">
        <v>5.8029</v>
      </c>
      <c r="E391" s="224">
        <v>0.6381</v>
      </c>
      <c r="F391" s="224">
        <v>3.2487</v>
      </c>
      <c r="G391" s="224">
        <v>0.5551</v>
      </c>
      <c r="H391" s="224">
        <v>3.055</v>
      </c>
      <c r="I391" s="224">
        <v>0.676</v>
      </c>
      <c r="J391" s="224">
        <v>2.2555</v>
      </c>
      <c r="K391" s="224">
        <v>0.6448</v>
      </c>
      <c r="L391" s="224">
        <v>1.976</v>
      </c>
      <c r="M391" s="224">
        <v>1.0257</v>
      </c>
      <c r="N391" s="224">
        <v>1.3481</v>
      </c>
      <c r="O391" s="224">
        <v>0.5915</v>
      </c>
      <c r="P391" s="224">
        <v>0</v>
      </c>
    </row>
    <row r="392" spans="1:16" ht="12.75">
      <c r="A392" s="77">
        <v>49</v>
      </c>
      <c r="B392" s="224">
        <v>0</v>
      </c>
      <c r="C392" s="224">
        <v>0</v>
      </c>
      <c r="D392" s="224">
        <v>5.7403</v>
      </c>
      <c r="E392" s="224">
        <v>0.6232</v>
      </c>
      <c r="F392" s="224">
        <v>3.135</v>
      </c>
      <c r="G392" s="224">
        <v>0.5517</v>
      </c>
      <c r="H392" s="224">
        <v>2.8273</v>
      </c>
      <c r="I392" s="224">
        <v>0.655</v>
      </c>
      <c r="J392" s="224">
        <v>2.235</v>
      </c>
      <c r="K392" s="224">
        <v>0.6308</v>
      </c>
      <c r="L392" s="224">
        <v>1.9058</v>
      </c>
      <c r="M392" s="224">
        <v>0.9999</v>
      </c>
      <c r="N392" s="224">
        <v>1.2817</v>
      </c>
      <c r="O392" s="224">
        <v>0.5929</v>
      </c>
      <c r="P392" s="224">
        <v>0</v>
      </c>
    </row>
    <row r="393" spans="1:16" ht="12.75">
      <c r="A393" s="77">
        <v>50</v>
      </c>
      <c r="B393" s="224">
        <v>0</v>
      </c>
      <c r="C393" s="224">
        <v>0</v>
      </c>
      <c r="D393" s="224">
        <v>5.6777</v>
      </c>
      <c r="E393" s="224">
        <v>0.6084</v>
      </c>
      <c r="F393" s="224">
        <v>3.0212</v>
      </c>
      <c r="G393" s="224">
        <v>0.5482</v>
      </c>
      <c r="H393" s="224">
        <v>2.5995</v>
      </c>
      <c r="I393" s="224">
        <v>0.6341</v>
      </c>
      <c r="J393" s="224">
        <v>2.2146</v>
      </c>
      <c r="K393" s="224">
        <v>0.6168</v>
      </c>
      <c r="L393" s="224">
        <v>1.8357</v>
      </c>
      <c r="M393" s="224">
        <v>0.9742</v>
      </c>
      <c r="N393" s="224">
        <v>1.2153</v>
      </c>
      <c r="O393" s="224">
        <v>0.5943</v>
      </c>
      <c r="P393" s="224">
        <v>0</v>
      </c>
    </row>
    <row r="394" spans="1:16" ht="12.75">
      <c r="A394" s="77">
        <v>51</v>
      </c>
      <c r="B394" s="224">
        <v>0</v>
      </c>
      <c r="C394" s="224">
        <v>0</v>
      </c>
      <c r="D394" s="224">
        <v>5.615</v>
      </c>
      <c r="E394" s="224">
        <v>0.5935</v>
      </c>
      <c r="F394" s="224">
        <v>2.9075</v>
      </c>
      <c r="G394" s="224">
        <v>0.5448</v>
      </c>
      <c r="H394" s="224">
        <v>2.3718</v>
      </c>
      <c r="I394" s="224">
        <v>0.6131</v>
      </c>
      <c r="J394" s="224">
        <v>2.1941</v>
      </c>
      <c r="K394" s="224">
        <v>0.6027</v>
      </c>
      <c r="L394" s="224">
        <v>1.7655</v>
      </c>
      <c r="M394" s="224">
        <v>0.9484</v>
      </c>
      <c r="N394" s="224">
        <v>1.1489</v>
      </c>
      <c r="O394" s="224">
        <v>0.5957</v>
      </c>
      <c r="P394" s="224">
        <v>0</v>
      </c>
    </row>
    <row r="395" spans="1:16" ht="12.75">
      <c r="A395" s="77">
        <v>52</v>
      </c>
      <c r="B395" s="224">
        <v>0</v>
      </c>
      <c r="C395" s="224">
        <v>0</v>
      </c>
      <c r="D395" s="224">
        <v>5.5524</v>
      </c>
      <c r="E395" s="224">
        <v>0.5786</v>
      </c>
      <c r="F395" s="224">
        <v>2.7938</v>
      </c>
      <c r="G395" s="224">
        <v>0.5414</v>
      </c>
      <c r="H395" s="224">
        <v>2.1441</v>
      </c>
      <c r="I395" s="224">
        <v>0.5921</v>
      </c>
      <c r="J395" s="224">
        <v>2.1736</v>
      </c>
      <c r="K395" s="224">
        <v>0.5887</v>
      </c>
      <c r="L395" s="224">
        <v>1.6953</v>
      </c>
      <c r="M395" s="224">
        <v>0.9227</v>
      </c>
      <c r="N395" s="224">
        <v>1.0825</v>
      </c>
      <c r="O395" s="224">
        <v>0.5972</v>
      </c>
      <c r="P395" s="224">
        <v>0</v>
      </c>
    </row>
    <row r="396" spans="1:16" ht="12.75">
      <c r="A396" s="77">
        <v>53</v>
      </c>
      <c r="B396" s="224">
        <v>0</v>
      </c>
      <c r="C396" s="224">
        <v>0</v>
      </c>
      <c r="D396" s="224">
        <v>5.4898</v>
      </c>
      <c r="E396" s="224">
        <v>0.5638</v>
      </c>
      <c r="F396" s="224">
        <v>2.68</v>
      </c>
      <c r="G396" s="224">
        <v>0.5379</v>
      </c>
      <c r="H396" s="224">
        <v>1.9163</v>
      </c>
      <c r="I396" s="224">
        <v>0.5712</v>
      </c>
      <c r="J396" s="224">
        <v>2.1532</v>
      </c>
      <c r="K396" s="224">
        <v>0.5747</v>
      </c>
      <c r="L396" s="224">
        <v>1.6251</v>
      </c>
      <c r="M396" s="224">
        <v>0.8969</v>
      </c>
      <c r="N396" s="224">
        <v>1.0161</v>
      </c>
      <c r="O396" s="224">
        <v>0.5986</v>
      </c>
      <c r="P396" s="224">
        <v>0</v>
      </c>
    </row>
    <row r="397" spans="1:16" ht="12.75">
      <c r="A397" s="77">
        <v>54</v>
      </c>
      <c r="B397" s="224">
        <v>0</v>
      </c>
      <c r="C397" s="224">
        <v>0</v>
      </c>
      <c r="D397" s="224">
        <v>5.4271</v>
      </c>
      <c r="E397" s="224">
        <v>0.5489</v>
      </c>
      <c r="F397" s="224">
        <v>2.5663</v>
      </c>
      <c r="G397" s="224">
        <v>0.5345</v>
      </c>
      <c r="H397" s="224">
        <v>1.6886</v>
      </c>
      <c r="I397" s="224">
        <v>0.5502</v>
      </c>
      <c r="J397" s="224">
        <v>2.1327</v>
      </c>
      <c r="K397" s="224">
        <v>0.5607</v>
      </c>
      <c r="L397" s="224">
        <v>1.555</v>
      </c>
      <c r="M397" s="224">
        <v>0.8712</v>
      </c>
      <c r="N397" s="224">
        <v>0.9498</v>
      </c>
      <c r="O397" s="224">
        <v>0.6</v>
      </c>
      <c r="P397" s="224">
        <v>0</v>
      </c>
    </row>
    <row r="398" spans="1:16" ht="12.75">
      <c r="A398" s="77">
        <v>55</v>
      </c>
      <c r="B398" s="224">
        <v>0</v>
      </c>
      <c r="C398" s="224">
        <v>0</v>
      </c>
      <c r="D398" s="224">
        <v>5.3177</v>
      </c>
      <c r="E398" s="224">
        <v>0.5468</v>
      </c>
      <c r="F398" s="224">
        <v>2.4372</v>
      </c>
      <c r="G398" s="224">
        <v>0.5319</v>
      </c>
      <c r="H398" s="224">
        <v>1.758</v>
      </c>
      <c r="I398" s="224">
        <v>0.5474</v>
      </c>
      <c r="J398" s="224">
        <v>2.1044</v>
      </c>
      <c r="K398" s="224">
        <v>0.5547</v>
      </c>
      <c r="L398" s="224">
        <v>1.5006</v>
      </c>
      <c r="M398" s="224">
        <v>0.8639</v>
      </c>
      <c r="N398" s="224">
        <v>0.9281</v>
      </c>
      <c r="O398" s="224">
        <v>0.5963</v>
      </c>
      <c r="P398" s="224">
        <v>0</v>
      </c>
    </row>
    <row r="399" spans="1:16" ht="12.75">
      <c r="A399" s="77">
        <v>56</v>
      </c>
      <c r="B399" s="224">
        <v>0</v>
      </c>
      <c r="C399" s="224">
        <v>0</v>
      </c>
      <c r="D399" s="224">
        <v>5.2083</v>
      </c>
      <c r="E399" s="224">
        <v>0.5447</v>
      </c>
      <c r="F399" s="224">
        <v>2.3082</v>
      </c>
      <c r="G399" s="224">
        <v>0.5294</v>
      </c>
      <c r="H399" s="224">
        <v>1.8274</v>
      </c>
      <c r="I399" s="224">
        <v>0.5445</v>
      </c>
      <c r="J399" s="224">
        <v>2.076</v>
      </c>
      <c r="K399" s="224">
        <v>0.5488</v>
      </c>
      <c r="L399" s="224">
        <v>1.4463</v>
      </c>
      <c r="M399" s="224">
        <v>0.8567</v>
      </c>
      <c r="N399" s="224">
        <v>0.9065</v>
      </c>
      <c r="O399" s="224">
        <v>0.5926</v>
      </c>
      <c r="P399" s="224">
        <v>0</v>
      </c>
    </row>
    <row r="400" spans="1:16" ht="12.75">
      <c r="A400" s="77">
        <v>57</v>
      </c>
      <c r="B400" s="224">
        <v>0</v>
      </c>
      <c r="C400" s="224">
        <v>0</v>
      </c>
      <c r="D400" s="224">
        <v>5.0989</v>
      </c>
      <c r="E400" s="224">
        <v>0.5427</v>
      </c>
      <c r="F400" s="224">
        <v>2.1791</v>
      </c>
      <c r="G400" s="224">
        <v>0.5269</v>
      </c>
      <c r="H400" s="224">
        <v>1.8969</v>
      </c>
      <c r="I400" s="224">
        <v>0.5417</v>
      </c>
      <c r="J400" s="224">
        <v>2.0477</v>
      </c>
      <c r="K400" s="224">
        <v>0.5429</v>
      </c>
      <c r="L400" s="224">
        <v>1.392</v>
      </c>
      <c r="M400" s="224">
        <v>0.8495</v>
      </c>
      <c r="N400" s="224">
        <v>0.8849</v>
      </c>
      <c r="O400" s="224">
        <v>0.589</v>
      </c>
      <c r="P400" s="224">
        <v>0</v>
      </c>
    </row>
    <row r="401" spans="1:16" ht="12.75">
      <c r="A401" s="77">
        <v>58</v>
      </c>
      <c r="B401" s="224">
        <v>0</v>
      </c>
      <c r="C401" s="224">
        <v>0</v>
      </c>
      <c r="D401" s="224">
        <v>4.9895</v>
      </c>
      <c r="E401" s="224">
        <v>0.5406</v>
      </c>
      <c r="F401" s="224">
        <v>2.05</v>
      </c>
      <c r="G401" s="224">
        <v>0.5243</v>
      </c>
      <c r="H401" s="224">
        <v>1.9663</v>
      </c>
      <c r="I401" s="224">
        <v>0.5388</v>
      </c>
      <c r="J401" s="224">
        <v>2.0194</v>
      </c>
      <c r="K401" s="224">
        <v>0.5369</v>
      </c>
      <c r="L401" s="224">
        <v>1.3377</v>
      </c>
      <c r="M401" s="224">
        <v>0.8423</v>
      </c>
      <c r="N401" s="224">
        <v>0.8633</v>
      </c>
      <c r="O401" s="224">
        <v>0.5853</v>
      </c>
      <c r="P401" s="224">
        <v>0</v>
      </c>
    </row>
    <row r="402" spans="1:16" ht="12.75">
      <c r="A402" s="77">
        <v>59</v>
      </c>
      <c r="B402" s="224">
        <v>0</v>
      </c>
      <c r="C402" s="224">
        <v>0</v>
      </c>
      <c r="D402" s="224">
        <v>4.8801</v>
      </c>
      <c r="E402" s="224">
        <v>0.5385</v>
      </c>
      <c r="F402" s="224">
        <v>1.9209</v>
      </c>
      <c r="G402" s="224">
        <v>0.5218</v>
      </c>
      <c r="H402" s="224">
        <v>2.0357</v>
      </c>
      <c r="I402" s="224">
        <v>0.536</v>
      </c>
      <c r="J402" s="224">
        <v>1.9911</v>
      </c>
      <c r="K402" s="224">
        <v>0.531</v>
      </c>
      <c r="L402" s="224">
        <v>1.2833</v>
      </c>
      <c r="M402" s="224">
        <v>0.8351</v>
      </c>
      <c r="N402" s="224">
        <v>0.8416</v>
      </c>
      <c r="O402" s="224">
        <v>0.5816</v>
      </c>
      <c r="P402" s="224">
        <v>0</v>
      </c>
    </row>
    <row r="403" spans="1:16" ht="12.75">
      <c r="A403" s="77">
        <v>60</v>
      </c>
      <c r="B403" s="224">
        <v>0</v>
      </c>
      <c r="C403" s="224">
        <v>0</v>
      </c>
      <c r="D403" s="224">
        <v>4.7707</v>
      </c>
      <c r="E403" s="224">
        <v>0.5365</v>
      </c>
      <c r="F403" s="224">
        <v>1.7919</v>
      </c>
      <c r="G403" s="224">
        <v>0.5193</v>
      </c>
      <c r="H403" s="224">
        <v>2.1051</v>
      </c>
      <c r="I403" s="224">
        <v>0.5331</v>
      </c>
      <c r="J403" s="224">
        <v>1.9628</v>
      </c>
      <c r="K403" s="224">
        <v>0.5251</v>
      </c>
      <c r="L403" s="224">
        <v>1.229</v>
      </c>
      <c r="M403" s="224">
        <v>0.8279</v>
      </c>
      <c r="N403" s="224">
        <v>0.82</v>
      </c>
      <c r="O403" s="224">
        <v>0.578</v>
      </c>
      <c r="P403" s="224">
        <v>0</v>
      </c>
    </row>
    <row r="405" ht="12.75">
      <c r="A405" s="76" t="e">
        <f>HLOOKUP('[2]NEER Claim Cost Calculator'!$I$22,B409:Q470,MATCH('[2]NEER Claim Cost Calculator'!$K$22,A409:A470))</f>
        <v>#REF!</v>
      </c>
    </row>
    <row r="406" spans="1:16" ht="12.75">
      <c r="A406" s="475" t="s">
        <v>18425</v>
      </c>
      <c r="B406" s="475"/>
      <c r="C406" s="475"/>
      <c r="D406" s="475"/>
      <c r="E406" s="475"/>
      <c r="F406" s="475"/>
      <c r="G406" s="475"/>
      <c r="H406" s="475"/>
      <c r="I406" s="475"/>
      <c r="J406" s="475"/>
      <c r="K406" s="475"/>
      <c r="L406" s="475"/>
      <c r="M406" s="475"/>
      <c r="N406" s="475"/>
      <c r="O406" s="475"/>
      <c r="P406" s="475"/>
    </row>
    <row r="407" spans="1:16" ht="12.75">
      <c r="A407" s="479" t="s">
        <v>18426</v>
      </c>
      <c r="B407" s="479"/>
      <c r="C407" s="479"/>
      <c r="D407" s="479"/>
      <c r="E407" s="479"/>
      <c r="F407" s="479"/>
      <c r="G407" s="479"/>
      <c r="H407" s="479"/>
      <c r="I407" s="479"/>
      <c r="J407" s="479"/>
      <c r="K407" s="479"/>
      <c r="L407" s="479"/>
      <c r="M407" s="479"/>
      <c r="N407" s="479"/>
      <c r="O407" s="479"/>
      <c r="P407" s="479"/>
    </row>
    <row r="408" spans="1:16" ht="12.75">
      <c r="A408" s="80" t="s">
        <v>18427</v>
      </c>
      <c r="B408" s="222" t="s">
        <v>18428</v>
      </c>
      <c r="C408" s="222" t="s">
        <v>18429</v>
      </c>
      <c r="D408" s="222" t="s">
        <v>18430</v>
      </c>
      <c r="E408" s="222" t="s">
        <v>18431</v>
      </c>
      <c r="F408" s="222" t="s">
        <v>18432</v>
      </c>
      <c r="G408" s="222" t="s">
        <v>18433</v>
      </c>
      <c r="H408" s="222" t="s">
        <v>18434</v>
      </c>
      <c r="I408" s="222" t="s">
        <v>18435</v>
      </c>
      <c r="J408" s="222" t="s">
        <v>18436</v>
      </c>
      <c r="K408" s="222" t="s">
        <v>18437</v>
      </c>
      <c r="L408" s="222" t="s">
        <v>18438</v>
      </c>
      <c r="M408" s="222" t="s">
        <v>18439</v>
      </c>
      <c r="N408" s="222" t="s">
        <v>18440</v>
      </c>
      <c r="O408" s="222" t="s">
        <v>18441</v>
      </c>
      <c r="P408" s="222" t="s">
        <v>18442</v>
      </c>
    </row>
    <row r="409" spans="1:16" ht="12.75">
      <c r="A409" s="82" t="s">
        <v>18443</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2.75">
      <c r="A410" s="77">
        <v>0</v>
      </c>
      <c r="B410" s="224">
        <v>0</v>
      </c>
      <c r="C410" s="224">
        <v>0</v>
      </c>
      <c r="D410" s="224">
        <v>8.409</v>
      </c>
      <c r="E410" s="224">
        <v>3.5955</v>
      </c>
      <c r="F410" s="224">
        <v>11.121</v>
      </c>
      <c r="G410" s="224">
        <v>3.0512</v>
      </c>
      <c r="H410" s="224">
        <v>14.409</v>
      </c>
      <c r="I410" s="224">
        <v>3.9123</v>
      </c>
      <c r="J410" s="224">
        <v>15.183</v>
      </c>
      <c r="K410" s="224">
        <v>2.1238</v>
      </c>
      <c r="L410" s="224">
        <v>6.4638</v>
      </c>
      <c r="M410" s="224">
        <v>5.4837</v>
      </c>
      <c r="N410" s="224">
        <v>0</v>
      </c>
      <c r="O410" s="224">
        <v>0</v>
      </c>
      <c r="P410" s="224">
        <v>0</v>
      </c>
    </row>
    <row r="411" spans="1:16" ht="12.75">
      <c r="A411" s="77">
        <v>1</v>
      </c>
      <c r="B411" s="224">
        <v>0</v>
      </c>
      <c r="C411" s="224">
        <v>0</v>
      </c>
      <c r="D411" s="224">
        <v>7.4747</v>
      </c>
      <c r="E411" s="224">
        <v>3.196</v>
      </c>
      <c r="F411" s="224">
        <v>9.8853</v>
      </c>
      <c r="G411" s="224">
        <v>2.7122</v>
      </c>
      <c r="H411" s="224">
        <v>12.808</v>
      </c>
      <c r="I411" s="224">
        <v>3.4776</v>
      </c>
      <c r="J411" s="224">
        <v>13.496</v>
      </c>
      <c r="K411" s="224">
        <v>1.8878</v>
      </c>
      <c r="L411" s="224">
        <v>5.7456</v>
      </c>
      <c r="M411" s="224">
        <v>4.8744</v>
      </c>
      <c r="N411" s="224">
        <v>0</v>
      </c>
      <c r="O411" s="224">
        <v>0</v>
      </c>
      <c r="P411" s="224">
        <v>0</v>
      </c>
    </row>
    <row r="412" spans="1:16" ht="12.75">
      <c r="A412" s="77">
        <v>2</v>
      </c>
      <c r="B412" s="224">
        <v>0</v>
      </c>
      <c r="C412" s="224">
        <v>0</v>
      </c>
      <c r="D412" s="224">
        <v>6.5403</v>
      </c>
      <c r="E412" s="224">
        <v>2.7965</v>
      </c>
      <c r="F412" s="224">
        <v>8.6497</v>
      </c>
      <c r="G412" s="224">
        <v>2.3731</v>
      </c>
      <c r="H412" s="224">
        <v>11.207</v>
      </c>
      <c r="I412" s="224">
        <v>3.0429</v>
      </c>
      <c r="J412" s="224">
        <v>11.809</v>
      </c>
      <c r="K412" s="224">
        <v>1.6519</v>
      </c>
      <c r="L412" s="224">
        <v>5.0274</v>
      </c>
      <c r="M412" s="224">
        <v>4.2651</v>
      </c>
      <c r="N412" s="224">
        <v>0</v>
      </c>
      <c r="O412" s="224">
        <v>0</v>
      </c>
      <c r="P412" s="224">
        <v>0</v>
      </c>
    </row>
    <row r="413" spans="1:16" ht="12.75">
      <c r="A413" s="77">
        <v>3</v>
      </c>
      <c r="B413" s="224">
        <v>0</v>
      </c>
      <c r="C413" s="224">
        <v>0</v>
      </c>
      <c r="D413" s="224">
        <v>5.606</v>
      </c>
      <c r="E413" s="224">
        <v>2.397</v>
      </c>
      <c r="F413" s="224">
        <v>7.414</v>
      </c>
      <c r="G413" s="224">
        <v>2.0341</v>
      </c>
      <c r="H413" s="224">
        <v>9.606</v>
      </c>
      <c r="I413" s="224">
        <v>2.6082</v>
      </c>
      <c r="J413" s="224">
        <v>10.122</v>
      </c>
      <c r="K413" s="224">
        <v>1.4159</v>
      </c>
      <c r="L413" s="224">
        <v>4.3092</v>
      </c>
      <c r="M413" s="224">
        <v>3.6558</v>
      </c>
      <c r="N413" s="224">
        <v>0</v>
      </c>
      <c r="O413" s="224">
        <v>0</v>
      </c>
      <c r="P413" s="224">
        <v>0</v>
      </c>
    </row>
    <row r="414" spans="1:16" ht="12.75">
      <c r="A414" s="77">
        <v>4</v>
      </c>
      <c r="B414" s="224">
        <v>0</v>
      </c>
      <c r="C414" s="224">
        <v>0</v>
      </c>
      <c r="D414" s="224">
        <v>4.6717</v>
      </c>
      <c r="E414" s="224">
        <v>1.9975</v>
      </c>
      <c r="F414" s="224">
        <v>6.1783</v>
      </c>
      <c r="G414" s="224">
        <v>1.6951</v>
      </c>
      <c r="H414" s="224">
        <v>8.005</v>
      </c>
      <c r="I414" s="224">
        <v>2.1735</v>
      </c>
      <c r="J414" s="224">
        <v>8.435</v>
      </c>
      <c r="K414" s="224">
        <v>1.1799</v>
      </c>
      <c r="L414" s="224">
        <v>3.591</v>
      </c>
      <c r="M414" s="224">
        <v>3.0465</v>
      </c>
      <c r="N414" s="224">
        <v>0</v>
      </c>
      <c r="O414" s="224">
        <v>0</v>
      </c>
      <c r="P414" s="224">
        <v>0</v>
      </c>
    </row>
    <row r="415" spans="1:16" ht="12.75">
      <c r="A415" s="77">
        <v>5</v>
      </c>
      <c r="B415" s="224">
        <v>0</v>
      </c>
      <c r="C415" s="224">
        <v>0</v>
      </c>
      <c r="D415" s="224">
        <v>3.7373</v>
      </c>
      <c r="E415" s="224">
        <v>1.598</v>
      </c>
      <c r="F415" s="224">
        <v>4.9427</v>
      </c>
      <c r="G415" s="224">
        <v>1.3561</v>
      </c>
      <c r="H415" s="224">
        <v>6.404</v>
      </c>
      <c r="I415" s="224">
        <v>1.7388</v>
      </c>
      <c r="J415" s="224">
        <v>6.748</v>
      </c>
      <c r="K415" s="224">
        <v>0.9439</v>
      </c>
      <c r="L415" s="224">
        <v>2.8728</v>
      </c>
      <c r="M415" s="224">
        <v>2.4372</v>
      </c>
      <c r="N415" s="224">
        <v>0</v>
      </c>
      <c r="O415" s="224">
        <v>0</v>
      </c>
      <c r="P415" s="224">
        <v>0</v>
      </c>
    </row>
    <row r="416" spans="1:16" ht="12.75">
      <c r="A416" s="77">
        <v>6</v>
      </c>
      <c r="B416" s="224">
        <v>0</v>
      </c>
      <c r="C416" s="224">
        <v>0</v>
      </c>
      <c r="D416" s="224">
        <v>2.803</v>
      </c>
      <c r="E416" s="224">
        <v>1.1985</v>
      </c>
      <c r="F416" s="224">
        <v>3.707</v>
      </c>
      <c r="G416" s="224">
        <v>1.0171</v>
      </c>
      <c r="H416" s="224">
        <v>4.803</v>
      </c>
      <c r="I416" s="224">
        <v>1.3041</v>
      </c>
      <c r="J416" s="224">
        <v>5.061</v>
      </c>
      <c r="K416" s="224">
        <v>0.7079</v>
      </c>
      <c r="L416" s="224">
        <v>2.1546</v>
      </c>
      <c r="M416" s="224">
        <v>1.8279</v>
      </c>
      <c r="N416" s="224">
        <v>0</v>
      </c>
      <c r="O416" s="224">
        <v>0</v>
      </c>
      <c r="P416" s="224">
        <v>0</v>
      </c>
    </row>
    <row r="417" spans="1:16" ht="12.75">
      <c r="A417" s="77">
        <v>7</v>
      </c>
      <c r="B417" s="224">
        <v>0</v>
      </c>
      <c r="C417" s="224">
        <v>0</v>
      </c>
      <c r="D417" s="224">
        <v>2.7698</v>
      </c>
      <c r="E417" s="224">
        <v>1.1652</v>
      </c>
      <c r="F417" s="224">
        <v>3.5522</v>
      </c>
      <c r="G417" s="224">
        <v>0.9888</v>
      </c>
      <c r="H417" s="224">
        <v>4.6286</v>
      </c>
      <c r="I417" s="224">
        <v>1.2679</v>
      </c>
      <c r="J417" s="224">
        <v>4.8994</v>
      </c>
      <c r="K417" s="224">
        <v>0.6883</v>
      </c>
      <c r="L417" s="224">
        <v>2.1727</v>
      </c>
      <c r="M417" s="224">
        <v>1.7771</v>
      </c>
      <c r="N417" s="224">
        <v>0</v>
      </c>
      <c r="O417" s="224">
        <v>0</v>
      </c>
      <c r="P417" s="224">
        <v>0</v>
      </c>
    </row>
    <row r="418" spans="1:16" ht="12.75">
      <c r="A418" s="77">
        <v>8</v>
      </c>
      <c r="B418" s="224">
        <v>0</v>
      </c>
      <c r="C418" s="224">
        <v>0</v>
      </c>
      <c r="D418" s="224">
        <v>2.7367</v>
      </c>
      <c r="E418" s="224">
        <v>1.1319</v>
      </c>
      <c r="F418" s="224">
        <v>3.3973</v>
      </c>
      <c r="G418" s="224">
        <v>0.9606</v>
      </c>
      <c r="H418" s="224">
        <v>4.4542</v>
      </c>
      <c r="I418" s="224">
        <v>1.2317</v>
      </c>
      <c r="J418" s="224">
        <v>4.7378</v>
      </c>
      <c r="K418" s="224">
        <v>0.6686</v>
      </c>
      <c r="L418" s="224">
        <v>2.1908</v>
      </c>
      <c r="M418" s="224">
        <v>1.7264</v>
      </c>
      <c r="N418" s="224">
        <v>0</v>
      </c>
      <c r="O418" s="224">
        <v>0</v>
      </c>
      <c r="P418" s="224">
        <v>0</v>
      </c>
    </row>
    <row r="419" spans="1:16" ht="12.75">
      <c r="A419" s="77">
        <v>9</v>
      </c>
      <c r="B419" s="224">
        <v>0</v>
      </c>
      <c r="C419" s="224">
        <v>0</v>
      </c>
      <c r="D419" s="224">
        <v>2.7035</v>
      </c>
      <c r="E419" s="224">
        <v>1.0986</v>
      </c>
      <c r="F419" s="224">
        <v>3.2425</v>
      </c>
      <c r="G419" s="224">
        <v>0.9323</v>
      </c>
      <c r="H419" s="224">
        <v>4.2798</v>
      </c>
      <c r="I419" s="224">
        <v>1.1954</v>
      </c>
      <c r="J419" s="224">
        <v>4.5763</v>
      </c>
      <c r="K419" s="224">
        <v>0.6489</v>
      </c>
      <c r="L419" s="224">
        <v>2.209</v>
      </c>
      <c r="M419" s="224">
        <v>1.6756</v>
      </c>
      <c r="N419" s="224">
        <v>0</v>
      </c>
      <c r="O419" s="224">
        <v>0</v>
      </c>
      <c r="P419" s="224">
        <v>0</v>
      </c>
    </row>
    <row r="420" spans="1:16" ht="12.75">
      <c r="A420" s="77">
        <v>10</v>
      </c>
      <c r="B420" s="224">
        <v>0</v>
      </c>
      <c r="C420" s="224">
        <v>0</v>
      </c>
      <c r="D420" s="224">
        <v>2.6703</v>
      </c>
      <c r="E420" s="224">
        <v>1.0653</v>
      </c>
      <c r="F420" s="224">
        <v>3.0877</v>
      </c>
      <c r="G420" s="224">
        <v>0.9041</v>
      </c>
      <c r="H420" s="224">
        <v>4.1053</v>
      </c>
      <c r="I420" s="224">
        <v>1.1592</v>
      </c>
      <c r="J420" s="224">
        <v>4.4147</v>
      </c>
      <c r="K420" s="224">
        <v>0.6293</v>
      </c>
      <c r="L420" s="224">
        <v>2.2271</v>
      </c>
      <c r="M420" s="224">
        <v>1.6248</v>
      </c>
      <c r="N420" s="224">
        <v>0</v>
      </c>
      <c r="O420" s="224">
        <v>0</v>
      </c>
      <c r="P420" s="224">
        <v>0</v>
      </c>
    </row>
    <row r="421" spans="1:16" ht="12.75">
      <c r="A421" s="77">
        <v>11</v>
      </c>
      <c r="B421" s="224">
        <v>0</v>
      </c>
      <c r="C421" s="224">
        <v>0</v>
      </c>
      <c r="D421" s="224">
        <v>2.6372</v>
      </c>
      <c r="E421" s="224">
        <v>1.032</v>
      </c>
      <c r="F421" s="224">
        <v>2.9328</v>
      </c>
      <c r="G421" s="224">
        <v>0.8758</v>
      </c>
      <c r="H421" s="224">
        <v>3.9309</v>
      </c>
      <c r="I421" s="224">
        <v>1.123</v>
      </c>
      <c r="J421" s="224">
        <v>4.2531</v>
      </c>
      <c r="K421" s="224">
        <v>0.6096</v>
      </c>
      <c r="L421" s="224">
        <v>2.2452</v>
      </c>
      <c r="M421" s="224">
        <v>1.574</v>
      </c>
      <c r="N421" s="224">
        <v>0</v>
      </c>
      <c r="O421" s="224">
        <v>0</v>
      </c>
      <c r="P421" s="224">
        <v>0</v>
      </c>
    </row>
    <row r="422" spans="1:16" ht="12.75">
      <c r="A422" s="77">
        <v>12</v>
      </c>
      <c r="B422" s="224">
        <v>0</v>
      </c>
      <c r="C422" s="224">
        <v>0</v>
      </c>
      <c r="D422" s="224">
        <v>2.604</v>
      </c>
      <c r="E422" s="224">
        <v>0.9988</v>
      </c>
      <c r="F422" s="224">
        <v>2.778</v>
      </c>
      <c r="G422" s="224">
        <v>0.8476</v>
      </c>
      <c r="H422" s="224">
        <v>3.7565</v>
      </c>
      <c r="I422" s="224">
        <v>1.0868</v>
      </c>
      <c r="J422" s="224">
        <v>4.0915</v>
      </c>
      <c r="K422" s="224">
        <v>0.59</v>
      </c>
      <c r="L422" s="224">
        <v>2.2633</v>
      </c>
      <c r="M422" s="224">
        <v>1.5233</v>
      </c>
      <c r="N422" s="224">
        <v>0</v>
      </c>
      <c r="O422" s="224">
        <v>0</v>
      </c>
      <c r="P422" s="224">
        <v>0</v>
      </c>
    </row>
    <row r="423" spans="1:16" ht="12.75">
      <c r="A423" s="77">
        <v>13</v>
      </c>
      <c r="B423" s="224">
        <v>0</v>
      </c>
      <c r="C423" s="224">
        <v>0</v>
      </c>
      <c r="D423" s="224">
        <v>2.5708</v>
      </c>
      <c r="E423" s="224">
        <v>0.9655</v>
      </c>
      <c r="F423" s="224">
        <v>2.6232</v>
      </c>
      <c r="G423" s="224">
        <v>0.8193</v>
      </c>
      <c r="H423" s="224">
        <v>3.5821</v>
      </c>
      <c r="I423" s="224">
        <v>1.0505</v>
      </c>
      <c r="J423" s="224">
        <v>3.9299</v>
      </c>
      <c r="K423" s="224">
        <v>0.5703</v>
      </c>
      <c r="L423" s="224">
        <v>2.2814</v>
      </c>
      <c r="M423" s="224">
        <v>1.4725</v>
      </c>
      <c r="N423" s="224">
        <v>0</v>
      </c>
      <c r="O423" s="224">
        <v>0</v>
      </c>
      <c r="P423" s="224">
        <v>0</v>
      </c>
    </row>
    <row r="424" spans="1:16" ht="12.75">
      <c r="A424" s="77">
        <v>14</v>
      </c>
      <c r="B424" s="224">
        <v>0</v>
      </c>
      <c r="C424" s="224">
        <v>0</v>
      </c>
      <c r="D424" s="224">
        <v>2.5377</v>
      </c>
      <c r="E424" s="224">
        <v>0.9322</v>
      </c>
      <c r="F424" s="224">
        <v>2.4683</v>
      </c>
      <c r="G424" s="224">
        <v>0.791</v>
      </c>
      <c r="H424" s="224">
        <v>3.4077</v>
      </c>
      <c r="I424" s="224">
        <v>1.0143</v>
      </c>
      <c r="J424" s="224">
        <v>3.7683</v>
      </c>
      <c r="K424" s="224">
        <v>0.5506</v>
      </c>
      <c r="L424" s="224">
        <v>2.2995</v>
      </c>
      <c r="M424" s="224">
        <v>1.4217</v>
      </c>
      <c r="N424" s="224">
        <v>0</v>
      </c>
      <c r="O424" s="224">
        <v>0</v>
      </c>
      <c r="P424" s="224">
        <v>0</v>
      </c>
    </row>
    <row r="425" spans="1:16" ht="12.75">
      <c r="A425" s="77">
        <v>15</v>
      </c>
      <c r="B425" s="224">
        <v>0</v>
      </c>
      <c r="C425" s="224">
        <v>0</v>
      </c>
      <c r="D425" s="224">
        <v>2.5045</v>
      </c>
      <c r="E425" s="224">
        <v>0.8989</v>
      </c>
      <c r="F425" s="224">
        <v>2.3135</v>
      </c>
      <c r="G425" s="224">
        <v>0.7628</v>
      </c>
      <c r="H425" s="224">
        <v>3.2333</v>
      </c>
      <c r="I425" s="224">
        <v>0.9781</v>
      </c>
      <c r="J425" s="224">
        <v>3.6068</v>
      </c>
      <c r="K425" s="224">
        <v>0.531</v>
      </c>
      <c r="L425" s="224">
        <v>2.3177</v>
      </c>
      <c r="M425" s="224">
        <v>1.3709</v>
      </c>
      <c r="N425" s="224">
        <v>0</v>
      </c>
      <c r="O425" s="224">
        <v>0</v>
      </c>
      <c r="P425" s="224">
        <v>0</v>
      </c>
    </row>
    <row r="426" spans="1:16" ht="12.75">
      <c r="A426" s="77">
        <v>16</v>
      </c>
      <c r="B426" s="224">
        <v>0</v>
      </c>
      <c r="C426" s="224">
        <v>0</v>
      </c>
      <c r="D426" s="224">
        <v>2.4713</v>
      </c>
      <c r="E426" s="224">
        <v>0.8656</v>
      </c>
      <c r="F426" s="224">
        <v>2.1587</v>
      </c>
      <c r="G426" s="224">
        <v>0.7345</v>
      </c>
      <c r="H426" s="224">
        <v>3.0588</v>
      </c>
      <c r="I426" s="224">
        <v>0.9419</v>
      </c>
      <c r="J426" s="224">
        <v>3.4452</v>
      </c>
      <c r="K426" s="224">
        <v>0.5113</v>
      </c>
      <c r="L426" s="224">
        <v>2.3358</v>
      </c>
      <c r="M426" s="224">
        <v>1.3202</v>
      </c>
      <c r="N426" s="224">
        <v>0</v>
      </c>
      <c r="O426" s="224">
        <v>0</v>
      </c>
      <c r="P426" s="224">
        <v>0</v>
      </c>
    </row>
    <row r="427" spans="1:16" ht="12.75">
      <c r="A427" s="77">
        <v>17</v>
      </c>
      <c r="B427" s="224">
        <v>0</v>
      </c>
      <c r="C427" s="224">
        <v>0</v>
      </c>
      <c r="D427" s="224">
        <v>2.4382</v>
      </c>
      <c r="E427" s="224">
        <v>0.8323</v>
      </c>
      <c r="F427" s="224">
        <v>2.0038</v>
      </c>
      <c r="G427" s="224">
        <v>0.7063</v>
      </c>
      <c r="H427" s="224">
        <v>2.8844</v>
      </c>
      <c r="I427" s="224">
        <v>0.9056</v>
      </c>
      <c r="J427" s="224">
        <v>3.2836</v>
      </c>
      <c r="K427" s="224">
        <v>0.4916</v>
      </c>
      <c r="L427" s="224">
        <v>2.3539</v>
      </c>
      <c r="M427" s="224">
        <v>1.2694</v>
      </c>
      <c r="N427" s="224">
        <v>0</v>
      </c>
      <c r="O427" s="224">
        <v>0</v>
      </c>
      <c r="P427" s="224">
        <v>0</v>
      </c>
    </row>
    <row r="428" spans="1:16" ht="12.75">
      <c r="A428" s="77">
        <v>18</v>
      </c>
      <c r="B428" s="224">
        <v>0</v>
      </c>
      <c r="C428" s="224">
        <v>0</v>
      </c>
      <c r="D428" s="224">
        <v>2.405</v>
      </c>
      <c r="E428" s="224">
        <v>0.799</v>
      </c>
      <c r="F428" s="224">
        <v>1.849</v>
      </c>
      <c r="G428" s="224">
        <v>0.678</v>
      </c>
      <c r="H428" s="224">
        <v>2.71</v>
      </c>
      <c r="I428" s="224">
        <v>0.8694</v>
      </c>
      <c r="J428" s="224">
        <v>3.122</v>
      </c>
      <c r="K428" s="224">
        <v>0.472</v>
      </c>
      <c r="L428" s="224">
        <v>2.372</v>
      </c>
      <c r="M428" s="224">
        <v>1.2186</v>
      </c>
      <c r="N428" s="224">
        <v>3.0528</v>
      </c>
      <c r="O428" s="224">
        <v>0.7398</v>
      </c>
      <c r="P428" s="224">
        <v>0</v>
      </c>
    </row>
    <row r="429" spans="1:16" ht="12.75">
      <c r="A429" s="77">
        <v>19</v>
      </c>
      <c r="B429" s="224">
        <v>0</v>
      </c>
      <c r="C429" s="224">
        <v>0</v>
      </c>
      <c r="D429" s="224">
        <v>2.4142</v>
      </c>
      <c r="E429" s="224">
        <v>0.7912</v>
      </c>
      <c r="F429" s="224">
        <v>1.8962</v>
      </c>
      <c r="G429" s="224">
        <v>0.6759</v>
      </c>
      <c r="H429" s="224">
        <v>2.7039</v>
      </c>
      <c r="I429" s="224">
        <v>0.8589</v>
      </c>
      <c r="J429" s="224">
        <v>3.0565</v>
      </c>
      <c r="K429" s="224">
        <v>0.4928</v>
      </c>
      <c r="L429" s="224">
        <v>2.3347</v>
      </c>
      <c r="M429" s="224">
        <v>1.2135</v>
      </c>
      <c r="N429" s="224">
        <v>2.968</v>
      </c>
      <c r="O429" s="224">
        <v>0.7193</v>
      </c>
      <c r="P429" s="224">
        <v>0</v>
      </c>
    </row>
    <row r="430" spans="1:16" ht="12.75">
      <c r="A430" s="77">
        <v>20</v>
      </c>
      <c r="B430" s="224">
        <v>0</v>
      </c>
      <c r="C430" s="224">
        <v>0</v>
      </c>
      <c r="D430" s="224">
        <v>2.4235</v>
      </c>
      <c r="E430" s="224">
        <v>0.7834</v>
      </c>
      <c r="F430" s="224">
        <v>1.9434</v>
      </c>
      <c r="G430" s="224">
        <v>0.6738</v>
      </c>
      <c r="H430" s="224">
        <v>2.6979</v>
      </c>
      <c r="I430" s="224">
        <v>0.8483</v>
      </c>
      <c r="J430" s="224">
        <v>2.9911</v>
      </c>
      <c r="K430" s="224">
        <v>0.5137</v>
      </c>
      <c r="L430" s="224">
        <v>2.2974</v>
      </c>
      <c r="M430" s="224">
        <v>1.2084</v>
      </c>
      <c r="N430" s="224">
        <v>2.8832</v>
      </c>
      <c r="O430" s="224">
        <v>0.6987</v>
      </c>
      <c r="P430" s="224">
        <v>0</v>
      </c>
    </row>
    <row r="431" spans="1:16" ht="12.75">
      <c r="A431" s="77">
        <v>21</v>
      </c>
      <c r="B431" s="224">
        <v>0</v>
      </c>
      <c r="C431" s="224">
        <v>0</v>
      </c>
      <c r="D431" s="224">
        <v>2.4327</v>
      </c>
      <c r="E431" s="224">
        <v>0.7757</v>
      </c>
      <c r="F431" s="224">
        <v>1.9907</v>
      </c>
      <c r="G431" s="224">
        <v>0.6717</v>
      </c>
      <c r="H431" s="224">
        <v>2.6918</v>
      </c>
      <c r="I431" s="224">
        <v>0.8378</v>
      </c>
      <c r="J431" s="224">
        <v>2.9256</v>
      </c>
      <c r="K431" s="224">
        <v>0.5346</v>
      </c>
      <c r="L431" s="224">
        <v>2.2601</v>
      </c>
      <c r="M431" s="224">
        <v>1.2034</v>
      </c>
      <c r="N431" s="224">
        <v>2.7984</v>
      </c>
      <c r="O431" s="224">
        <v>0.6782</v>
      </c>
      <c r="P431" s="224">
        <v>0</v>
      </c>
    </row>
    <row r="432" spans="1:16" ht="12.75">
      <c r="A432" s="77">
        <v>22</v>
      </c>
      <c r="B432" s="224">
        <v>0</v>
      </c>
      <c r="C432" s="224">
        <v>0</v>
      </c>
      <c r="D432" s="224">
        <v>2.442</v>
      </c>
      <c r="E432" s="224">
        <v>0.7679</v>
      </c>
      <c r="F432" s="224">
        <v>2.0379</v>
      </c>
      <c r="G432" s="224">
        <v>0.6696</v>
      </c>
      <c r="H432" s="224">
        <v>2.6858</v>
      </c>
      <c r="I432" s="224">
        <v>0.8272</v>
      </c>
      <c r="J432" s="224">
        <v>2.8601</v>
      </c>
      <c r="K432" s="224">
        <v>0.5554</v>
      </c>
      <c r="L432" s="224">
        <v>2.2229</v>
      </c>
      <c r="M432" s="224">
        <v>1.1983</v>
      </c>
      <c r="N432" s="224">
        <v>2.7136</v>
      </c>
      <c r="O432" s="224">
        <v>0.6576</v>
      </c>
      <c r="P432" s="224">
        <v>0</v>
      </c>
    </row>
    <row r="433" spans="1:16" ht="12.75">
      <c r="A433" s="77">
        <v>23</v>
      </c>
      <c r="B433" s="224">
        <v>0</v>
      </c>
      <c r="C433" s="224">
        <v>0</v>
      </c>
      <c r="D433" s="224">
        <v>2.4512</v>
      </c>
      <c r="E433" s="224">
        <v>0.7601</v>
      </c>
      <c r="F433" s="224">
        <v>2.0851</v>
      </c>
      <c r="G433" s="224">
        <v>0.6675</v>
      </c>
      <c r="H433" s="224">
        <v>2.6797</v>
      </c>
      <c r="I433" s="224">
        <v>0.8167</v>
      </c>
      <c r="J433" s="224">
        <v>2.7947</v>
      </c>
      <c r="K433" s="224">
        <v>0.5763</v>
      </c>
      <c r="L433" s="224">
        <v>2.1856</v>
      </c>
      <c r="M433" s="224">
        <v>1.1932</v>
      </c>
      <c r="N433" s="224">
        <v>2.6288</v>
      </c>
      <c r="O433" s="224">
        <v>0.6371</v>
      </c>
      <c r="P433" s="224">
        <v>0</v>
      </c>
    </row>
    <row r="434" spans="1:16" ht="12.75">
      <c r="A434" s="77">
        <v>24</v>
      </c>
      <c r="B434" s="224">
        <v>0</v>
      </c>
      <c r="C434" s="224">
        <v>0</v>
      </c>
      <c r="D434" s="224">
        <v>2.4605</v>
      </c>
      <c r="E434" s="224">
        <v>0.7523</v>
      </c>
      <c r="F434" s="224">
        <v>2.1323</v>
      </c>
      <c r="G434" s="224">
        <v>0.6654</v>
      </c>
      <c r="H434" s="224">
        <v>2.6737</v>
      </c>
      <c r="I434" s="224">
        <v>0.8061</v>
      </c>
      <c r="J434" s="224">
        <v>2.7292</v>
      </c>
      <c r="K434" s="224">
        <v>0.5972</v>
      </c>
      <c r="L434" s="224">
        <v>2.1483</v>
      </c>
      <c r="M434" s="224">
        <v>1.1881</v>
      </c>
      <c r="N434" s="224">
        <v>2.544</v>
      </c>
      <c r="O434" s="224">
        <v>0.6165</v>
      </c>
      <c r="P434" s="224">
        <v>0</v>
      </c>
    </row>
    <row r="435" spans="1:16" ht="12.75">
      <c r="A435" s="77">
        <v>25</v>
      </c>
      <c r="B435" s="224">
        <v>0</v>
      </c>
      <c r="C435" s="224">
        <v>0</v>
      </c>
      <c r="D435" s="224">
        <v>2.4697</v>
      </c>
      <c r="E435" s="224">
        <v>0.7445</v>
      </c>
      <c r="F435" s="224">
        <v>2.1795</v>
      </c>
      <c r="G435" s="224">
        <v>0.6633</v>
      </c>
      <c r="H435" s="224">
        <v>2.6676</v>
      </c>
      <c r="I435" s="224">
        <v>0.7956</v>
      </c>
      <c r="J435" s="224">
        <v>2.6637</v>
      </c>
      <c r="K435" s="224">
        <v>0.6181</v>
      </c>
      <c r="L435" s="224">
        <v>2.111</v>
      </c>
      <c r="M435" s="224">
        <v>1.183</v>
      </c>
      <c r="N435" s="224">
        <v>2.4592</v>
      </c>
      <c r="O435" s="224">
        <v>0.596</v>
      </c>
      <c r="P435" s="224">
        <v>0</v>
      </c>
    </row>
    <row r="436" spans="1:16" ht="12.75">
      <c r="A436" s="77">
        <v>26</v>
      </c>
      <c r="B436" s="224">
        <v>0</v>
      </c>
      <c r="C436" s="224">
        <v>0</v>
      </c>
      <c r="D436" s="224">
        <v>2.4789</v>
      </c>
      <c r="E436" s="224">
        <v>0.7367</v>
      </c>
      <c r="F436" s="224">
        <v>2.2267</v>
      </c>
      <c r="G436" s="224">
        <v>0.6612</v>
      </c>
      <c r="H436" s="224">
        <v>2.6616</v>
      </c>
      <c r="I436" s="224">
        <v>0.785</v>
      </c>
      <c r="J436" s="224">
        <v>2.5983</v>
      </c>
      <c r="K436" s="224">
        <v>0.6389</v>
      </c>
      <c r="L436" s="224">
        <v>2.0737</v>
      </c>
      <c r="M436" s="224">
        <v>1.178</v>
      </c>
      <c r="N436" s="224">
        <v>2.3744</v>
      </c>
      <c r="O436" s="224">
        <v>0.5754</v>
      </c>
      <c r="P436" s="224">
        <v>0</v>
      </c>
    </row>
    <row r="437" spans="1:16" ht="12.75">
      <c r="A437" s="77">
        <v>27</v>
      </c>
      <c r="B437" s="224">
        <v>0</v>
      </c>
      <c r="C437" s="224">
        <v>0</v>
      </c>
      <c r="D437" s="224">
        <v>2.4882</v>
      </c>
      <c r="E437" s="224">
        <v>0.729</v>
      </c>
      <c r="F437" s="224">
        <v>2.274</v>
      </c>
      <c r="G437" s="224">
        <v>0.6591</v>
      </c>
      <c r="H437" s="224">
        <v>2.6555</v>
      </c>
      <c r="I437" s="224">
        <v>0.7745</v>
      </c>
      <c r="J437" s="224">
        <v>2.5328</v>
      </c>
      <c r="K437" s="224">
        <v>0.6598</v>
      </c>
      <c r="L437" s="224">
        <v>2.0364</v>
      </c>
      <c r="M437" s="224">
        <v>1.1729</v>
      </c>
      <c r="N437" s="224">
        <v>2.2896</v>
      </c>
      <c r="O437" s="224">
        <v>0.5549</v>
      </c>
      <c r="P437" s="224">
        <v>0</v>
      </c>
    </row>
    <row r="438" spans="1:16" ht="12.75">
      <c r="A438" s="77">
        <v>28</v>
      </c>
      <c r="B438" s="224">
        <v>0</v>
      </c>
      <c r="C438" s="224">
        <v>0</v>
      </c>
      <c r="D438" s="224">
        <v>2.4974</v>
      </c>
      <c r="E438" s="224">
        <v>0.7212</v>
      </c>
      <c r="F438" s="224">
        <v>2.3212</v>
      </c>
      <c r="G438" s="224">
        <v>0.657</v>
      </c>
      <c r="H438" s="224">
        <v>2.6495</v>
      </c>
      <c r="I438" s="224">
        <v>0.7639</v>
      </c>
      <c r="J438" s="224">
        <v>2.4673</v>
      </c>
      <c r="K438" s="224">
        <v>0.6807</v>
      </c>
      <c r="L438" s="224">
        <v>1.9991</v>
      </c>
      <c r="M438" s="224">
        <v>1.1678</v>
      </c>
      <c r="N438" s="224">
        <v>2.2048</v>
      </c>
      <c r="O438" s="224">
        <v>0.5343</v>
      </c>
      <c r="P438" s="224">
        <v>0</v>
      </c>
    </row>
    <row r="439" spans="1:16" ht="12.75">
      <c r="A439" s="77">
        <v>29</v>
      </c>
      <c r="B439" s="224">
        <v>0</v>
      </c>
      <c r="C439" s="224">
        <v>0</v>
      </c>
      <c r="D439" s="224">
        <v>2.5067</v>
      </c>
      <c r="E439" s="224">
        <v>0.7134</v>
      </c>
      <c r="F439" s="224">
        <v>2.3684</v>
      </c>
      <c r="G439" s="224">
        <v>0.6549</v>
      </c>
      <c r="H439" s="224">
        <v>2.6434</v>
      </c>
      <c r="I439" s="224">
        <v>0.7534</v>
      </c>
      <c r="J439" s="224">
        <v>2.4019</v>
      </c>
      <c r="K439" s="224">
        <v>0.7015</v>
      </c>
      <c r="L439" s="224">
        <v>1.9618</v>
      </c>
      <c r="M439" s="224">
        <v>1.1627</v>
      </c>
      <c r="N439" s="224">
        <v>2.12</v>
      </c>
      <c r="O439" s="224">
        <v>0.5138</v>
      </c>
      <c r="P439" s="224">
        <v>0</v>
      </c>
    </row>
    <row r="440" spans="1:16" ht="12.75">
      <c r="A440" s="77">
        <v>30</v>
      </c>
      <c r="B440" s="224">
        <v>0</v>
      </c>
      <c r="C440" s="224">
        <v>0</v>
      </c>
      <c r="D440" s="224">
        <v>2.5159</v>
      </c>
      <c r="E440" s="224">
        <v>0.7056</v>
      </c>
      <c r="F440" s="224">
        <v>2.4156</v>
      </c>
      <c r="G440" s="224">
        <v>0.6528</v>
      </c>
      <c r="H440" s="224">
        <v>2.6374</v>
      </c>
      <c r="I440" s="224">
        <v>0.7428</v>
      </c>
      <c r="J440" s="224">
        <v>2.3364</v>
      </c>
      <c r="K440" s="224">
        <v>0.7224</v>
      </c>
      <c r="L440" s="224">
        <v>1.9246</v>
      </c>
      <c r="M440" s="224">
        <v>1.1576</v>
      </c>
      <c r="N440" s="224">
        <v>2.0352</v>
      </c>
      <c r="O440" s="224">
        <v>0.4932</v>
      </c>
      <c r="P440" s="224">
        <v>0</v>
      </c>
    </row>
    <row r="441" spans="1:16" ht="12.75">
      <c r="A441" s="77">
        <v>31</v>
      </c>
      <c r="B441" s="224">
        <v>0</v>
      </c>
      <c r="C441" s="224">
        <v>0</v>
      </c>
      <c r="D441" s="224">
        <v>2.4238</v>
      </c>
      <c r="E441" s="224">
        <v>0.6833</v>
      </c>
      <c r="F441" s="224">
        <v>2.3916</v>
      </c>
      <c r="G441" s="224">
        <v>0.6322</v>
      </c>
      <c r="H441" s="224">
        <v>2.601</v>
      </c>
      <c r="I441" s="224">
        <v>0.721</v>
      </c>
      <c r="J441" s="224">
        <v>2.296</v>
      </c>
      <c r="K441" s="224">
        <v>0.7089</v>
      </c>
      <c r="L441" s="224">
        <v>1.9009</v>
      </c>
      <c r="M441" s="224">
        <v>1.1245</v>
      </c>
      <c r="N441" s="224">
        <v>1.9484</v>
      </c>
      <c r="O441" s="224">
        <v>0.4959</v>
      </c>
      <c r="P441" s="224">
        <v>0</v>
      </c>
    </row>
    <row r="442" spans="1:16" ht="12.75">
      <c r="A442" s="77">
        <v>32</v>
      </c>
      <c r="B442" s="224">
        <v>0</v>
      </c>
      <c r="C442" s="224">
        <v>0</v>
      </c>
      <c r="D442" s="224">
        <v>2.3316</v>
      </c>
      <c r="E442" s="224">
        <v>0.6611</v>
      </c>
      <c r="F442" s="224">
        <v>2.3676</v>
      </c>
      <c r="G442" s="224">
        <v>0.6115</v>
      </c>
      <c r="H442" s="224">
        <v>2.5647</v>
      </c>
      <c r="I442" s="224">
        <v>0.6991</v>
      </c>
      <c r="J442" s="224">
        <v>2.2557</v>
      </c>
      <c r="K442" s="224">
        <v>0.6953</v>
      </c>
      <c r="L442" s="224">
        <v>1.8773</v>
      </c>
      <c r="M442" s="224">
        <v>1.0913</v>
      </c>
      <c r="N442" s="224">
        <v>1.8616</v>
      </c>
      <c r="O442" s="224">
        <v>0.4986</v>
      </c>
      <c r="P442" s="224">
        <v>0</v>
      </c>
    </row>
    <row r="443" spans="1:16" ht="12.75">
      <c r="A443" s="77">
        <v>33</v>
      </c>
      <c r="B443" s="224">
        <v>0</v>
      </c>
      <c r="C443" s="224">
        <v>0</v>
      </c>
      <c r="D443" s="224">
        <v>2.2395</v>
      </c>
      <c r="E443" s="224">
        <v>0.6388</v>
      </c>
      <c r="F443" s="224">
        <v>2.3436</v>
      </c>
      <c r="G443" s="224">
        <v>0.5909</v>
      </c>
      <c r="H443" s="224">
        <v>2.5284</v>
      </c>
      <c r="I443" s="224">
        <v>0.6773</v>
      </c>
      <c r="J443" s="224">
        <v>2.2153</v>
      </c>
      <c r="K443" s="224">
        <v>0.6818</v>
      </c>
      <c r="L443" s="224">
        <v>1.8537</v>
      </c>
      <c r="M443" s="224">
        <v>1.0581</v>
      </c>
      <c r="N443" s="224">
        <v>1.7748</v>
      </c>
      <c r="O443" s="224">
        <v>0.5013</v>
      </c>
      <c r="P443" s="224">
        <v>0</v>
      </c>
    </row>
    <row r="444" spans="1:16" ht="12.75">
      <c r="A444" s="77">
        <v>34</v>
      </c>
      <c r="B444" s="224">
        <v>0</v>
      </c>
      <c r="C444" s="224">
        <v>0</v>
      </c>
      <c r="D444" s="224">
        <v>2.1474</v>
      </c>
      <c r="E444" s="224">
        <v>0.6165</v>
      </c>
      <c r="F444" s="224">
        <v>2.3196</v>
      </c>
      <c r="G444" s="224">
        <v>0.5702</v>
      </c>
      <c r="H444" s="224">
        <v>2.492</v>
      </c>
      <c r="I444" s="224">
        <v>0.6554</v>
      </c>
      <c r="J444" s="224">
        <v>2.1749</v>
      </c>
      <c r="K444" s="224">
        <v>0.6682</v>
      </c>
      <c r="L444" s="224">
        <v>1.8301</v>
      </c>
      <c r="M444" s="224">
        <v>1.025</v>
      </c>
      <c r="N444" s="224">
        <v>1.688</v>
      </c>
      <c r="O444" s="224">
        <v>0.504</v>
      </c>
      <c r="P444" s="224">
        <v>0</v>
      </c>
    </row>
    <row r="445" spans="1:16" ht="12.75">
      <c r="A445" s="77">
        <v>35</v>
      </c>
      <c r="B445" s="224">
        <v>0</v>
      </c>
      <c r="C445" s="224">
        <v>0</v>
      </c>
      <c r="D445" s="224">
        <v>2.0552</v>
      </c>
      <c r="E445" s="224">
        <v>0.5942</v>
      </c>
      <c r="F445" s="224">
        <v>2.2956</v>
      </c>
      <c r="G445" s="224">
        <v>0.5496</v>
      </c>
      <c r="H445" s="224">
        <v>2.4557</v>
      </c>
      <c r="I445" s="224">
        <v>0.6336</v>
      </c>
      <c r="J445" s="224">
        <v>2.1346</v>
      </c>
      <c r="K445" s="224">
        <v>0.6547</v>
      </c>
      <c r="L445" s="224">
        <v>1.8065</v>
      </c>
      <c r="M445" s="224">
        <v>0.9918</v>
      </c>
      <c r="N445" s="224">
        <v>1.6012</v>
      </c>
      <c r="O445" s="224">
        <v>0.5067</v>
      </c>
      <c r="P445" s="224">
        <v>0</v>
      </c>
    </row>
    <row r="446" spans="1:16" ht="12.75">
      <c r="A446" s="77">
        <v>36</v>
      </c>
      <c r="B446" s="224">
        <v>0</v>
      </c>
      <c r="C446" s="224">
        <v>0</v>
      </c>
      <c r="D446" s="224">
        <v>1.9631</v>
      </c>
      <c r="E446" s="224">
        <v>0.572</v>
      </c>
      <c r="F446" s="224">
        <v>2.2716</v>
      </c>
      <c r="G446" s="224">
        <v>0.5289</v>
      </c>
      <c r="H446" s="224">
        <v>2.4194</v>
      </c>
      <c r="I446" s="224">
        <v>0.6117</v>
      </c>
      <c r="J446" s="224">
        <v>2.0942</v>
      </c>
      <c r="K446" s="224">
        <v>0.6411</v>
      </c>
      <c r="L446" s="224">
        <v>1.7828</v>
      </c>
      <c r="M446" s="224">
        <v>0.9586</v>
      </c>
      <c r="N446" s="224">
        <v>1.5144</v>
      </c>
      <c r="O446" s="224">
        <v>0.5094</v>
      </c>
      <c r="P446" s="224">
        <v>0</v>
      </c>
    </row>
    <row r="447" spans="1:16" ht="12.75">
      <c r="A447" s="77">
        <v>37</v>
      </c>
      <c r="B447" s="224">
        <v>0</v>
      </c>
      <c r="C447" s="224">
        <v>0</v>
      </c>
      <c r="D447" s="224">
        <v>1.8709</v>
      </c>
      <c r="E447" s="224">
        <v>0.5497</v>
      </c>
      <c r="F447" s="224">
        <v>2.2476</v>
      </c>
      <c r="G447" s="224">
        <v>0.5083</v>
      </c>
      <c r="H447" s="224">
        <v>2.3831</v>
      </c>
      <c r="I447" s="224">
        <v>0.5899</v>
      </c>
      <c r="J447" s="224">
        <v>2.0539</v>
      </c>
      <c r="K447" s="224">
        <v>0.6276</v>
      </c>
      <c r="L447" s="224">
        <v>1.7592</v>
      </c>
      <c r="M447" s="224">
        <v>0.9255</v>
      </c>
      <c r="N447" s="224">
        <v>1.4276</v>
      </c>
      <c r="O447" s="224">
        <v>0.5121</v>
      </c>
      <c r="P447" s="224">
        <v>0</v>
      </c>
    </row>
    <row r="448" spans="1:16" ht="12.75">
      <c r="A448" s="77">
        <v>38</v>
      </c>
      <c r="B448" s="224">
        <v>0</v>
      </c>
      <c r="C448" s="224">
        <v>0</v>
      </c>
      <c r="D448" s="224">
        <v>1.7788</v>
      </c>
      <c r="E448" s="224">
        <v>0.5274</v>
      </c>
      <c r="F448" s="224">
        <v>2.2236</v>
      </c>
      <c r="G448" s="224">
        <v>0.4876</v>
      </c>
      <c r="H448" s="224">
        <v>2.3467</v>
      </c>
      <c r="I448" s="224">
        <v>0.568</v>
      </c>
      <c r="J448" s="224">
        <v>2.0135</v>
      </c>
      <c r="K448" s="224">
        <v>0.614</v>
      </c>
      <c r="L448" s="224">
        <v>1.7356</v>
      </c>
      <c r="M448" s="224">
        <v>0.8923</v>
      </c>
      <c r="N448" s="224">
        <v>1.3408</v>
      </c>
      <c r="O448" s="224">
        <v>0.5148</v>
      </c>
      <c r="P448" s="224">
        <v>0</v>
      </c>
    </row>
    <row r="449" spans="1:16" ht="12.75">
      <c r="A449" s="77">
        <v>39</v>
      </c>
      <c r="B449" s="224">
        <v>0</v>
      </c>
      <c r="C449" s="224">
        <v>0</v>
      </c>
      <c r="D449" s="224">
        <v>1.6867</v>
      </c>
      <c r="E449" s="224">
        <v>0.5051</v>
      </c>
      <c r="F449" s="224">
        <v>2.1996</v>
      </c>
      <c r="G449" s="224">
        <v>0.467</v>
      </c>
      <c r="H449" s="224">
        <v>2.3104</v>
      </c>
      <c r="I449" s="224">
        <v>0.5462</v>
      </c>
      <c r="J449" s="224">
        <v>1.9731</v>
      </c>
      <c r="K449" s="224">
        <v>0.6005</v>
      </c>
      <c r="L449" s="224">
        <v>1.712</v>
      </c>
      <c r="M449" s="224">
        <v>0.8591</v>
      </c>
      <c r="N449" s="224">
        <v>1.254</v>
      </c>
      <c r="O449" s="224">
        <v>0.5175</v>
      </c>
      <c r="P449" s="224">
        <v>0</v>
      </c>
    </row>
    <row r="450" spans="1:16" ht="12.75">
      <c r="A450" s="77">
        <v>40</v>
      </c>
      <c r="B450" s="224">
        <v>0</v>
      </c>
      <c r="C450" s="224">
        <v>0</v>
      </c>
      <c r="D450" s="224">
        <v>1.5945</v>
      </c>
      <c r="E450" s="224">
        <v>0.4829</v>
      </c>
      <c r="F450" s="224">
        <v>2.1756</v>
      </c>
      <c r="G450" s="224">
        <v>0.4463</v>
      </c>
      <c r="H450" s="224">
        <v>2.2741</v>
      </c>
      <c r="I450" s="224">
        <v>0.5243</v>
      </c>
      <c r="J450" s="224">
        <v>1.9328</v>
      </c>
      <c r="K450" s="224">
        <v>0.5869</v>
      </c>
      <c r="L450" s="224">
        <v>1.6884</v>
      </c>
      <c r="M450" s="224">
        <v>0.8259</v>
      </c>
      <c r="N450" s="224">
        <v>1.1672</v>
      </c>
      <c r="O450" s="224">
        <v>0.5202</v>
      </c>
      <c r="P450" s="224">
        <v>0</v>
      </c>
    </row>
    <row r="451" spans="1:16" ht="12.75">
      <c r="A451" s="77">
        <v>41</v>
      </c>
      <c r="B451" s="224">
        <v>0</v>
      </c>
      <c r="C451" s="224">
        <v>0</v>
      </c>
      <c r="D451" s="224">
        <v>1.5024</v>
      </c>
      <c r="E451" s="224">
        <v>0.4606</v>
      </c>
      <c r="F451" s="224">
        <v>2.1516</v>
      </c>
      <c r="G451" s="224">
        <v>0.4257</v>
      </c>
      <c r="H451" s="224">
        <v>2.2377</v>
      </c>
      <c r="I451" s="224">
        <v>0.5025</v>
      </c>
      <c r="J451" s="224">
        <v>1.8924</v>
      </c>
      <c r="K451" s="224">
        <v>0.5734</v>
      </c>
      <c r="L451" s="224">
        <v>1.6647</v>
      </c>
      <c r="M451" s="224">
        <v>0.7928</v>
      </c>
      <c r="N451" s="224">
        <v>1.0804</v>
      </c>
      <c r="O451" s="224">
        <v>0.5229</v>
      </c>
      <c r="P451" s="224">
        <v>0</v>
      </c>
    </row>
    <row r="452" spans="1:16" ht="12.75">
      <c r="A452" s="77">
        <v>42</v>
      </c>
      <c r="B452" s="224">
        <v>0</v>
      </c>
      <c r="C452" s="224">
        <v>0</v>
      </c>
      <c r="D452" s="224">
        <v>1.4102</v>
      </c>
      <c r="E452" s="224">
        <v>0.4383</v>
      </c>
      <c r="F452" s="224">
        <v>2.1276</v>
      </c>
      <c r="G452" s="224">
        <v>0.405</v>
      </c>
      <c r="H452" s="224">
        <v>2.2014</v>
      </c>
      <c r="I452" s="224">
        <v>0.4806</v>
      </c>
      <c r="J452" s="224">
        <v>1.852</v>
      </c>
      <c r="K452" s="224">
        <v>0.5598</v>
      </c>
      <c r="L452" s="224">
        <v>1.6411</v>
      </c>
      <c r="M452" s="224">
        <v>0.7596</v>
      </c>
      <c r="N452" s="224">
        <v>0.9936</v>
      </c>
      <c r="O452" s="224">
        <v>0.5256</v>
      </c>
      <c r="P452" s="224">
        <v>0</v>
      </c>
    </row>
    <row r="453" spans="1:16" ht="12.75">
      <c r="A453" s="77">
        <v>43</v>
      </c>
      <c r="B453" s="224">
        <v>0</v>
      </c>
      <c r="C453" s="224">
        <v>0</v>
      </c>
      <c r="D453" s="224">
        <v>1.4343</v>
      </c>
      <c r="E453" s="224">
        <v>0.4368</v>
      </c>
      <c r="F453" s="224">
        <v>2.1035</v>
      </c>
      <c r="G453" s="224">
        <v>0.4019</v>
      </c>
      <c r="H453" s="224">
        <v>2.1678</v>
      </c>
      <c r="I453" s="224">
        <v>0.4724</v>
      </c>
      <c r="J453" s="224">
        <v>1.8531</v>
      </c>
      <c r="K453" s="224">
        <v>0.547</v>
      </c>
      <c r="L453" s="224">
        <v>1.6014</v>
      </c>
      <c r="M453" s="224">
        <v>0.7484</v>
      </c>
      <c r="N453" s="224">
        <v>0.9692</v>
      </c>
      <c r="O453" s="224">
        <v>0.5216</v>
      </c>
      <c r="P453" s="224">
        <v>0</v>
      </c>
    </row>
    <row r="454" spans="1:16" ht="12.75">
      <c r="A454" s="77">
        <v>44</v>
      </c>
      <c r="B454" s="224">
        <v>0</v>
      </c>
      <c r="C454" s="224">
        <v>0</v>
      </c>
      <c r="D454" s="224">
        <v>1.4584</v>
      </c>
      <c r="E454" s="224">
        <v>0.4353</v>
      </c>
      <c r="F454" s="224">
        <v>2.0793</v>
      </c>
      <c r="G454" s="224">
        <v>0.3989</v>
      </c>
      <c r="H454" s="224">
        <v>2.1342</v>
      </c>
      <c r="I454" s="224">
        <v>0.4643</v>
      </c>
      <c r="J454" s="224">
        <v>1.8542</v>
      </c>
      <c r="K454" s="224">
        <v>0.5342</v>
      </c>
      <c r="L454" s="224">
        <v>1.5617</v>
      </c>
      <c r="M454" s="224">
        <v>0.7373</v>
      </c>
      <c r="N454" s="224">
        <v>0.9447</v>
      </c>
      <c r="O454" s="224">
        <v>0.5176</v>
      </c>
      <c r="P454" s="224">
        <v>0</v>
      </c>
    </row>
    <row r="455" spans="1:16" ht="12.75">
      <c r="A455" s="77">
        <v>45</v>
      </c>
      <c r="B455" s="224">
        <v>0</v>
      </c>
      <c r="C455" s="224">
        <v>0</v>
      </c>
      <c r="D455" s="224">
        <v>1.9688</v>
      </c>
      <c r="E455" s="224">
        <v>0.5877</v>
      </c>
      <c r="F455" s="224">
        <v>2.8071</v>
      </c>
      <c r="G455" s="224">
        <v>0.5384</v>
      </c>
      <c r="H455" s="224">
        <v>2.8812</v>
      </c>
      <c r="I455" s="224">
        <v>0.6267</v>
      </c>
      <c r="J455" s="224">
        <v>2.5032</v>
      </c>
      <c r="K455" s="224">
        <v>0.7211</v>
      </c>
      <c r="L455" s="224">
        <v>2.1083</v>
      </c>
      <c r="M455" s="224">
        <v>0.9953</v>
      </c>
      <c r="N455" s="224">
        <v>1.2753</v>
      </c>
      <c r="O455" s="224">
        <v>0.6988</v>
      </c>
      <c r="P455" s="224">
        <v>0</v>
      </c>
    </row>
    <row r="456" spans="1:16" ht="12.75">
      <c r="A456" s="77">
        <v>46</v>
      </c>
      <c r="B456" s="224">
        <v>0</v>
      </c>
      <c r="C456" s="224">
        <v>0</v>
      </c>
      <c r="D456" s="224">
        <v>2.0249</v>
      </c>
      <c r="E456" s="224">
        <v>0.584</v>
      </c>
      <c r="F456" s="224">
        <v>2.7346</v>
      </c>
      <c r="G456" s="224">
        <v>0.5382</v>
      </c>
      <c r="H456" s="224">
        <v>2.8519</v>
      </c>
      <c r="I456" s="224">
        <v>0.619</v>
      </c>
      <c r="J456" s="224">
        <v>2.4323</v>
      </c>
      <c r="K456" s="224">
        <v>0.7066</v>
      </c>
      <c r="L456" s="224">
        <v>2.0624</v>
      </c>
      <c r="M456" s="224">
        <v>0.9859</v>
      </c>
      <c r="N456" s="224">
        <v>1.2469</v>
      </c>
      <c r="O456" s="224">
        <v>0.693</v>
      </c>
      <c r="P456" s="224">
        <v>0</v>
      </c>
    </row>
    <row r="457" spans="1:16" ht="12.75">
      <c r="A457" s="77">
        <v>47</v>
      </c>
      <c r="B457" s="224">
        <v>0</v>
      </c>
      <c r="C457" s="224">
        <v>0</v>
      </c>
      <c r="D457" s="224">
        <v>2.0809</v>
      </c>
      <c r="E457" s="224">
        <v>0.5803</v>
      </c>
      <c r="F457" s="224">
        <v>2.6622</v>
      </c>
      <c r="G457" s="224">
        <v>0.5379</v>
      </c>
      <c r="H457" s="224">
        <v>2.8226</v>
      </c>
      <c r="I457" s="224">
        <v>0.6112</v>
      </c>
      <c r="J457" s="224">
        <v>2.3614</v>
      </c>
      <c r="K457" s="224">
        <v>0.6921</v>
      </c>
      <c r="L457" s="224">
        <v>2.0165</v>
      </c>
      <c r="M457" s="224">
        <v>0.9764</v>
      </c>
      <c r="N457" s="224">
        <v>1.2184</v>
      </c>
      <c r="O457" s="224">
        <v>0.6873</v>
      </c>
      <c r="P457" s="224">
        <v>0</v>
      </c>
    </row>
    <row r="458" spans="1:16" ht="12.75">
      <c r="A458" s="77">
        <v>48</v>
      </c>
      <c r="B458" s="224">
        <v>0</v>
      </c>
      <c r="C458" s="224">
        <v>0</v>
      </c>
      <c r="D458" s="224">
        <v>3.3212</v>
      </c>
      <c r="E458" s="224">
        <v>0.6331</v>
      </c>
      <c r="F458" s="224">
        <v>3.0732</v>
      </c>
      <c r="G458" s="224">
        <v>0.585</v>
      </c>
      <c r="H458" s="224">
        <v>3.0692</v>
      </c>
      <c r="I458" s="224">
        <v>0.6942</v>
      </c>
      <c r="J458" s="224">
        <v>2.6728</v>
      </c>
      <c r="K458" s="224">
        <v>0.8086</v>
      </c>
      <c r="L458" s="224">
        <v>2.4713</v>
      </c>
      <c r="M458" s="224">
        <v>1.0972</v>
      </c>
      <c r="N458" s="224">
        <v>1.4352</v>
      </c>
      <c r="O458" s="224">
        <v>0.7592</v>
      </c>
      <c r="P458" s="224">
        <v>0</v>
      </c>
    </row>
    <row r="459" spans="1:16" ht="12.75">
      <c r="A459" s="77">
        <v>49</v>
      </c>
      <c r="B459" s="224">
        <v>0</v>
      </c>
      <c r="C459" s="224">
        <v>0</v>
      </c>
      <c r="D459" s="224">
        <v>3.1799</v>
      </c>
      <c r="E459" s="224">
        <v>0.6295</v>
      </c>
      <c r="F459" s="224">
        <v>2.9202</v>
      </c>
      <c r="G459" s="224">
        <v>0.5768</v>
      </c>
      <c r="H459" s="224">
        <v>2.9939</v>
      </c>
      <c r="I459" s="224">
        <v>0.6713</v>
      </c>
      <c r="J459" s="224">
        <v>2.5382</v>
      </c>
      <c r="K459" s="224">
        <v>0.7723</v>
      </c>
      <c r="L459" s="224">
        <v>2.3419</v>
      </c>
      <c r="M459" s="224">
        <v>1.0661</v>
      </c>
      <c r="N459" s="224">
        <v>1.3659</v>
      </c>
      <c r="O459" s="224">
        <v>0.7405</v>
      </c>
      <c r="P459" s="224">
        <v>0</v>
      </c>
    </row>
    <row r="460" spans="1:16" ht="12.75">
      <c r="A460" s="77">
        <v>50</v>
      </c>
      <c r="B460" s="224">
        <v>0</v>
      </c>
      <c r="C460" s="224">
        <v>0</v>
      </c>
      <c r="D460" s="224">
        <v>3.0386</v>
      </c>
      <c r="E460" s="224">
        <v>0.626</v>
      </c>
      <c r="F460" s="224">
        <v>2.7671</v>
      </c>
      <c r="G460" s="224">
        <v>0.5686</v>
      </c>
      <c r="H460" s="224">
        <v>2.9186</v>
      </c>
      <c r="I460" s="224">
        <v>0.6484</v>
      </c>
      <c r="J460" s="224">
        <v>2.4036</v>
      </c>
      <c r="K460" s="224">
        <v>0.736</v>
      </c>
      <c r="L460" s="224">
        <v>2.2126</v>
      </c>
      <c r="M460" s="224">
        <v>1.035</v>
      </c>
      <c r="N460" s="224">
        <v>1.2965</v>
      </c>
      <c r="O460" s="224">
        <v>0.7218</v>
      </c>
      <c r="P460" s="224">
        <v>0</v>
      </c>
    </row>
    <row r="461" spans="1:16" ht="12.75">
      <c r="A461" s="77">
        <v>51</v>
      </c>
      <c r="B461" s="224">
        <v>0</v>
      </c>
      <c r="C461" s="224">
        <v>0</v>
      </c>
      <c r="D461" s="224">
        <v>2.8972</v>
      </c>
      <c r="E461" s="224">
        <v>0.6224</v>
      </c>
      <c r="F461" s="224">
        <v>2.6141</v>
      </c>
      <c r="G461" s="224">
        <v>0.5604</v>
      </c>
      <c r="H461" s="224">
        <v>2.8433</v>
      </c>
      <c r="I461" s="224">
        <v>0.6255</v>
      </c>
      <c r="J461" s="224">
        <v>2.269</v>
      </c>
      <c r="K461" s="224">
        <v>0.6997</v>
      </c>
      <c r="L461" s="224">
        <v>2.0832</v>
      </c>
      <c r="M461" s="224">
        <v>1.0038</v>
      </c>
      <c r="N461" s="224">
        <v>1.2272</v>
      </c>
      <c r="O461" s="224">
        <v>0.7032</v>
      </c>
      <c r="P461" s="224">
        <v>0</v>
      </c>
    </row>
    <row r="462" spans="1:16" ht="12.75">
      <c r="A462" s="77">
        <v>52</v>
      </c>
      <c r="B462" s="224">
        <v>0</v>
      </c>
      <c r="C462" s="224">
        <v>0</v>
      </c>
      <c r="D462" s="224">
        <v>2.7559</v>
      </c>
      <c r="E462" s="224">
        <v>0.6189</v>
      </c>
      <c r="F462" s="224">
        <v>2.461</v>
      </c>
      <c r="G462" s="224">
        <v>0.5522</v>
      </c>
      <c r="H462" s="224">
        <v>2.768</v>
      </c>
      <c r="I462" s="224">
        <v>0.6026</v>
      </c>
      <c r="J462" s="224">
        <v>2.1344</v>
      </c>
      <c r="K462" s="224">
        <v>0.6634</v>
      </c>
      <c r="L462" s="224">
        <v>1.9539</v>
      </c>
      <c r="M462" s="224">
        <v>0.9727</v>
      </c>
      <c r="N462" s="224">
        <v>1.1579</v>
      </c>
      <c r="O462" s="224">
        <v>0.6845</v>
      </c>
      <c r="P462" s="224">
        <v>0</v>
      </c>
    </row>
    <row r="463" spans="1:16" ht="12.75">
      <c r="A463" s="77">
        <v>53</v>
      </c>
      <c r="B463" s="224">
        <v>0</v>
      </c>
      <c r="C463" s="224">
        <v>0</v>
      </c>
      <c r="D463" s="224">
        <v>2.6146</v>
      </c>
      <c r="E463" s="224">
        <v>0.6153</v>
      </c>
      <c r="F463" s="224">
        <v>2.308</v>
      </c>
      <c r="G463" s="224">
        <v>0.544</v>
      </c>
      <c r="H463" s="224">
        <v>2.6927</v>
      </c>
      <c r="I463" s="224">
        <v>0.5797</v>
      </c>
      <c r="J463" s="224">
        <v>1.9997</v>
      </c>
      <c r="K463" s="224">
        <v>0.6271</v>
      </c>
      <c r="L463" s="224">
        <v>1.8245</v>
      </c>
      <c r="M463" s="224">
        <v>0.9416</v>
      </c>
      <c r="N463" s="224">
        <v>1.0885</v>
      </c>
      <c r="O463" s="224">
        <v>0.6658</v>
      </c>
      <c r="P463" s="224">
        <v>0</v>
      </c>
    </row>
    <row r="464" spans="1:16" ht="12.75">
      <c r="A464" s="77">
        <v>54</v>
      </c>
      <c r="B464" s="224">
        <v>0</v>
      </c>
      <c r="C464" s="224">
        <v>0</v>
      </c>
      <c r="D464" s="224">
        <v>2.4733</v>
      </c>
      <c r="E464" s="224">
        <v>0.6118</v>
      </c>
      <c r="F464" s="224">
        <v>2.155</v>
      </c>
      <c r="G464" s="224">
        <v>0.5358</v>
      </c>
      <c r="H464" s="224">
        <v>2.6174</v>
      </c>
      <c r="I464" s="224">
        <v>0.5568</v>
      </c>
      <c r="J464" s="224">
        <v>1.8651</v>
      </c>
      <c r="K464" s="224">
        <v>0.5908</v>
      </c>
      <c r="L464" s="224">
        <v>1.6951</v>
      </c>
      <c r="M464" s="224">
        <v>0.9105</v>
      </c>
      <c r="N464" s="224">
        <v>1.0192</v>
      </c>
      <c r="O464" s="224">
        <v>0.6471</v>
      </c>
      <c r="P464" s="224">
        <v>0</v>
      </c>
    </row>
    <row r="465" spans="1:16" ht="12.75">
      <c r="A465" s="77">
        <v>55</v>
      </c>
      <c r="B465" s="224">
        <v>0</v>
      </c>
      <c r="C465" s="224">
        <v>0</v>
      </c>
      <c r="D465" s="224">
        <v>2.3927</v>
      </c>
      <c r="E465" s="224">
        <v>0.6042</v>
      </c>
      <c r="F465" s="224">
        <v>2.0681</v>
      </c>
      <c r="G465" s="224">
        <v>0.5337</v>
      </c>
      <c r="H465" s="224">
        <v>2.5259</v>
      </c>
      <c r="I465" s="224">
        <v>0.5555</v>
      </c>
      <c r="J465" s="224">
        <v>1.7871</v>
      </c>
      <c r="K465" s="224">
        <v>0.5849</v>
      </c>
      <c r="L465" s="224">
        <v>1.6703</v>
      </c>
      <c r="M465" s="224">
        <v>0.8991</v>
      </c>
      <c r="N465" s="224">
        <v>0.9943</v>
      </c>
      <c r="O465" s="224">
        <v>0.6408</v>
      </c>
      <c r="P465" s="224">
        <v>0</v>
      </c>
    </row>
    <row r="466" spans="1:16" ht="12.75">
      <c r="A466" s="77">
        <v>56</v>
      </c>
      <c r="B466" s="224">
        <v>0</v>
      </c>
      <c r="C466" s="224">
        <v>0</v>
      </c>
      <c r="D466" s="224">
        <v>2.3122</v>
      </c>
      <c r="E466" s="224">
        <v>0.5967</v>
      </c>
      <c r="F466" s="224">
        <v>1.9813</v>
      </c>
      <c r="G466" s="224">
        <v>0.5316</v>
      </c>
      <c r="H466" s="224">
        <v>2.4345</v>
      </c>
      <c r="I466" s="224">
        <v>0.5542</v>
      </c>
      <c r="J466" s="224">
        <v>1.709</v>
      </c>
      <c r="K466" s="224">
        <v>0.579</v>
      </c>
      <c r="L466" s="224">
        <v>1.6454</v>
      </c>
      <c r="M466" s="224">
        <v>0.8877</v>
      </c>
      <c r="N466" s="224">
        <v>0.9695</v>
      </c>
      <c r="O466" s="224">
        <v>0.6344</v>
      </c>
      <c r="P466" s="224">
        <v>0</v>
      </c>
    </row>
    <row r="467" spans="1:16" ht="12.75">
      <c r="A467" s="77">
        <v>57</v>
      </c>
      <c r="B467" s="224">
        <v>0</v>
      </c>
      <c r="C467" s="224">
        <v>0</v>
      </c>
      <c r="D467" s="224">
        <v>2.2317</v>
      </c>
      <c r="E467" s="224">
        <v>0.5892</v>
      </c>
      <c r="F467" s="224">
        <v>1.8945</v>
      </c>
      <c r="G467" s="224">
        <v>0.5295</v>
      </c>
      <c r="H467" s="224">
        <v>2.3431</v>
      </c>
      <c r="I467" s="224">
        <v>0.5529</v>
      </c>
      <c r="J467" s="224">
        <v>1.6309</v>
      </c>
      <c r="K467" s="224">
        <v>0.5731</v>
      </c>
      <c r="L467" s="224">
        <v>1.6205</v>
      </c>
      <c r="M467" s="224">
        <v>0.8764</v>
      </c>
      <c r="N467" s="224">
        <v>0.9446</v>
      </c>
      <c r="O467" s="224">
        <v>0.628</v>
      </c>
      <c r="P467" s="224">
        <v>0</v>
      </c>
    </row>
    <row r="468" spans="1:16" ht="12.75">
      <c r="A468" s="77">
        <v>58</v>
      </c>
      <c r="B468" s="224">
        <v>0</v>
      </c>
      <c r="C468" s="224">
        <v>0</v>
      </c>
      <c r="D468" s="224">
        <v>2.1512</v>
      </c>
      <c r="E468" s="224">
        <v>0.5816</v>
      </c>
      <c r="F468" s="224">
        <v>1.8077</v>
      </c>
      <c r="G468" s="224">
        <v>0.5274</v>
      </c>
      <c r="H468" s="224">
        <v>2.2517</v>
      </c>
      <c r="I468" s="224">
        <v>0.5516</v>
      </c>
      <c r="J468" s="224">
        <v>1.5529</v>
      </c>
      <c r="K468" s="224">
        <v>0.5672</v>
      </c>
      <c r="L468" s="224">
        <v>1.5956</v>
      </c>
      <c r="M468" s="224">
        <v>0.865</v>
      </c>
      <c r="N468" s="224">
        <v>0.9197</v>
      </c>
      <c r="O468" s="224">
        <v>0.6216</v>
      </c>
      <c r="P468" s="224">
        <v>0</v>
      </c>
    </row>
    <row r="469" spans="1:16" ht="12.75">
      <c r="A469" s="77">
        <v>59</v>
      </c>
      <c r="B469" s="224">
        <v>0</v>
      </c>
      <c r="C469" s="224">
        <v>0</v>
      </c>
      <c r="D469" s="224">
        <v>2.0706</v>
      </c>
      <c r="E469" s="224">
        <v>0.5741</v>
      </c>
      <c r="F469" s="224">
        <v>1.7209</v>
      </c>
      <c r="G469" s="224">
        <v>0.5253</v>
      </c>
      <c r="H469" s="224">
        <v>2.1602</v>
      </c>
      <c r="I469" s="224">
        <v>0.5503</v>
      </c>
      <c r="J469" s="224">
        <v>1.4748</v>
      </c>
      <c r="K469" s="224">
        <v>0.5613</v>
      </c>
      <c r="L469" s="224">
        <v>1.5707</v>
      </c>
      <c r="M469" s="224">
        <v>0.8536</v>
      </c>
      <c r="N469" s="224">
        <v>0.8949</v>
      </c>
      <c r="O469" s="224">
        <v>0.6152</v>
      </c>
      <c r="P469" s="224">
        <v>0</v>
      </c>
    </row>
    <row r="470" spans="1:16" ht="12.75">
      <c r="A470" s="77">
        <v>60</v>
      </c>
      <c r="B470" s="224">
        <v>0</v>
      </c>
      <c r="C470" s="224">
        <v>0</v>
      </c>
      <c r="D470" s="224">
        <v>1.9901</v>
      </c>
      <c r="E470" s="224">
        <v>0.5666</v>
      </c>
      <c r="F470" s="224">
        <v>1.6341</v>
      </c>
      <c r="G470" s="224">
        <v>0.5233</v>
      </c>
      <c r="H470" s="224">
        <v>2.0688</v>
      </c>
      <c r="I470" s="224">
        <v>0.549</v>
      </c>
      <c r="J470" s="224">
        <v>1.3967</v>
      </c>
      <c r="K470" s="224">
        <v>0.5554</v>
      </c>
      <c r="L470" s="224">
        <v>1.5458</v>
      </c>
      <c r="M470" s="224">
        <v>0.8423</v>
      </c>
      <c r="N470" s="224">
        <v>0.87</v>
      </c>
      <c r="O470" s="224">
        <v>0.6089</v>
      </c>
      <c r="P470" s="224">
        <v>0</v>
      </c>
    </row>
    <row r="472" ht="12.75">
      <c r="A472" s="76" t="e">
        <f>HLOOKUP('[2]NEER Claim Cost Calculator'!$I$22,B476:Q537,MATCH('[2]NEER Claim Cost Calculator'!$K$22,A476:A537))</f>
        <v>#REF!</v>
      </c>
    </row>
    <row r="473" spans="1:16" ht="12.75">
      <c r="A473" s="475" t="s">
        <v>18444</v>
      </c>
      <c r="B473" s="475"/>
      <c r="C473" s="475"/>
      <c r="D473" s="475"/>
      <c r="E473" s="475"/>
      <c r="F473" s="475"/>
      <c r="G473" s="475"/>
      <c r="H473" s="475"/>
      <c r="I473" s="475"/>
      <c r="J473" s="475"/>
      <c r="K473" s="475"/>
      <c r="L473" s="475"/>
      <c r="M473" s="475"/>
      <c r="N473" s="475"/>
      <c r="O473" s="475"/>
      <c r="P473" s="475"/>
    </row>
    <row r="474" spans="1:16" ht="12.75">
      <c r="A474" s="479" t="s">
        <v>18445</v>
      </c>
      <c r="B474" s="479"/>
      <c r="C474" s="479"/>
      <c r="D474" s="479"/>
      <c r="E474" s="479"/>
      <c r="F474" s="479"/>
      <c r="G474" s="479"/>
      <c r="H474" s="479"/>
      <c r="I474" s="479"/>
      <c r="J474" s="479"/>
      <c r="K474" s="479"/>
      <c r="L474" s="479"/>
      <c r="M474" s="479"/>
      <c r="N474" s="479"/>
      <c r="O474" s="479"/>
      <c r="P474" s="479"/>
    </row>
    <row r="475" spans="1:16" ht="12.75">
      <c r="A475" s="80" t="s">
        <v>18446</v>
      </c>
      <c r="B475" s="222" t="s">
        <v>18447</v>
      </c>
      <c r="C475" s="222" t="s">
        <v>18448</v>
      </c>
      <c r="D475" s="222" t="s">
        <v>18449</v>
      </c>
      <c r="E475" s="222" t="s">
        <v>18450</v>
      </c>
      <c r="F475" s="222" t="s">
        <v>18451</v>
      </c>
      <c r="G475" s="222" t="s">
        <v>18452</v>
      </c>
      <c r="H475" s="222" t="s">
        <v>18453</v>
      </c>
      <c r="I475" s="222" t="s">
        <v>18454</v>
      </c>
      <c r="J475" s="222" t="s">
        <v>18455</v>
      </c>
      <c r="K475" s="222" t="s">
        <v>18456</v>
      </c>
      <c r="L475" s="222" t="s">
        <v>18457</v>
      </c>
      <c r="M475" s="222" t="s">
        <v>18458</v>
      </c>
      <c r="N475" s="222" t="s">
        <v>18459</v>
      </c>
      <c r="O475" s="222" t="s">
        <v>18460</v>
      </c>
      <c r="P475" s="222" t="s">
        <v>18461</v>
      </c>
    </row>
    <row r="476" spans="1:16" ht="12.75">
      <c r="A476" s="82" t="s">
        <v>18462</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2.75">
      <c r="A477" s="77">
        <v>0</v>
      </c>
      <c r="B477" s="224">
        <v>0</v>
      </c>
      <c r="C477" s="224">
        <v>0</v>
      </c>
      <c r="D477" s="224">
        <v>6.789</v>
      </c>
      <c r="E477" s="224">
        <v>2.5785</v>
      </c>
      <c r="F477" s="224">
        <v>11.388</v>
      </c>
      <c r="G477" s="224">
        <v>3.123</v>
      </c>
      <c r="H477" s="224">
        <v>13.236</v>
      </c>
      <c r="I477" s="224">
        <v>3.8205</v>
      </c>
      <c r="J477" s="224">
        <v>14.598</v>
      </c>
      <c r="K477" s="224">
        <v>1.944</v>
      </c>
      <c r="L477" s="224">
        <v>11.1645</v>
      </c>
      <c r="M477" s="224">
        <v>3.663</v>
      </c>
      <c r="N477" s="224">
        <v>0</v>
      </c>
      <c r="O477" s="224">
        <v>0</v>
      </c>
      <c r="P477" s="224">
        <v>0</v>
      </c>
    </row>
    <row r="478" spans="1:16" ht="12.75">
      <c r="A478" s="77">
        <v>1</v>
      </c>
      <c r="B478" s="224">
        <v>0</v>
      </c>
      <c r="C478" s="224">
        <v>0</v>
      </c>
      <c r="D478" s="224">
        <v>6.0347</v>
      </c>
      <c r="E478" s="224">
        <v>2.292</v>
      </c>
      <c r="F478" s="224">
        <v>10.1227</v>
      </c>
      <c r="G478" s="224">
        <v>2.776</v>
      </c>
      <c r="H478" s="224">
        <v>11.7653</v>
      </c>
      <c r="I478" s="224">
        <v>3.396</v>
      </c>
      <c r="J478" s="224">
        <v>12.976</v>
      </c>
      <c r="K478" s="224">
        <v>1.728</v>
      </c>
      <c r="L478" s="224">
        <v>9.924</v>
      </c>
      <c r="M478" s="224">
        <v>3.256</v>
      </c>
      <c r="N478" s="224">
        <v>0</v>
      </c>
      <c r="O478" s="224">
        <v>0</v>
      </c>
      <c r="P478" s="224">
        <v>0</v>
      </c>
    </row>
    <row r="479" spans="1:16" ht="12.75">
      <c r="A479" s="77">
        <v>2</v>
      </c>
      <c r="B479" s="224">
        <v>0</v>
      </c>
      <c r="C479" s="224">
        <v>0</v>
      </c>
      <c r="D479" s="224">
        <v>5.2803</v>
      </c>
      <c r="E479" s="224">
        <v>2.0055</v>
      </c>
      <c r="F479" s="224">
        <v>8.8573</v>
      </c>
      <c r="G479" s="224">
        <v>2.429</v>
      </c>
      <c r="H479" s="224">
        <v>10.2947</v>
      </c>
      <c r="I479" s="224">
        <v>2.9715</v>
      </c>
      <c r="J479" s="224">
        <v>11.354</v>
      </c>
      <c r="K479" s="224">
        <v>1.512</v>
      </c>
      <c r="L479" s="224">
        <v>8.6835</v>
      </c>
      <c r="M479" s="224">
        <v>2.849</v>
      </c>
      <c r="N479" s="224">
        <v>0</v>
      </c>
      <c r="O479" s="224">
        <v>0</v>
      </c>
      <c r="P479" s="224">
        <v>0</v>
      </c>
    </row>
    <row r="480" spans="1:16" ht="12.75">
      <c r="A480" s="77">
        <v>3</v>
      </c>
      <c r="B480" s="224">
        <v>0</v>
      </c>
      <c r="C480" s="224">
        <v>0</v>
      </c>
      <c r="D480" s="224">
        <v>4.526</v>
      </c>
      <c r="E480" s="224">
        <v>1.719</v>
      </c>
      <c r="F480" s="224">
        <v>7.592</v>
      </c>
      <c r="G480" s="224">
        <v>2.082</v>
      </c>
      <c r="H480" s="224">
        <v>8.824</v>
      </c>
      <c r="I480" s="224">
        <v>2.547</v>
      </c>
      <c r="J480" s="224">
        <v>9.732</v>
      </c>
      <c r="K480" s="224">
        <v>1.296</v>
      </c>
      <c r="L480" s="224">
        <v>7.443</v>
      </c>
      <c r="M480" s="224">
        <v>2.442</v>
      </c>
      <c r="N480" s="224">
        <v>0</v>
      </c>
      <c r="O480" s="224">
        <v>0</v>
      </c>
      <c r="P480" s="224">
        <v>0</v>
      </c>
    </row>
    <row r="481" spans="1:16" ht="12.75">
      <c r="A481" s="77">
        <v>4</v>
      </c>
      <c r="B481" s="224">
        <v>0</v>
      </c>
      <c r="C481" s="224">
        <v>0</v>
      </c>
      <c r="D481" s="224">
        <v>3.7717</v>
      </c>
      <c r="E481" s="224">
        <v>1.4325</v>
      </c>
      <c r="F481" s="224">
        <v>6.3267</v>
      </c>
      <c r="G481" s="224">
        <v>1.735</v>
      </c>
      <c r="H481" s="224">
        <v>7.3533</v>
      </c>
      <c r="I481" s="224">
        <v>2.1225</v>
      </c>
      <c r="J481" s="224">
        <v>8.11</v>
      </c>
      <c r="K481" s="224">
        <v>1.08</v>
      </c>
      <c r="L481" s="224">
        <v>6.2025</v>
      </c>
      <c r="M481" s="224">
        <v>2.035</v>
      </c>
      <c r="N481" s="224">
        <v>0</v>
      </c>
      <c r="O481" s="224">
        <v>0</v>
      </c>
      <c r="P481" s="224">
        <v>0</v>
      </c>
    </row>
    <row r="482" spans="1:16" ht="12.75">
      <c r="A482" s="77">
        <v>5</v>
      </c>
      <c r="B482" s="224">
        <v>0</v>
      </c>
      <c r="C482" s="224">
        <v>0</v>
      </c>
      <c r="D482" s="224">
        <v>3.0173</v>
      </c>
      <c r="E482" s="224">
        <v>1.146</v>
      </c>
      <c r="F482" s="224">
        <v>5.0613</v>
      </c>
      <c r="G482" s="224">
        <v>1.388</v>
      </c>
      <c r="H482" s="224">
        <v>5.8827</v>
      </c>
      <c r="I482" s="224">
        <v>1.698</v>
      </c>
      <c r="J482" s="224">
        <v>6.488</v>
      </c>
      <c r="K482" s="224">
        <v>0.864</v>
      </c>
      <c r="L482" s="224">
        <v>4.962</v>
      </c>
      <c r="M482" s="224">
        <v>1.628</v>
      </c>
      <c r="N482" s="224">
        <v>0</v>
      </c>
      <c r="O482" s="224">
        <v>0</v>
      </c>
      <c r="P482" s="224">
        <v>0</v>
      </c>
    </row>
    <row r="483" spans="1:16" ht="12.75">
      <c r="A483" s="77">
        <v>6</v>
      </c>
      <c r="B483" s="224">
        <v>0</v>
      </c>
      <c r="C483" s="224">
        <v>0</v>
      </c>
      <c r="D483" s="224">
        <v>2.263</v>
      </c>
      <c r="E483" s="224">
        <v>0.8595</v>
      </c>
      <c r="F483" s="224">
        <v>3.796</v>
      </c>
      <c r="G483" s="224">
        <v>1.041</v>
      </c>
      <c r="H483" s="224">
        <v>4.412</v>
      </c>
      <c r="I483" s="224">
        <v>1.2735</v>
      </c>
      <c r="J483" s="224">
        <v>4.866</v>
      </c>
      <c r="K483" s="224">
        <v>0.648</v>
      </c>
      <c r="L483" s="224">
        <v>3.7215</v>
      </c>
      <c r="M483" s="224">
        <v>1.221</v>
      </c>
      <c r="N483" s="224">
        <v>0</v>
      </c>
      <c r="O483" s="224">
        <v>0</v>
      </c>
      <c r="P483" s="224">
        <v>0</v>
      </c>
    </row>
    <row r="484" spans="1:16" ht="12.75">
      <c r="A484" s="77">
        <v>7</v>
      </c>
      <c r="B484" s="224">
        <v>0</v>
      </c>
      <c r="C484" s="224">
        <v>0</v>
      </c>
      <c r="D484" s="224">
        <v>2.2599</v>
      </c>
      <c r="E484" s="224">
        <v>0.8356</v>
      </c>
      <c r="F484" s="224">
        <v>3.641</v>
      </c>
      <c r="G484" s="224">
        <v>1.0121</v>
      </c>
      <c r="H484" s="224">
        <v>4.2444</v>
      </c>
      <c r="I484" s="224">
        <v>1.2381</v>
      </c>
      <c r="J484" s="224">
        <v>4.6992</v>
      </c>
      <c r="K484" s="224">
        <v>0.63</v>
      </c>
      <c r="L484" s="224">
        <v>3.582</v>
      </c>
      <c r="M484" s="224">
        <v>1.1871</v>
      </c>
      <c r="N484" s="224">
        <v>0</v>
      </c>
      <c r="O484" s="224">
        <v>0</v>
      </c>
      <c r="P484" s="224">
        <v>0</v>
      </c>
    </row>
    <row r="485" spans="1:16" ht="12.75">
      <c r="A485" s="77">
        <v>8</v>
      </c>
      <c r="B485" s="224">
        <v>0</v>
      </c>
      <c r="C485" s="224">
        <v>0</v>
      </c>
      <c r="D485" s="224">
        <v>2.2568</v>
      </c>
      <c r="E485" s="224">
        <v>0.8118</v>
      </c>
      <c r="F485" s="224">
        <v>3.486</v>
      </c>
      <c r="G485" s="224">
        <v>0.9832</v>
      </c>
      <c r="H485" s="224">
        <v>4.0768</v>
      </c>
      <c r="I485" s="224">
        <v>1.2028</v>
      </c>
      <c r="J485" s="224">
        <v>4.5323</v>
      </c>
      <c r="K485" s="224">
        <v>0.612</v>
      </c>
      <c r="L485" s="224">
        <v>3.4426</v>
      </c>
      <c r="M485" s="224">
        <v>1.1532</v>
      </c>
      <c r="N485" s="224">
        <v>0</v>
      </c>
      <c r="O485" s="224">
        <v>0</v>
      </c>
      <c r="P485" s="224">
        <v>0</v>
      </c>
    </row>
    <row r="486" spans="1:16" ht="12.75">
      <c r="A486" s="77">
        <v>9</v>
      </c>
      <c r="B486" s="224">
        <v>0</v>
      </c>
      <c r="C486" s="224">
        <v>0</v>
      </c>
      <c r="D486" s="224">
        <v>2.2538</v>
      </c>
      <c r="E486" s="224">
        <v>0.7879</v>
      </c>
      <c r="F486" s="224">
        <v>3.331</v>
      </c>
      <c r="G486" s="224">
        <v>0.9543</v>
      </c>
      <c r="H486" s="224">
        <v>3.9093</v>
      </c>
      <c r="I486" s="224">
        <v>1.1674</v>
      </c>
      <c r="J486" s="224">
        <v>4.3655</v>
      </c>
      <c r="K486" s="224">
        <v>0.594</v>
      </c>
      <c r="L486" s="224">
        <v>3.3031</v>
      </c>
      <c r="M486" s="224">
        <v>1.1193</v>
      </c>
      <c r="N486" s="224">
        <v>0</v>
      </c>
      <c r="O486" s="224">
        <v>0</v>
      </c>
      <c r="P486" s="224">
        <v>0</v>
      </c>
    </row>
    <row r="487" spans="1:16" ht="12.75">
      <c r="A487" s="77">
        <v>10</v>
      </c>
      <c r="B487" s="224">
        <v>0</v>
      </c>
      <c r="C487" s="224">
        <v>0</v>
      </c>
      <c r="D487" s="224">
        <v>2.2507</v>
      </c>
      <c r="E487" s="224">
        <v>0.764</v>
      </c>
      <c r="F487" s="224">
        <v>3.176</v>
      </c>
      <c r="G487" s="224">
        <v>0.9253</v>
      </c>
      <c r="H487" s="224">
        <v>3.7417</v>
      </c>
      <c r="I487" s="224">
        <v>1.132</v>
      </c>
      <c r="J487" s="224">
        <v>4.1987</v>
      </c>
      <c r="K487" s="224">
        <v>0.576</v>
      </c>
      <c r="L487" s="224">
        <v>3.1637</v>
      </c>
      <c r="M487" s="224">
        <v>1.0853</v>
      </c>
      <c r="N487" s="224">
        <v>0</v>
      </c>
      <c r="O487" s="224">
        <v>0</v>
      </c>
      <c r="P487" s="224">
        <v>0</v>
      </c>
    </row>
    <row r="488" spans="1:16" ht="12.75">
      <c r="A488" s="77">
        <v>11</v>
      </c>
      <c r="B488" s="224">
        <v>0</v>
      </c>
      <c r="C488" s="224">
        <v>0</v>
      </c>
      <c r="D488" s="224">
        <v>2.2476</v>
      </c>
      <c r="E488" s="224">
        <v>0.7401</v>
      </c>
      <c r="F488" s="224">
        <v>3.021</v>
      </c>
      <c r="G488" s="224">
        <v>0.8964</v>
      </c>
      <c r="H488" s="224">
        <v>3.5741</v>
      </c>
      <c r="I488" s="224">
        <v>1.0966</v>
      </c>
      <c r="J488" s="224">
        <v>4.0318</v>
      </c>
      <c r="K488" s="224">
        <v>0.558</v>
      </c>
      <c r="L488" s="224">
        <v>3.0242</v>
      </c>
      <c r="M488" s="224">
        <v>1.0514</v>
      </c>
      <c r="N488" s="224">
        <v>0</v>
      </c>
      <c r="O488" s="224">
        <v>0</v>
      </c>
      <c r="P488" s="224">
        <v>0</v>
      </c>
    </row>
    <row r="489" spans="1:16" ht="12.75">
      <c r="A489" s="77">
        <v>12</v>
      </c>
      <c r="B489" s="224">
        <v>0</v>
      </c>
      <c r="C489" s="224">
        <v>0</v>
      </c>
      <c r="D489" s="224">
        <v>2.2445</v>
      </c>
      <c r="E489" s="224">
        <v>0.7163</v>
      </c>
      <c r="F489" s="224">
        <v>2.866</v>
      </c>
      <c r="G489" s="224">
        <v>0.8675</v>
      </c>
      <c r="H489" s="224">
        <v>3.4065</v>
      </c>
      <c r="I489" s="224">
        <v>1.0613</v>
      </c>
      <c r="J489" s="224">
        <v>3.865</v>
      </c>
      <c r="K489" s="224">
        <v>0.54</v>
      </c>
      <c r="L489" s="224">
        <v>2.8848</v>
      </c>
      <c r="M489" s="224">
        <v>1.0175</v>
      </c>
      <c r="N489" s="224">
        <v>0</v>
      </c>
      <c r="O489" s="224">
        <v>0</v>
      </c>
      <c r="P489" s="224">
        <v>0</v>
      </c>
    </row>
    <row r="490" spans="1:16" ht="12.75">
      <c r="A490" s="77">
        <v>13</v>
      </c>
      <c r="B490" s="224">
        <v>0</v>
      </c>
      <c r="C490" s="224">
        <v>0</v>
      </c>
      <c r="D490" s="224">
        <v>2.2414</v>
      </c>
      <c r="E490" s="224">
        <v>0.6924</v>
      </c>
      <c r="F490" s="224">
        <v>2.711</v>
      </c>
      <c r="G490" s="224">
        <v>0.8386</v>
      </c>
      <c r="H490" s="224">
        <v>3.2389</v>
      </c>
      <c r="I490" s="224">
        <v>1.0259</v>
      </c>
      <c r="J490" s="224">
        <v>3.6982</v>
      </c>
      <c r="K490" s="224">
        <v>0.522</v>
      </c>
      <c r="L490" s="224">
        <v>2.7453</v>
      </c>
      <c r="M490" s="224">
        <v>0.9836</v>
      </c>
      <c r="N490" s="224">
        <v>0</v>
      </c>
      <c r="O490" s="224">
        <v>0</v>
      </c>
      <c r="P490" s="224">
        <v>0</v>
      </c>
    </row>
    <row r="491" spans="1:16" ht="12.75">
      <c r="A491" s="77">
        <v>14</v>
      </c>
      <c r="B491" s="224">
        <v>0</v>
      </c>
      <c r="C491" s="224">
        <v>0</v>
      </c>
      <c r="D491" s="224">
        <v>2.2383</v>
      </c>
      <c r="E491" s="224">
        <v>0.6685</v>
      </c>
      <c r="F491" s="224">
        <v>2.556</v>
      </c>
      <c r="G491" s="224">
        <v>0.8097</v>
      </c>
      <c r="H491" s="224">
        <v>3.0713</v>
      </c>
      <c r="I491" s="224">
        <v>0.9905</v>
      </c>
      <c r="J491" s="224">
        <v>3.5313</v>
      </c>
      <c r="K491" s="224">
        <v>0.504</v>
      </c>
      <c r="L491" s="224">
        <v>2.6058</v>
      </c>
      <c r="M491" s="224">
        <v>0.9497</v>
      </c>
      <c r="N491" s="224">
        <v>0</v>
      </c>
      <c r="O491" s="224">
        <v>0</v>
      </c>
      <c r="P491" s="224">
        <v>0</v>
      </c>
    </row>
    <row r="492" spans="1:16" ht="12.75">
      <c r="A492" s="77">
        <v>15</v>
      </c>
      <c r="B492" s="224">
        <v>0</v>
      </c>
      <c r="C492" s="224">
        <v>0</v>
      </c>
      <c r="D492" s="224">
        <v>2.2353</v>
      </c>
      <c r="E492" s="224">
        <v>0.6446</v>
      </c>
      <c r="F492" s="224">
        <v>2.401</v>
      </c>
      <c r="G492" s="224">
        <v>0.7808</v>
      </c>
      <c r="H492" s="224">
        <v>2.9038</v>
      </c>
      <c r="I492" s="224">
        <v>0.9551</v>
      </c>
      <c r="J492" s="224">
        <v>3.3645</v>
      </c>
      <c r="K492" s="224">
        <v>0.486</v>
      </c>
      <c r="L492" s="224">
        <v>2.4664</v>
      </c>
      <c r="M492" s="224">
        <v>0.9158</v>
      </c>
      <c r="N492" s="224">
        <v>0</v>
      </c>
      <c r="O492" s="224">
        <v>0</v>
      </c>
      <c r="P492" s="224">
        <v>0</v>
      </c>
    </row>
    <row r="493" spans="1:16" ht="12.75">
      <c r="A493" s="77">
        <v>16</v>
      </c>
      <c r="B493" s="224">
        <v>0</v>
      </c>
      <c r="C493" s="224">
        <v>0</v>
      </c>
      <c r="D493" s="224">
        <v>2.2322</v>
      </c>
      <c r="E493" s="224">
        <v>0.6208</v>
      </c>
      <c r="F493" s="224">
        <v>2.246</v>
      </c>
      <c r="G493" s="224">
        <v>0.7518</v>
      </c>
      <c r="H493" s="224">
        <v>2.7362</v>
      </c>
      <c r="I493" s="224">
        <v>0.9198</v>
      </c>
      <c r="J493" s="224">
        <v>3.1977</v>
      </c>
      <c r="K493" s="224">
        <v>0.468</v>
      </c>
      <c r="L493" s="224">
        <v>2.3269</v>
      </c>
      <c r="M493" s="224">
        <v>0.8818</v>
      </c>
      <c r="N493" s="224">
        <v>0</v>
      </c>
      <c r="O493" s="224">
        <v>0</v>
      </c>
      <c r="P493" s="224">
        <v>0</v>
      </c>
    </row>
    <row r="494" spans="1:16" ht="12.75">
      <c r="A494" s="77">
        <v>17</v>
      </c>
      <c r="B494" s="224">
        <v>0</v>
      </c>
      <c r="C494" s="224">
        <v>0</v>
      </c>
      <c r="D494" s="224">
        <v>2.2291</v>
      </c>
      <c r="E494" s="224">
        <v>0.5969</v>
      </c>
      <c r="F494" s="224">
        <v>2.091</v>
      </c>
      <c r="G494" s="224">
        <v>0.7229</v>
      </c>
      <c r="H494" s="224">
        <v>2.5686</v>
      </c>
      <c r="I494" s="224">
        <v>0.8844</v>
      </c>
      <c r="J494" s="224">
        <v>3.0308</v>
      </c>
      <c r="K494" s="224">
        <v>0.45</v>
      </c>
      <c r="L494" s="224">
        <v>2.1875</v>
      </c>
      <c r="M494" s="224">
        <v>0.8479</v>
      </c>
      <c r="N494" s="224">
        <v>0</v>
      </c>
      <c r="O494" s="224">
        <v>0</v>
      </c>
      <c r="P494" s="224">
        <v>0</v>
      </c>
    </row>
    <row r="495" spans="1:16" ht="12.75">
      <c r="A495" s="77">
        <v>18</v>
      </c>
      <c r="B495" s="224">
        <v>0</v>
      </c>
      <c r="C495" s="224">
        <v>0</v>
      </c>
      <c r="D495" s="224">
        <v>2.226</v>
      </c>
      <c r="E495" s="224">
        <v>0.573</v>
      </c>
      <c r="F495" s="224">
        <v>1.936</v>
      </c>
      <c r="G495" s="224">
        <v>0.694</v>
      </c>
      <c r="H495" s="224">
        <v>2.401</v>
      </c>
      <c r="I495" s="224">
        <v>0.849</v>
      </c>
      <c r="J495" s="224">
        <v>2.864</v>
      </c>
      <c r="K495" s="224">
        <v>0.432</v>
      </c>
      <c r="L495" s="224">
        <v>2.048</v>
      </c>
      <c r="M495" s="224">
        <v>0.814</v>
      </c>
      <c r="N495" s="224">
        <v>3.0132</v>
      </c>
      <c r="O495" s="224">
        <v>1.0778</v>
      </c>
      <c r="P495" s="224">
        <v>0</v>
      </c>
    </row>
    <row r="496" spans="1:16" ht="12.75">
      <c r="A496" s="77">
        <v>19</v>
      </c>
      <c r="B496" s="224">
        <v>0</v>
      </c>
      <c r="C496" s="224">
        <v>0</v>
      </c>
      <c r="D496" s="224">
        <v>2.3263</v>
      </c>
      <c r="E496" s="224">
        <v>0.5754</v>
      </c>
      <c r="F496" s="224">
        <v>1.9761</v>
      </c>
      <c r="G496" s="224">
        <v>0.6933</v>
      </c>
      <c r="H496" s="224">
        <v>2.4327</v>
      </c>
      <c r="I496" s="224">
        <v>0.8527</v>
      </c>
      <c r="J496" s="224">
        <v>2.7915</v>
      </c>
      <c r="K496" s="224">
        <v>0.4525</v>
      </c>
      <c r="L496" s="224">
        <v>2.0109</v>
      </c>
      <c r="M496" s="224">
        <v>0.8528</v>
      </c>
      <c r="N496" s="224">
        <v>2.9295</v>
      </c>
      <c r="O496" s="224">
        <v>1.0479</v>
      </c>
      <c r="P496" s="224">
        <v>0</v>
      </c>
    </row>
    <row r="497" spans="1:16" ht="12.75">
      <c r="A497" s="77">
        <v>20</v>
      </c>
      <c r="B497" s="224">
        <v>0</v>
      </c>
      <c r="C497" s="224">
        <v>0</v>
      </c>
      <c r="D497" s="224">
        <v>2.4266</v>
      </c>
      <c r="E497" s="224">
        <v>0.5777</v>
      </c>
      <c r="F497" s="224">
        <v>2.0161</v>
      </c>
      <c r="G497" s="224">
        <v>0.6925</v>
      </c>
      <c r="H497" s="224">
        <v>2.4644</v>
      </c>
      <c r="I497" s="224">
        <v>0.8564</v>
      </c>
      <c r="J497" s="224">
        <v>2.7191</v>
      </c>
      <c r="K497" s="224">
        <v>0.473</v>
      </c>
      <c r="L497" s="224">
        <v>1.9739</v>
      </c>
      <c r="M497" s="224">
        <v>0.8915</v>
      </c>
      <c r="N497" s="224">
        <v>2.8458</v>
      </c>
      <c r="O497" s="224">
        <v>1.0179</v>
      </c>
      <c r="P497" s="224">
        <v>0</v>
      </c>
    </row>
    <row r="498" spans="1:16" ht="12.75">
      <c r="A498" s="77">
        <v>21</v>
      </c>
      <c r="B498" s="224">
        <v>0</v>
      </c>
      <c r="C498" s="224">
        <v>0</v>
      </c>
      <c r="D498" s="224">
        <v>2.5268</v>
      </c>
      <c r="E498" s="224">
        <v>0.5801</v>
      </c>
      <c r="F498" s="224">
        <v>2.0562</v>
      </c>
      <c r="G498" s="224">
        <v>0.6918</v>
      </c>
      <c r="H498" s="224">
        <v>2.4962</v>
      </c>
      <c r="I498" s="224">
        <v>0.8602</v>
      </c>
      <c r="J498" s="224">
        <v>2.6466</v>
      </c>
      <c r="K498" s="224">
        <v>0.4935</v>
      </c>
      <c r="L498" s="224">
        <v>1.9368</v>
      </c>
      <c r="M498" s="224">
        <v>0.9303</v>
      </c>
      <c r="N498" s="224">
        <v>2.7621</v>
      </c>
      <c r="O498" s="224">
        <v>0.988</v>
      </c>
      <c r="P498" s="224">
        <v>0</v>
      </c>
    </row>
    <row r="499" spans="1:16" ht="12.75">
      <c r="A499" s="77">
        <v>22</v>
      </c>
      <c r="B499" s="224">
        <v>0</v>
      </c>
      <c r="C499" s="224">
        <v>0</v>
      </c>
      <c r="D499" s="224">
        <v>2.6271</v>
      </c>
      <c r="E499" s="224">
        <v>0.5824</v>
      </c>
      <c r="F499" s="224">
        <v>2.0963</v>
      </c>
      <c r="G499" s="224">
        <v>0.6911</v>
      </c>
      <c r="H499" s="224">
        <v>2.5279</v>
      </c>
      <c r="I499" s="224">
        <v>0.8639</v>
      </c>
      <c r="J499" s="224">
        <v>2.5741</v>
      </c>
      <c r="K499" s="224">
        <v>0.514</v>
      </c>
      <c r="L499" s="224">
        <v>1.8997</v>
      </c>
      <c r="M499" s="224">
        <v>0.969</v>
      </c>
      <c r="N499" s="224">
        <v>2.6784</v>
      </c>
      <c r="O499" s="224">
        <v>0.9581</v>
      </c>
      <c r="P499" s="224">
        <v>0</v>
      </c>
    </row>
    <row r="500" spans="1:16" ht="12.75">
      <c r="A500" s="77">
        <v>23</v>
      </c>
      <c r="B500" s="224">
        <v>0</v>
      </c>
      <c r="C500" s="224">
        <v>0</v>
      </c>
      <c r="D500" s="224">
        <v>2.7274</v>
      </c>
      <c r="E500" s="224">
        <v>0.5848</v>
      </c>
      <c r="F500" s="224">
        <v>2.1363</v>
      </c>
      <c r="G500" s="224">
        <v>0.6903</v>
      </c>
      <c r="H500" s="224">
        <v>2.5596</v>
      </c>
      <c r="I500" s="224">
        <v>0.8676</v>
      </c>
      <c r="J500" s="224">
        <v>2.5017</v>
      </c>
      <c r="K500" s="224">
        <v>0.5345</v>
      </c>
      <c r="L500" s="224">
        <v>1.8627</v>
      </c>
      <c r="M500" s="224">
        <v>1.0078</v>
      </c>
      <c r="N500" s="224">
        <v>2.5947</v>
      </c>
      <c r="O500" s="224">
        <v>0.9281</v>
      </c>
      <c r="P500" s="224">
        <v>0</v>
      </c>
    </row>
    <row r="501" spans="1:16" ht="12.75">
      <c r="A501" s="77">
        <v>24</v>
      </c>
      <c r="B501" s="224">
        <v>0</v>
      </c>
      <c r="C501" s="224">
        <v>0</v>
      </c>
      <c r="D501" s="224">
        <v>2.8277</v>
      </c>
      <c r="E501" s="224">
        <v>0.5871</v>
      </c>
      <c r="F501" s="224">
        <v>2.1764</v>
      </c>
      <c r="G501" s="224">
        <v>0.6896</v>
      </c>
      <c r="H501" s="224">
        <v>2.5913</v>
      </c>
      <c r="I501" s="224">
        <v>0.8713</v>
      </c>
      <c r="J501" s="224">
        <v>2.4292</v>
      </c>
      <c r="K501" s="224">
        <v>0.555</v>
      </c>
      <c r="L501" s="224">
        <v>1.8256</v>
      </c>
      <c r="M501" s="224">
        <v>1.0465</v>
      </c>
      <c r="N501" s="224">
        <v>2.511</v>
      </c>
      <c r="O501" s="224">
        <v>0.8982</v>
      </c>
      <c r="P501" s="224">
        <v>0</v>
      </c>
    </row>
    <row r="502" spans="1:16" ht="12.75">
      <c r="A502" s="77">
        <v>25</v>
      </c>
      <c r="B502" s="224">
        <v>0</v>
      </c>
      <c r="C502" s="224">
        <v>0</v>
      </c>
      <c r="D502" s="224">
        <v>2.928</v>
      </c>
      <c r="E502" s="224">
        <v>0.5895</v>
      </c>
      <c r="F502" s="224">
        <v>2.2165</v>
      </c>
      <c r="G502" s="224">
        <v>0.6889</v>
      </c>
      <c r="H502" s="224">
        <v>2.623</v>
      </c>
      <c r="I502" s="224">
        <v>0.875</v>
      </c>
      <c r="J502" s="224">
        <v>2.3567</v>
      </c>
      <c r="K502" s="224">
        <v>0.5755</v>
      </c>
      <c r="L502" s="224">
        <v>1.7885</v>
      </c>
      <c r="M502" s="224">
        <v>1.0853</v>
      </c>
      <c r="N502" s="224">
        <v>2.4273</v>
      </c>
      <c r="O502" s="224">
        <v>0.8682</v>
      </c>
      <c r="P502" s="224">
        <v>0</v>
      </c>
    </row>
    <row r="503" spans="1:16" ht="12.75">
      <c r="A503" s="77">
        <v>26</v>
      </c>
      <c r="B503" s="224">
        <v>0</v>
      </c>
      <c r="C503" s="224">
        <v>0</v>
      </c>
      <c r="D503" s="224">
        <v>3.0282</v>
      </c>
      <c r="E503" s="224">
        <v>0.5918</v>
      </c>
      <c r="F503" s="224">
        <v>2.2565</v>
      </c>
      <c r="G503" s="224">
        <v>0.6881</v>
      </c>
      <c r="H503" s="224">
        <v>2.6547</v>
      </c>
      <c r="I503" s="224">
        <v>0.8788</v>
      </c>
      <c r="J503" s="224">
        <v>2.2843</v>
      </c>
      <c r="K503" s="224">
        <v>0.596</v>
      </c>
      <c r="L503" s="224">
        <v>1.7515</v>
      </c>
      <c r="M503" s="224">
        <v>1.1241</v>
      </c>
      <c r="N503" s="224">
        <v>2.3436</v>
      </c>
      <c r="O503" s="224">
        <v>0.8383</v>
      </c>
      <c r="P503" s="224">
        <v>0</v>
      </c>
    </row>
    <row r="504" spans="1:16" ht="12.75">
      <c r="A504" s="77">
        <v>27</v>
      </c>
      <c r="B504" s="224">
        <v>0</v>
      </c>
      <c r="C504" s="224">
        <v>0</v>
      </c>
      <c r="D504" s="224">
        <v>3.1285</v>
      </c>
      <c r="E504" s="224">
        <v>0.5942</v>
      </c>
      <c r="F504" s="224">
        <v>2.2966</v>
      </c>
      <c r="G504" s="224">
        <v>0.6874</v>
      </c>
      <c r="H504" s="224">
        <v>2.6865</v>
      </c>
      <c r="I504" s="224">
        <v>0.8825</v>
      </c>
      <c r="J504" s="224">
        <v>2.2118</v>
      </c>
      <c r="K504" s="224">
        <v>0.6165</v>
      </c>
      <c r="L504" s="224">
        <v>1.7144</v>
      </c>
      <c r="M504" s="224">
        <v>1.1628</v>
      </c>
      <c r="N504" s="224">
        <v>2.2599</v>
      </c>
      <c r="O504" s="224">
        <v>0.8084</v>
      </c>
      <c r="P504" s="224">
        <v>0</v>
      </c>
    </row>
    <row r="505" spans="1:16" ht="12.75">
      <c r="A505" s="77">
        <v>28</v>
      </c>
      <c r="B505" s="224">
        <v>0</v>
      </c>
      <c r="C505" s="224">
        <v>0</v>
      </c>
      <c r="D505" s="224">
        <v>3.2288</v>
      </c>
      <c r="E505" s="224">
        <v>0.5965</v>
      </c>
      <c r="F505" s="224">
        <v>2.3367</v>
      </c>
      <c r="G505" s="224">
        <v>0.6867</v>
      </c>
      <c r="H505" s="224">
        <v>2.7182</v>
      </c>
      <c r="I505" s="224">
        <v>0.8862</v>
      </c>
      <c r="J505" s="224">
        <v>2.1393</v>
      </c>
      <c r="K505" s="224">
        <v>0.637</v>
      </c>
      <c r="L505" s="224">
        <v>1.6773</v>
      </c>
      <c r="M505" s="224">
        <v>1.2016</v>
      </c>
      <c r="N505" s="224">
        <v>2.1762</v>
      </c>
      <c r="O505" s="224">
        <v>0.7784</v>
      </c>
      <c r="P505" s="224">
        <v>0</v>
      </c>
    </row>
    <row r="506" spans="1:16" ht="12.75">
      <c r="A506" s="77">
        <v>29</v>
      </c>
      <c r="B506" s="224">
        <v>0</v>
      </c>
      <c r="C506" s="224">
        <v>0</v>
      </c>
      <c r="D506" s="224">
        <v>3.3291</v>
      </c>
      <c r="E506" s="224">
        <v>0.5989</v>
      </c>
      <c r="F506" s="224">
        <v>2.3767</v>
      </c>
      <c r="G506" s="224">
        <v>0.6859</v>
      </c>
      <c r="H506" s="224">
        <v>2.7499</v>
      </c>
      <c r="I506" s="224">
        <v>0.8899</v>
      </c>
      <c r="J506" s="224">
        <v>2.0669</v>
      </c>
      <c r="K506" s="224">
        <v>0.6575</v>
      </c>
      <c r="L506" s="224">
        <v>1.6403</v>
      </c>
      <c r="M506" s="224">
        <v>1.2403</v>
      </c>
      <c r="N506" s="224">
        <v>2.0925</v>
      </c>
      <c r="O506" s="224">
        <v>0.7485</v>
      </c>
      <c r="P506" s="224">
        <v>0</v>
      </c>
    </row>
    <row r="507" spans="1:16" ht="12.75">
      <c r="A507" s="77">
        <v>30</v>
      </c>
      <c r="B507" s="224">
        <v>0</v>
      </c>
      <c r="C507" s="224">
        <v>0</v>
      </c>
      <c r="D507" s="224">
        <v>3.4294</v>
      </c>
      <c r="E507" s="224">
        <v>0.6012</v>
      </c>
      <c r="F507" s="224">
        <v>2.4168</v>
      </c>
      <c r="G507" s="224">
        <v>0.6852</v>
      </c>
      <c r="H507" s="224">
        <v>2.7816</v>
      </c>
      <c r="I507" s="224">
        <v>0.8936</v>
      </c>
      <c r="J507" s="224">
        <v>1.9944</v>
      </c>
      <c r="K507" s="224">
        <v>0.678</v>
      </c>
      <c r="L507" s="224">
        <v>1.6032</v>
      </c>
      <c r="M507" s="224">
        <v>1.2791</v>
      </c>
      <c r="N507" s="224">
        <v>2.0088</v>
      </c>
      <c r="O507" s="224">
        <v>0.7185</v>
      </c>
      <c r="P507" s="224">
        <v>0</v>
      </c>
    </row>
    <row r="508" spans="1:16" ht="12.75">
      <c r="A508" s="77">
        <v>31</v>
      </c>
      <c r="B508" s="224">
        <v>0</v>
      </c>
      <c r="C508" s="224">
        <v>0</v>
      </c>
      <c r="D508" s="224">
        <v>3.5956</v>
      </c>
      <c r="E508" s="224">
        <v>0.5846</v>
      </c>
      <c r="F508" s="224">
        <v>2.4366</v>
      </c>
      <c r="G508" s="224">
        <v>0.6646</v>
      </c>
      <c r="H508" s="224">
        <v>2.7505</v>
      </c>
      <c r="I508" s="224">
        <v>0.8583</v>
      </c>
      <c r="J508" s="224">
        <v>2.0013</v>
      </c>
      <c r="K508" s="224">
        <v>0.6571</v>
      </c>
      <c r="L508" s="224">
        <v>1.5902</v>
      </c>
      <c r="M508" s="224">
        <v>1.2345</v>
      </c>
      <c r="N508" s="224">
        <v>1.9243</v>
      </c>
      <c r="O508" s="224">
        <v>0.706</v>
      </c>
      <c r="P508" s="224">
        <v>0</v>
      </c>
    </row>
    <row r="509" spans="1:16" ht="12.75">
      <c r="A509" s="77">
        <v>32</v>
      </c>
      <c r="B509" s="224">
        <v>0</v>
      </c>
      <c r="C509" s="224">
        <v>0</v>
      </c>
      <c r="D509" s="224">
        <v>3.7618</v>
      </c>
      <c r="E509" s="224">
        <v>0.568</v>
      </c>
      <c r="F509" s="224">
        <v>2.4563</v>
      </c>
      <c r="G509" s="224">
        <v>0.6441</v>
      </c>
      <c r="H509" s="224">
        <v>2.7194</v>
      </c>
      <c r="I509" s="224">
        <v>0.823</v>
      </c>
      <c r="J509" s="224">
        <v>2.0081</v>
      </c>
      <c r="K509" s="224">
        <v>0.6363</v>
      </c>
      <c r="L509" s="224">
        <v>1.5772</v>
      </c>
      <c r="M509" s="224">
        <v>1.19</v>
      </c>
      <c r="N509" s="224">
        <v>1.8398</v>
      </c>
      <c r="O509" s="224">
        <v>0.6934</v>
      </c>
      <c r="P509" s="224">
        <v>0</v>
      </c>
    </row>
    <row r="510" spans="1:16" ht="12.75">
      <c r="A510" s="77">
        <v>33</v>
      </c>
      <c r="B510" s="224">
        <v>0</v>
      </c>
      <c r="C510" s="224">
        <v>0</v>
      </c>
      <c r="D510" s="224">
        <v>3.928</v>
      </c>
      <c r="E510" s="224">
        <v>0.5514</v>
      </c>
      <c r="F510" s="224">
        <v>2.4761</v>
      </c>
      <c r="G510" s="224">
        <v>0.6235</v>
      </c>
      <c r="H510" s="224">
        <v>2.6884</v>
      </c>
      <c r="I510" s="224">
        <v>0.7877</v>
      </c>
      <c r="J510" s="224">
        <v>2.015</v>
      </c>
      <c r="K510" s="224">
        <v>0.6154</v>
      </c>
      <c r="L510" s="224">
        <v>1.5642</v>
      </c>
      <c r="M510" s="224">
        <v>1.1454</v>
      </c>
      <c r="N510" s="224">
        <v>1.7552</v>
      </c>
      <c r="O510" s="224">
        <v>0.6809</v>
      </c>
      <c r="P510" s="224">
        <v>0</v>
      </c>
    </row>
    <row r="511" spans="1:16" ht="12.75">
      <c r="A511" s="77">
        <v>34</v>
      </c>
      <c r="B511" s="224">
        <v>0</v>
      </c>
      <c r="C511" s="224">
        <v>0</v>
      </c>
      <c r="D511" s="224">
        <v>4.0941</v>
      </c>
      <c r="E511" s="224">
        <v>0.5348</v>
      </c>
      <c r="F511" s="224">
        <v>2.4959</v>
      </c>
      <c r="G511" s="224">
        <v>0.6029</v>
      </c>
      <c r="H511" s="224">
        <v>2.6573</v>
      </c>
      <c r="I511" s="224">
        <v>0.7524</v>
      </c>
      <c r="J511" s="224">
        <v>2.0218</v>
      </c>
      <c r="K511" s="224">
        <v>0.5945</v>
      </c>
      <c r="L511" s="224">
        <v>1.5512</v>
      </c>
      <c r="M511" s="224">
        <v>1.1008</v>
      </c>
      <c r="N511" s="224">
        <v>1.6707</v>
      </c>
      <c r="O511" s="224">
        <v>0.6683</v>
      </c>
      <c r="P511" s="224">
        <v>0</v>
      </c>
    </row>
    <row r="512" spans="1:16" ht="12.75">
      <c r="A512" s="77">
        <v>35</v>
      </c>
      <c r="B512" s="224">
        <v>0</v>
      </c>
      <c r="C512" s="224">
        <v>0</v>
      </c>
      <c r="D512" s="224">
        <v>4.2603</v>
      </c>
      <c r="E512" s="224">
        <v>0.5181</v>
      </c>
      <c r="F512" s="224">
        <v>2.5157</v>
      </c>
      <c r="G512" s="224">
        <v>0.5823</v>
      </c>
      <c r="H512" s="224">
        <v>2.6262</v>
      </c>
      <c r="I512" s="224">
        <v>0.717</v>
      </c>
      <c r="J512" s="224">
        <v>2.0287</v>
      </c>
      <c r="K512" s="224">
        <v>0.5737</v>
      </c>
      <c r="L512" s="224">
        <v>1.5382</v>
      </c>
      <c r="M512" s="224">
        <v>1.0563</v>
      </c>
      <c r="N512" s="224">
        <v>1.5862</v>
      </c>
      <c r="O512" s="224">
        <v>0.6558</v>
      </c>
      <c r="P512" s="224">
        <v>0</v>
      </c>
    </row>
    <row r="513" spans="1:16" ht="12.75">
      <c r="A513" s="77">
        <v>36</v>
      </c>
      <c r="B513" s="224">
        <v>0</v>
      </c>
      <c r="C513" s="224">
        <v>0</v>
      </c>
      <c r="D513" s="224">
        <v>4.4265</v>
      </c>
      <c r="E513" s="224">
        <v>0.5015</v>
      </c>
      <c r="F513" s="224">
        <v>2.5354</v>
      </c>
      <c r="G513" s="224">
        <v>0.5618</v>
      </c>
      <c r="H513" s="224">
        <v>2.5951</v>
      </c>
      <c r="I513" s="224">
        <v>0.6817</v>
      </c>
      <c r="J513" s="224">
        <v>2.0355</v>
      </c>
      <c r="K513" s="224">
        <v>0.5528</v>
      </c>
      <c r="L513" s="224">
        <v>1.5252</v>
      </c>
      <c r="M513" s="224">
        <v>1.0117</v>
      </c>
      <c r="N513" s="224">
        <v>1.5017</v>
      </c>
      <c r="O513" s="224">
        <v>0.6432</v>
      </c>
      <c r="P513" s="224">
        <v>0</v>
      </c>
    </row>
    <row r="514" spans="1:16" ht="12.75">
      <c r="A514" s="77">
        <v>37</v>
      </c>
      <c r="B514" s="224">
        <v>0</v>
      </c>
      <c r="C514" s="224">
        <v>0</v>
      </c>
      <c r="D514" s="224">
        <v>4.5927</v>
      </c>
      <c r="E514" s="224">
        <v>0.4849</v>
      </c>
      <c r="F514" s="224">
        <v>2.5552</v>
      </c>
      <c r="G514" s="224">
        <v>0.5412</v>
      </c>
      <c r="H514" s="224">
        <v>2.564</v>
      </c>
      <c r="I514" s="224">
        <v>0.6464</v>
      </c>
      <c r="J514" s="224">
        <v>2.0424</v>
      </c>
      <c r="K514" s="224">
        <v>0.532</v>
      </c>
      <c r="L514" s="224">
        <v>1.5122</v>
      </c>
      <c r="M514" s="224">
        <v>0.9671</v>
      </c>
      <c r="N514" s="224">
        <v>1.4171</v>
      </c>
      <c r="O514" s="224">
        <v>0.6307</v>
      </c>
      <c r="P514" s="224">
        <v>0</v>
      </c>
    </row>
    <row r="515" spans="1:16" ht="12.75">
      <c r="A515" s="77">
        <v>38</v>
      </c>
      <c r="B515" s="224">
        <v>0</v>
      </c>
      <c r="C515" s="224">
        <v>0</v>
      </c>
      <c r="D515" s="224">
        <v>4.7589</v>
      </c>
      <c r="E515" s="224">
        <v>0.4683</v>
      </c>
      <c r="F515" s="224">
        <v>2.575</v>
      </c>
      <c r="G515" s="224">
        <v>0.5206</v>
      </c>
      <c r="H515" s="224">
        <v>2.533</v>
      </c>
      <c r="I515" s="224">
        <v>0.6111</v>
      </c>
      <c r="J515" s="224">
        <v>2.0492</v>
      </c>
      <c r="K515" s="224">
        <v>0.5111</v>
      </c>
      <c r="L515" s="224">
        <v>1.4992</v>
      </c>
      <c r="M515" s="224">
        <v>0.9226</v>
      </c>
      <c r="N515" s="224">
        <v>1.3326</v>
      </c>
      <c r="O515" s="224">
        <v>0.6181</v>
      </c>
      <c r="P515" s="224">
        <v>0</v>
      </c>
    </row>
    <row r="516" spans="1:16" ht="12.75">
      <c r="A516" s="77">
        <v>39</v>
      </c>
      <c r="B516" s="224">
        <v>0</v>
      </c>
      <c r="C516" s="224">
        <v>0</v>
      </c>
      <c r="D516" s="224">
        <v>4.9251</v>
      </c>
      <c r="E516" s="224">
        <v>0.4517</v>
      </c>
      <c r="F516" s="224">
        <v>2.5948</v>
      </c>
      <c r="G516" s="224">
        <v>0.5</v>
      </c>
      <c r="H516" s="224">
        <v>2.5019</v>
      </c>
      <c r="I516" s="224">
        <v>0.5758</v>
      </c>
      <c r="J516" s="224">
        <v>2.0561</v>
      </c>
      <c r="K516" s="224">
        <v>0.4902</v>
      </c>
      <c r="L516" s="224">
        <v>1.4862</v>
      </c>
      <c r="M516" s="224">
        <v>0.878</v>
      </c>
      <c r="N516" s="224">
        <v>1.2481</v>
      </c>
      <c r="O516" s="224">
        <v>0.6056</v>
      </c>
      <c r="P516" s="224">
        <v>0</v>
      </c>
    </row>
    <row r="517" spans="1:16" ht="12.75">
      <c r="A517" s="77">
        <v>40</v>
      </c>
      <c r="B517" s="224">
        <v>0</v>
      </c>
      <c r="C517" s="224">
        <v>0</v>
      </c>
      <c r="D517" s="224">
        <v>5.0913</v>
      </c>
      <c r="E517" s="224">
        <v>0.4351</v>
      </c>
      <c r="F517" s="224">
        <v>2.6145</v>
      </c>
      <c r="G517" s="224">
        <v>0.4795</v>
      </c>
      <c r="H517" s="224">
        <v>2.4708</v>
      </c>
      <c r="I517" s="224">
        <v>0.5404</v>
      </c>
      <c r="J517" s="224">
        <v>2.063</v>
      </c>
      <c r="K517" s="224">
        <v>0.4694</v>
      </c>
      <c r="L517" s="224">
        <v>1.4732</v>
      </c>
      <c r="M517" s="224">
        <v>0.8334</v>
      </c>
      <c r="N517" s="224">
        <v>1.1636</v>
      </c>
      <c r="O517" s="224">
        <v>0.593</v>
      </c>
      <c r="P517" s="224">
        <v>0</v>
      </c>
    </row>
    <row r="518" spans="1:16" ht="12.75">
      <c r="A518" s="77">
        <v>41</v>
      </c>
      <c r="B518" s="224">
        <v>0</v>
      </c>
      <c r="C518" s="224">
        <v>0</v>
      </c>
      <c r="D518" s="224">
        <v>5.2575</v>
      </c>
      <c r="E518" s="224">
        <v>0.4185</v>
      </c>
      <c r="F518" s="224">
        <v>2.6343</v>
      </c>
      <c r="G518" s="224">
        <v>0.4589</v>
      </c>
      <c r="H518" s="224">
        <v>2.4397</v>
      </c>
      <c r="I518" s="224">
        <v>0.5051</v>
      </c>
      <c r="J518" s="224">
        <v>2.0698</v>
      </c>
      <c r="K518" s="224">
        <v>0.4485</v>
      </c>
      <c r="L518" s="224">
        <v>1.4602</v>
      </c>
      <c r="M518" s="224">
        <v>0.7889</v>
      </c>
      <c r="N518" s="224">
        <v>1.079</v>
      </c>
      <c r="O518" s="224">
        <v>0.5805</v>
      </c>
      <c r="P518" s="224">
        <v>0</v>
      </c>
    </row>
    <row r="519" spans="1:16" ht="12.75">
      <c r="A519" s="77">
        <v>42</v>
      </c>
      <c r="B519" s="224">
        <v>0</v>
      </c>
      <c r="C519" s="224">
        <v>0</v>
      </c>
      <c r="D519" s="224">
        <v>5.4237</v>
      </c>
      <c r="E519" s="224">
        <v>0.4019</v>
      </c>
      <c r="F519" s="224">
        <v>2.6541</v>
      </c>
      <c r="G519" s="224">
        <v>0.4383</v>
      </c>
      <c r="H519" s="224">
        <v>2.4086</v>
      </c>
      <c r="I519" s="224">
        <v>0.4698</v>
      </c>
      <c r="J519" s="224">
        <v>2.0767</v>
      </c>
      <c r="K519" s="224">
        <v>0.4276</v>
      </c>
      <c r="L519" s="224">
        <v>1.4472</v>
      </c>
      <c r="M519" s="224">
        <v>0.7443</v>
      </c>
      <c r="N519" s="224">
        <v>0.9945</v>
      </c>
      <c r="O519" s="224">
        <v>0.5679</v>
      </c>
      <c r="P519" s="224">
        <v>0</v>
      </c>
    </row>
    <row r="520" spans="1:16" ht="12.75">
      <c r="A520" s="77">
        <v>43</v>
      </c>
      <c r="B520" s="224">
        <v>0</v>
      </c>
      <c r="C520" s="224">
        <v>0</v>
      </c>
      <c r="D520" s="224">
        <v>5.0293</v>
      </c>
      <c r="E520" s="224">
        <v>0.4003</v>
      </c>
      <c r="F520" s="224">
        <v>2.5362</v>
      </c>
      <c r="G520" s="224">
        <v>0.4351</v>
      </c>
      <c r="H520" s="224">
        <v>2.3468</v>
      </c>
      <c r="I520" s="224">
        <v>0.4652</v>
      </c>
      <c r="J520" s="224">
        <v>2.0256</v>
      </c>
      <c r="K520" s="224">
        <v>0.4288</v>
      </c>
      <c r="L520" s="224">
        <v>1.4486</v>
      </c>
      <c r="M520" s="224">
        <v>0.7382</v>
      </c>
      <c r="N520" s="224">
        <v>0.971</v>
      </c>
      <c r="O520" s="224">
        <v>0.5567</v>
      </c>
      <c r="P520" s="224">
        <v>0</v>
      </c>
    </row>
    <row r="521" spans="1:16" ht="12.75">
      <c r="A521" s="77">
        <v>44</v>
      </c>
      <c r="B521" s="224">
        <v>0</v>
      </c>
      <c r="C521" s="224">
        <v>0</v>
      </c>
      <c r="D521" s="224">
        <v>4.6348</v>
      </c>
      <c r="E521" s="224">
        <v>0.3988</v>
      </c>
      <c r="F521" s="224">
        <v>2.4183</v>
      </c>
      <c r="G521" s="224">
        <v>0.4319</v>
      </c>
      <c r="H521" s="224">
        <v>2.2849</v>
      </c>
      <c r="I521" s="224">
        <v>0.4605</v>
      </c>
      <c r="J521" s="224">
        <v>1.9745</v>
      </c>
      <c r="K521" s="224">
        <v>0.4299</v>
      </c>
      <c r="L521" s="224">
        <v>1.4501</v>
      </c>
      <c r="M521" s="224">
        <v>0.732</v>
      </c>
      <c r="N521" s="224">
        <v>0.9476</v>
      </c>
      <c r="O521" s="224">
        <v>0.5455</v>
      </c>
      <c r="P521" s="224">
        <v>0</v>
      </c>
    </row>
    <row r="522" spans="1:16" ht="12.75">
      <c r="A522" s="77">
        <v>45</v>
      </c>
      <c r="B522" s="224">
        <v>0</v>
      </c>
      <c r="C522" s="224">
        <v>0</v>
      </c>
      <c r="D522" s="224">
        <v>5.4237</v>
      </c>
      <c r="E522" s="224">
        <v>0.5384</v>
      </c>
      <c r="F522" s="224">
        <v>2.6541</v>
      </c>
      <c r="G522" s="224">
        <v>0.583</v>
      </c>
      <c r="H522" s="224">
        <v>2.9952</v>
      </c>
      <c r="I522" s="224">
        <v>0.6217</v>
      </c>
      <c r="J522" s="224">
        <v>2.6655</v>
      </c>
      <c r="K522" s="224">
        <v>0.5803</v>
      </c>
      <c r="L522" s="224">
        <v>1.9576</v>
      </c>
      <c r="M522" s="224">
        <v>0.9882</v>
      </c>
      <c r="N522" s="224">
        <v>1.2792</v>
      </c>
      <c r="O522" s="224">
        <v>0.7364</v>
      </c>
      <c r="P522" s="224">
        <v>0</v>
      </c>
    </row>
    <row r="523" spans="1:16" ht="12.75">
      <c r="A523" s="77">
        <v>46</v>
      </c>
      <c r="B523" s="224">
        <v>0</v>
      </c>
      <c r="C523" s="224">
        <v>0</v>
      </c>
      <c r="D523" s="224">
        <v>4.9508</v>
      </c>
      <c r="E523" s="224">
        <v>0.5369</v>
      </c>
      <c r="F523" s="224">
        <v>2.5596</v>
      </c>
      <c r="G523" s="224">
        <v>0.5828</v>
      </c>
      <c r="H523" s="224">
        <v>2.8934</v>
      </c>
      <c r="I523" s="224">
        <v>0.6196</v>
      </c>
      <c r="J523" s="224">
        <v>2.606</v>
      </c>
      <c r="K523" s="224">
        <v>0.5755</v>
      </c>
      <c r="L523" s="224">
        <v>1.9769</v>
      </c>
      <c r="M523" s="224">
        <v>0.9868</v>
      </c>
      <c r="N523" s="224">
        <v>1.2523</v>
      </c>
      <c r="O523" s="224">
        <v>0.7242</v>
      </c>
      <c r="P523" s="224">
        <v>0</v>
      </c>
    </row>
    <row r="524" spans="1:16" ht="12.75">
      <c r="A524" s="77">
        <v>47</v>
      </c>
      <c r="B524" s="224">
        <v>0</v>
      </c>
      <c r="C524" s="224">
        <v>0</v>
      </c>
      <c r="D524" s="224">
        <v>4.4778</v>
      </c>
      <c r="E524" s="224">
        <v>0.5355</v>
      </c>
      <c r="F524" s="224">
        <v>2.4651</v>
      </c>
      <c r="G524" s="224">
        <v>0.5827</v>
      </c>
      <c r="H524" s="224">
        <v>2.7916</v>
      </c>
      <c r="I524" s="224">
        <v>0.6174</v>
      </c>
      <c r="J524" s="224">
        <v>2.5465</v>
      </c>
      <c r="K524" s="224">
        <v>0.5707</v>
      </c>
      <c r="L524" s="224">
        <v>1.9962</v>
      </c>
      <c r="M524" s="224">
        <v>0.9855</v>
      </c>
      <c r="N524" s="224">
        <v>1.2255</v>
      </c>
      <c r="O524" s="224">
        <v>0.7119</v>
      </c>
      <c r="P524" s="224">
        <v>0</v>
      </c>
    </row>
    <row r="525" spans="1:16" ht="12.75">
      <c r="A525" s="77">
        <v>48</v>
      </c>
      <c r="B525" s="224">
        <v>0</v>
      </c>
      <c r="C525" s="224">
        <v>0</v>
      </c>
      <c r="D525" s="224">
        <v>5.4237</v>
      </c>
      <c r="E525" s="224">
        <v>0.6381</v>
      </c>
      <c r="F525" s="224">
        <v>2.6541</v>
      </c>
      <c r="G525" s="224">
        <v>0.6331</v>
      </c>
      <c r="H525" s="224">
        <v>2.9952</v>
      </c>
      <c r="I525" s="224">
        <v>0.6786</v>
      </c>
      <c r="J525" s="224">
        <v>3.1591</v>
      </c>
      <c r="K525" s="224">
        <v>0.5889</v>
      </c>
      <c r="L525" s="224">
        <v>2.0904</v>
      </c>
      <c r="M525" s="224">
        <v>1.0751</v>
      </c>
      <c r="N525" s="224">
        <v>1.4365</v>
      </c>
      <c r="O525" s="224">
        <v>0.8203</v>
      </c>
      <c r="P525" s="224">
        <v>0</v>
      </c>
    </row>
    <row r="526" spans="1:16" ht="12.75">
      <c r="A526" s="77">
        <v>49</v>
      </c>
      <c r="B526" s="224">
        <v>0</v>
      </c>
      <c r="C526" s="224">
        <v>0</v>
      </c>
      <c r="D526" s="224">
        <v>4.7143</v>
      </c>
      <c r="E526" s="224">
        <v>0.6193</v>
      </c>
      <c r="F526" s="224">
        <v>2.5124</v>
      </c>
      <c r="G526" s="224">
        <v>0.6245</v>
      </c>
      <c r="H526" s="224">
        <v>2.8425</v>
      </c>
      <c r="I526" s="224">
        <v>0.6659</v>
      </c>
      <c r="J526" s="224">
        <v>2.9876</v>
      </c>
      <c r="K526" s="224">
        <v>0.5803</v>
      </c>
      <c r="L526" s="224">
        <v>2.0972</v>
      </c>
      <c r="M526" s="224">
        <v>1.0586</v>
      </c>
      <c r="N526" s="224">
        <v>1.37</v>
      </c>
      <c r="O526" s="224">
        <v>0.7879</v>
      </c>
      <c r="P526" s="224">
        <v>0</v>
      </c>
    </row>
    <row r="527" spans="1:16" ht="12.75">
      <c r="A527" s="77">
        <v>50</v>
      </c>
      <c r="B527" s="224">
        <v>0</v>
      </c>
      <c r="C527" s="224">
        <v>0</v>
      </c>
      <c r="D527" s="224">
        <v>4.0049</v>
      </c>
      <c r="E527" s="224">
        <v>0.6005</v>
      </c>
      <c r="F527" s="224">
        <v>2.3707</v>
      </c>
      <c r="G527" s="224">
        <v>0.6159</v>
      </c>
      <c r="H527" s="224">
        <v>2.6898</v>
      </c>
      <c r="I527" s="224">
        <v>0.6533</v>
      </c>
      <c r="J527" s="224">
        <v>2.8161</v>
      </c>
      <c r="K527" s="224">
        <v>0.5716</v>
      </c>
      <c r="L527" s="224">
        <v>2.1041</v>
      </c>
      <c r="M527" s="224">
        <v>1.0421</v>
      </c>
      <c r="N527" s="224">
        <v>1.3035</v>
      </c>
      <c r="O527" s="224">
        <v>0.7556</v>
      </c>
      <c r="P527" s="224">
        <v>0</v>
      </c>
    </row>
    <row r="528" spans="1:16" ht="12.75">
      <c r="A528" s="77">
        <v>51</v>
      </c>
      <c r="B528" s="224">
        <v>0</v>
      </c>
      <c r="C528" s="224">
        <v>0</v>
      </c>
      <c r="D528" s="224">
        <v>3.2955</v>
      </c>
      <c r="E528" s="224">
        <v>0.5817</v>
      </c>
      <c r="F528" s="224">
        <v>2.229</v>
      </c>
      <c r="G528" s="224">
        <v>0.6074</v>
      </c>
      <c r="H528" s="224">
        <v>2.5371</v>
      </c>
      <c r="I528" s="224">
        <v>0.6406</v>
      </c>
      <c r="J528" s="224">
        <v>2.6446</v>
      </c>
      <c r="K528" s="224">
        <v>0.563</v>
      </c>
      <c r="L528" s="224">
        <v>2.1109</v>
      </c>
      <c r="M528" s="224">
        <v>1.0255</v>
      </c>
      <c r="N528" s="224">
        <v>1.237</v>
      </c>
      <c r="O528" s="224">
        <v>0.7232</v>
      </c>
      <c r="P528" s="224">
        <v>0</v>
      </c>
    </row>
    <row r="529" spans="1:16" ht="12.75">
      <c r="A529" s="77">
        <v>52</v>
      </c>
      <c r="B529" s="224">
        <v>0</v>
      </c>
      <c r="C529" s="224">
        <v>0</v>
      </c>
      <c r="D529" s="224">
        <v>2.586</v>
      </c>
      <c r="E529" s="224">
        <v>0.5629</v>
      </c>
      <c r="F529" s="224">
        <v>2.0873</v>
      </c>
      <c r="G529" s="224">
        <v>0.5988</v>
      </c>
      <c r="H529" s="224">
        <v>2.3844</v>
      </c>
      <c r="I529" s="224">
        <v>0.6279</v>
      </c>
      <c r="J529" s="224">
        <v>2.4731</v>
      </c>
      <c r="K529" s="224">
        <v>0.5544</v>
      </c>
      <c r="L529" s="224">
        <v>2.1177</v>
      </c>
      <c r="M529" s="224">
        <v>1.009</v>
      </c>
      <c r="N529" s="224">
        <v>1.1705</v>
      </c>
      <c r="O529" s="224">
        <v>0.6909</v>
      </c>
      <c r="P529" s="224">
        <v>0</v>
      </c>
    </row>
    <row r="530" spans="1:16" ht="12.75">
      <c r="A530" s="77">
        <v>53</v>
      </c>
      <c r="B530" s="224">
        <v>0</v>
      </c>
      <c r="C530" s="224">
        <v>0</v>
      </c>
      <c r="D530" s="224">
        <v>1.8766</v>
      </c>
      <c r="E530" s="224">
        <v>0.5441</v>
      </c>
      <c r="F530" s="224">
        <v>1.9456</v>
      </c>
      <c r="G530" s="224">
        <v>0.5902</v>
      </c>
      <c r="H530" s="224">
        <v>2.2317</v>
      </c>
      <c r="I530" s="224">
        <v>0.6153</v>
      </c>
      <c r="J530" s="224">
        <v>2.3016</v>
      </c>
      <c r="K530" s="224">
        <v>0.5457</v>
      </c>
      <c r="L530" s="224">
        <v>2.1245</v>
      </c>
      <c r="M530" s="224">
        <v>0.9925</v>
      </c>
      <c r="N530" s="224">
        <v>1.104</v>
      </c>
      <c r="O530" s="224">
        <v>0.6585</v>
      </c>
      <c r="P530" s="224">
        <v>0</v>
      </c>
    </row>
    <row r="531" spans="1:16" ht="12.75">
      <c r="A531" s="77">
        <v>54</v>
      </c>
      <c r="B531" s="224">
        <v>0</v>
      </c>
      <c r="C531" s="224">
        <v>0</v>
      </c>
      <c r="D531" s="224">
        <v>1.1672</v>
      </c>
      <c r="E531" s="224">
        <v>0.5253</v>
      </c>
      <c r="F531" s="224">
        <v>1.8039</v>
      </c>
      <c r="G531" s="224">
        <v>0.5816</v>
      </c>
      <c r="H531" s="224">
        <v>2.079</v>
      </c>
      <c r="I531" s="224">
        <v>0.6026</v>
      </c>
      <c r="J531" s="224">
        <v>2.1301</v>
      </c>
      <c r="K531" s="224">
        <v>0.5371</v>
      </c>
      <c r="L531" s="224">
        <v>2.1314</v>
      </c>
      <c r="M531" s="224">
        <v>0.976</v>
      </c>
      <c r="N531" s="224">
        <v>1.0375</v>
      </c>
      <c r="O531" s="224">
        <v>0.6262</v>
      </c>
      <c r="P531" s="224">
        <v>0</v>
      </c>
    </row>
    <row r="532" spans="1:16" ht="12.75">
      <c r="A532" s="77">
        <v>55</v>
      </c>
      <c r="B532" s="224">
        <v>0</v>
      </c>
      <c r="C532" s="224">
        <v>0</v>
      </c>
      <c r="D532" s="224">
        <v>1.1657</v>
      </c>
      <c r="E532" s="224">
        <v>0.5246</v>
      </c>
      <c r="F532" s="224">
        <v>1.8461</v>
      </c>
      <c r="G532" s="224">
        <v>0.5764</v>
      </c>
      <c r="H532" s="224">
        <v>2.0616</v>
      </c>
      <c r="I532" s="224">
        <v>0.5963</v>
      </c>
      <c r="J532" s="224">
        <v>2.3066</v>
      </c>
      <c r="K532" s="224">
        <v>0.5356</v>
      </c>
      <c r="L532" s="224">
        <v>2.0668</v>
      </c>
      <c r="M532" s="224">
        <v>0.9618</v>
      </c>
      <c r="N532" s="224">
        <v>1.0149</v>
      </c>
      <c r="O532" s="224">
        <v>0.6274</v>
      </c>
      <c r="P532" s="224">
        <v>0</v>
      </c>
    </row>
    <row r="533" spans="1:16" ht="12.75">
      <c r="A533" s="77">
        <v>56</v>
      </c>
      <c r="B533" s="224">
        <v>0</v>
      </c>
      <c r="C533" s="224">
        <v>0</v>
      </c>
      <c r="D533" s="224">
        <v>1.1643</v>
      </c>
      <c r="E533" s="224">
        <v>0.524</v>
      </c>
      <c r="F533" s="224">
        <v>1.8883</v>
      </c>
      <c r="G533" s="224">
        <v>0.5712</v>
      </c>
      <c r="H533" s="224">
        <v>2.0441</v>
      </c>
      <c r="I533" s="224">
        <v>0.5899</v>
      </c>
      <c r="J533" s="224">
        <v>2.4831</v>
      </c>
      <c r="K533" s="224">
        <v>0.534</v>
      </c>
      <c r="L533" s="224">
        <v>2.0022</v>
      </c>
      <c r="M533" s="224">
        <v>0.9476</v>
      </c>
      <c r="N533" s="224">
        <v>0.9923</v>
      </c>
      <c r="O533" s="224">
        <v>0.6287</v>
      </c>
      <c r="P533" s="224">
        <v>0</v>
      </c>
    </row>
    <row r="534" spans="1:16" ht="12.75">
      <c r="A534" s="77">
        <v>57</v>
      </c>
      <c r="B534" s="224">
        <v>0</v>
      </c>
      <c r="C534" s="224">
        <v>0</v>
      </c>
      <c r="D534" s="224">
        <v>1.1628</v>
      </c>
      <c r="E534" s="224">
        <v>0.5233</v>
      </c>
      <c r="F534" s="224">
        <v>1.9305</v>
      </c>
      <c r="G534" s="224">
        <v>0.5659</v>
      </c>
      <c r="H534" s="224">
        <v>2.0267</v>
      </c>
      <c r="I534" s="224">
        <v>0.5836</v>
      </c>
      <c r="J534" s="224">
        <v>2.6596</v>
      </c>
      <c r="K534" s="224">
        <v>0.5325</v>
      </c>
      <c r="L534" s="224">
        <v>1.9377</v>
      </c>
      <c r="M534" s="224">
        <v>0.9335</v>
      </c>
      <c r="N534" s="224">
        <v>0.9697</v>
      </c>
      <c r="O534" s="224">
        <v>0.6299</v>
      </c>
      <c r="P534" s="224">
        <v>0</v>
      </c>
    </row>
    <row r="535" spans="1:16" ht="12.75">
      <c r="A535" s="77">
        <v>58</v>
      </c>
      <c r="B535" s="224">
        <v>0</v>
      </c>
      <c r="C535" s="224">
        <v>0</v>
      </c>
      <c r="D535" s="224">
        <v>1.1613</v>
      </c>
      <c r="E535" s="224">
        <v>0.5227</v>
      </c>
      <c r="F535" s="224">
        <v>1.9727</v>
      </c>
      <c r="G535" s="224">
        <v>0.5607</v>
      </c>
      <c r="H535" s="224">
        <v>2.0093</v>
      </c>
      <c r="I535" s="224">
        <v>0.5773</v>
      </c>
      <c r="J535" s="224">
        <v>2.836</v>
      </c>
      <c r="K535" s="224">
        <v>0.531</v>
      </c>
      <c r="L535" s="224">
        <v>1.8731</v>
      </c>
      <c r="M535" s="224">
        <v>0.9193</v>
      </c>
      <c r="N535" s="224">
        <v>0.947</v>
      </c>
      <c r="O535" s="224">
        <v>0.6311</v>
      </c>
      <c r="P535" s="224">
        <v>0</v>
      </c>
    </row>
    <row r="536" spans="1:16" ht="12.75">
      <c r="A536" s="77">
        <v>59</v>
      </c>
      <c r="B536" s="224">
        <v>0</v>
      </c>
      <c r="C536" s="224">
        <v>0</v>
      </c>
      <c r="D536" s="224">
        <v>1.1599</v>
      </c>
      <c r="E536" s="224">
        <v>0.522</v>
      </c>
      <c r="F536" s="224">
        <v>2.0148</v>
      </c>
      <c r="G536" s="224">
        <v>0.5554</v>
      </c>
      <c r="H536" s="224">
        <v>1.9919</v>
      </c>
      <c r="I536" s="224">
        <v>0.571</v>
      </c>
      <c r="J536" s="224">
        <v>3.0125</v>
      </c>
      <c r="K536" s="224">
        <v>0.5294</v>
      </c>
      <c r="L536" s="224">
        <v>1.8085</v>
      </c>
      <c r="M536" s="224">
        <v>0.9051</v>
      </c>
      <c r="N536" s="224">
        <v>0.9244</v>
      </c>
      <c r="O536" s="224">
        <v>0.6324</v>
      </c>
      <c r="P536" s="224">
        <v>0</v>
      </c>
    </row>
    <row r="537" spans="1:16" ht="12.75">
      <c r="A537" s="77">
        <v>60</v>
      </c>
      <c r="B537" s="224">
        <v>0</v>
      </c>
      <c r="C537" s="224">
        <v>0</v>
      </c>
      <c r="D537" s="224">
        <v>1.1584</v>
      </c>
      <c r="E537" s="224">
        <v>0.5213</v>
      </c>
      <c r="F537" s="224">
        <v>2.057</v>
      </c>
      <c r="G537" s="224">
        <v>0.5502</v>
      </c>
      <c r="H537" s="224">
        <v>1.9745</v>
      </c>
      <c r="I537" s="224">
        <v>0.5646</v>
      </c>
      <c r="J537" s="224">
        <v>3.189</v>
      </c>
      <c r="K537" s="224">
        <v>0.5279</v>
      </c>
      <c r="L537" s="224">
        <v>1.744</v>
      </c>
      <c r="M537" s="224">
        <v>0.891</v>
      </c>
      <c r="N537" s="224">
        <v>0.9018</v>
      </c>
      <c r="O537" s="224">
        <v>0.6336</v>
      </c>
      <c r="P537" s="224">
        <v>0</v>
      </c>
    </row>
  </sheetData>
  <sheetProtection password="C620" sheet="1" objects="1" scenarios="1"/>
  <mergeCells count="16">
    <mergeCell ref="A4:P4"/>
    <mergeCell ref="A5:P5"/>
    <mergeCell ref="A272:P272"/>
    <mergeCell ref="A273:P273"/>
    <mergeCell ref="A71:P71"/>
    <mergeCell ref="A72:P72"/>
    <mergeCell ref="A138:P138"/>
    <mergeCell ref="A139:P139"/>
    <mergeCell ref="A205:P205"/>
    <mergeCell ref="A206:P206"/>
    <mergeCell ref="A474:P474"/>
    <mergeCell ref="A339:P339"/>
    <mergeCell ref="A340:P340"/>
    <mergeCell ref="A406:P406"/>
    <mergeCell ref="A407:P407"/>
    <mergeCell ref="A473:P473"/>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I22" sqref="I22:J22"/>
    </sheetView>
  </sheetViews>
  <sheetFormatPr defaultColWidth="9.140625" defaultRowHeight="12.75"/>
  <cols>
    <col min="1" max="1" width="12.421875" style="1" customWidth="1"/>
    <col min="2" max="2" width="6.7109375" style="78" customWidth="1"/>
    <col min="3" max="3" width="7.28125" style="78" bestFit="1" customWidth="1"/>
    <col min="4" max="4" width="7.7109375" style="78" customWidth="1"/>
    <col min="5" max="5" width="6.7109375" style="78" customWidth="1"/>
    <col min="6" max="6" width="7.421875" style="78" bestFit="1" customWidth="1"/>
    <col min="7" max="7" width="6.7109375" style="78" customWidth="1"/>
    <col min="8" max="8" width="7.421875" style="78" bestFit="1" customWidth="1"/>
    <col min="9" max="16" width="6.7109375" style="78" customWidth="1"/>
    <col min="17" max="16384" width="9.140625" style="227" customWidth="1"/>
  </cols>
  <sheetData>
    <row r="1" spans="1:4" ht="12.75">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18463</v>
      </c>
    </row>
    <row r="3" ht="12.75">
      <c r="A3" s="76" t="e">
        <f>HLOOKUP('Calculatrice des coûts NMETI'!$I$22,B7:P68,MATCH('Calculatrice des coûts NMETI'!$K$22,A7:A68))</f>
        <v>#N/A</v>
      </c>
    </row>
    <row r="4" spans="1:16" ht="12.75">
      <c r="A4" s="475" t="s">
        <v>18464</v>
      </c>
      <c r="B4" s="475"/>
      <c r="C4" s="475"/>
      <c r="D4" s="475"/>
      <c r="E4" s="475"/>
      <c r="F4" s="475"/>
      <c r="G4" s="475"/>
      <c r="H4" s="475"/>
      <c r="I4" s="475"/>
      <c r="J4" s="475"/>
      <c r="K4" s="475"/>
      <c r="L4" s="475"/>
      <c r="M4" s="475"/>
      <c r="N4" s="475"/>
      <c r="O4" s="475"/>
      <c r="P4" s="475"/>
    </row>
    <row r="5" spans="1:16" ht="12.75">
      <c r="A5" s="479" t="s">
        <v>18465</v>
      </c>
      <c r="B5" s="479"/>
      <c r="C5" s="479"/>
      <c r="D5" s="479"/>
      <c r="E5" s="479"/>
      <c r="F5" s="479"/>
      <c r="G5" s="479"/>
      <c r="H5" s="479"/>
      <c r="I5" s="479"/>
      <c r="J5" s="479"/>
      <c r="K5" s="479"/>
      <c r="L5" s="479"/>
      <c r="M5" s="479"/>
      <c r="N5" s="479"/>
      <c r="O5" s="479"/>
      <c r="P5" s="479"/>
    </row>
    <row r="6" spans="1:16" ht="12.75">
      <c r="A6" s="80" t="s">
        <v>18466</v>
      </c>
      <c r="B6" s="222" t="s">
        <v>18467</v>
      </c>
      <c r="C6" s="222" t="s">
        <v>18468</v>
      </c>
      <c r="D6" s="222" t="s">
        <v>18469</v>
      </c>
      <c r="E6" s="222" t="s">
        <v>18470</v>
      </c>
      <c r="F6" s="222" t="s">
        <v>18471</v>
      </c>
      <c r="G6" s="222" t="s">
        <v>18472</v>
      </c>
      <c r="H6" s="222" t="s">
        <v>18473</v>
      </c>
      <c r="I6" s="222" t="s">
        <v>18474</v>
      </c>
      <c r="J6" s="222" t="s">
        <v>18475</v>
      </c>
      <c r="K6" s="222" t="s">
        <v>18476</v>
      </c>
      <c r="L6" s="222" t="s">
        <v>18477</v>
      </c>
      <c r="M6" s="222" t="s">
        <v>18478</v>
      </c>
      <c r="N6" s="222" t="s">
        <v>18479</v>
      </c>
      <c r="O6" s="222" t="s">
        <v>18480</v>
      </c>
      <c r="P6" s="222" t="s">
        <v>18481</v>
      </c>
    </row>
    <row r="7" spans="1:16" ht="12.75">
      <c r="A7" s="82" t="s">
        <v>18482</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77">
        <v>0</v>
      </c>
      <c r="B8" s="267">
        <v>0</v>
      </c>
      <c r="C8" s="267">
        <v>0</v>
      </c>
      <c r="D8" s="267">
        <v>27.9188</v>
      </c>
      <c r="E8" s="267">
        <v>3.5656</v>
      </c>
      <c r="F8" s="267">
        <v>26.1413</v>
      </c>
      <c r="G8" s="267">
        <v>6.6137</v>
      </c>
      <c r="H8" s="267">
        <v>22.4888</v>
      </c>
      <c r="I8" s="267">
        <v>4.7248</v>
      </c>
      <c r="J8" s="267">
        <v>22.8225</v>
      </c>
      <c r="K8" s="267">
        <v>2.7324</v>
      </c>
      <c r="L8" s="267">
        <v>4.2788</v>
      </c>
      <c r="M8" s="267">
        <v>3.991</v>
      </c>
      <c r="N8" s="267">
        <v>0</v>
      </c>
      <c r="O8" s="267">
        <v>0</v>
      </c>
      <c r="P8" s="267">
        <v>0</v>
      </c>
    </row>
    <row r="9" spans="1:16" ht="15">
      <c r="A9" s="77">
        <v>1</v>
      </c>
      <c r="B9" s="267">
        <v>0</v>
      </c>
      <c r="C9" s="267">
        <v>0</v>
      </c>
      <c r="D9" s="267">
        <v>24.8167</v>
      </c>
      <c r="E9" s="267">
        <v>3.1694</v>
      </c>
      <c r="F9" s="267">
        <v>23.2367</v>
      </c>
      <c r="G9" s="267">
        <v>5.8788</v>
      </c>
      <c r="H9" s="267">
        <v>19.99</v>
      </c>
      <c r="I9" s="267">
        <v>4.1998</v>
      </c>
      <c r="J9" s="267">
        <v>20.2867</v>
      </c>
      <c r="K9" s="267">
        <v>2.4288</v>
      </c>
      <c r="L9" s="267">
        <v>3.8033</v>
      </c>
      <c r="M9" s="267">
        <v>3.5475</v>
      </c>
      <c r="N9" s="267">
        <v>0</v>
      </c>
      <c r="O9" s="267">
        <v>0</v>
      </c>
      <c r="P9" s="267">
        <v>0</v>
      </c>
    </row>
    <row r="10" spans="1:16" ht="15">
      <c r="A10" s="77">
        <v>2</v>
      </c>
      <c r="B10" s="267">
        <v>0</v>
      </c>
      <c r="C10" s="267">
        <v>0</v>
      </c>
      <c r="D10" s="267">
        <v>21.7146</v>
      </c>
      <c r="E10" s="267">
        <v>2.7732</v>
      </c>
      <c r="F10" s="267">
        <v>20.3321</v>
      </c>
      <c r="G10" s="267">
        <v>5.144</v>
      </c>
      <c r="H10" s="267">
        <v>17.4913</v>
      </c>
      <c r="I10" s="267">
        <v>3.6748</v>
      </c>
      <c r="J10" s="267">
        <v>17.7508</v>
      </c>
      <c r="K10" s="267">
        <v>2.1252</v>
      </c>
      <c r="L10" s="267">
        <v>3.3279</v>
      </c>
      <c r="M10" s="267">
        <v>3.1041</v>
      </c>
      <c r="N10" s="267">
        <v>0</v>
      </c>
      <c r="O10" s="267">
        <v>0</v>
      </c>
      <c r="P10" s="267">
        <v>0</v>
      </c>
    </row>
    <row r="11" spans="1:16" ht="15">
      <c r="A11" s="77">
        <v>3</v>
      </c>
      <c r="B11" s="267">
        <v>0</v>
      </c>
      <c r="C11" s="267">
        <v>0</v>
      </c>
      <c r="D11" s="267">
        <v>18.6125</v>
      </c>
      <c r="E11" s="267">
        <v>2.3771</v>
      </c>
      <c r="F11" s="267">
        <v>17.4275</v>
      </c>
      <c r="G11" s="267">
        <v>4.4091</v>
      </c>
      <c r="H11" s="267">
        <v>14.9925</v>
      </c>
      <c r="I11" s="267">
        <v>3.1499</v>
      </c>
      <c r="J11" s="267">
        <v>15.215</v>
      </c>
      <c r="K11" s="267">
        <v>1.8216</v>
      </c>
      <c r="L11" s="267">
        <v>2.8525</v>
      </c>
      <c r="M11" s="267">
        <v>2.6606</v>
      </c>
      <c r="N11" s="267">
        <v>0</v>
      </c>
      <c r="O11" s="267">
        <v>0</v>
      </c>
      <c r="P11" s="267">
        <v>0</v>
      </c>
    </row>
    <row r="12" spans="1:16" ht="15">
      <c r="A12" s="77">
        <v>4</v>
      </c>
      <c r="B12" s="267">
        <v>0</v>
      </c>
      <c r="C12" s="267">
        <v>0</v>
      </c>
      <c r="D12" s="267">
        <v>15.5104</v>
      </c>
      <c r="E12" s="267">
        <v>1.9809</v>
      </c>
      <c r="F12" s="267">
        <v>14.5229</v>
      </c>
      <c r="G12" s="267">
        <v>3.6743</v>
      </c>
      <c r="H12" s="267">
        <v>12.4938</v>
      </c>
      <c r="I12" s="267">
        <v>2.6249</v>
      </c>
      <c r="J12" s="267">
        <v>12.6792</v>
      </c>
      <c r="K12" s="267">
        <v>1.518</v>
      </c>
      <c r="L12" s="267">
        <v>2.3771</v>
      </c>
      <c r="M12" s="267">
        <v>2.2172</v>
      </c>
      <c r="N12" s="267">
        <v>0</v>
      </c>
      <c r="O12" s="267">
        <v>0</v>
      </c>
      <c r="P12" s="267">
        <v>0</v>
      </c>
    </row>
    <row r="13" spans="1:16" ht="15">
      <c r="A13" s="77">
        <v>5</v>
      </c>
      <c r="B13" s="267">
        <v>0</v>
      </c>
      <c r="C13" s="267">
        <v>0</v>
      </c>
      <c r="D13" s="267">
        <v>12.4083</v>
      </c>
      <c r="E13" s="267">
        <v>1.5847</v>
      </c>
      <c r="F13" s="267">
        <v>11.6183</v>
      </c>
      <c r="G13" s="267">
        <v>2.9394</v>
      </c>
      <c r="H13" s="267">
        <v>9.995</v>
      </c>
      <c r="I13" s="267">
        <v>2.0999</v>
      </c>
      <c r="J13" s="267">
        <v>10.1433</v>
      </c>
      <c r="K13" s="267">
        <v>1.2144</v>
      </c>
      <c r="L13" s="267">
        <v>1.9017</v>
      </c>
      <c r="M13" s="267">
        <v>1.7738</v>
      </c>
      <c r="N13" s="267">
        <v>0</v>
      </c>
      <c r="O13" s="267">
        <v>0</v>
      </c>
      <c r="P13" s="267">
        <v>0</v>
      </c>
    </row>
    <row r="14" spans="1:16" ht="15">
      <c r="A14" s="77">
        <v>6</v>
      </c>
      <c r="B14" s="267">
        <v>0</v>
      </c>
      <c r="C14" s="267">
        <v>0</v>
      </c>
      <c r="D14" s="267">
        <v>9.3063</v>
      </c>
      <c r="E14" s="267">
        <v>1.1885</v>
      </c>
      <c r="F14" s="267">
        <v>8.7138</v>
      </c>
      <c r="G14" s="267">
        <v>2.2046</v>
      </c>
      <c r="H14" s="267">
        <v>7.4963</v>
      </c>
      <c r="I14" s="267">
        <v>1.5749</v>
      </c>
      <c r="J14" s="267">
        <v>7.6075</v>
      </c>
      <c r="K14" s="267">
        <v>0.9108</v>
      </c>
      <c r="L14" s="267">
        <v>1.4263</v>
      </c>
      <c r="M14" s="267">
        <v>1.3303</v>
      </c>
      <c r="N14" s="267">
        <v>0</v>
      </c>
      <c r="O14" s="267">
        <v>0</v>
      </c>
      <c r="P14" s="267">
        <v>0</v>
      </c>
    </row>
    <row r="15" spans="1:16" ht="15">
      <c r="A15" s="77">
        <v>7</v>
      </c>
      <c r="B15" s="267">
        <v>0</v>
      </c>
      <c r="C15" s="267">
        <v>0</v>
      </c>
      <c r="D15" s="267">
        <v>9.0855</v>
      </c>
      <c r="E15" s="267">
        <v>1.1555</v>
      </c>
      <c r="F15" s="267">
        <v>8.298</v>
      </c>
      <c r="G15" s="267">
        <v>2.1433</v>
      </c>
      <c r="H15" s="267">
        <v>7.1999</v>
      </c>
      <c r="I15" s="267">
        <v>1.5312</v>
      </c>
      <c r="J15" s="267">
        <v>7.3367</v>
      </c>
      <c r="K15" s="267">
        <v>0.8855</v>
      </c>
      <c r="L15" s="267">
        <v>1.5646</v>
      </c>
      <c r="M15" s="267">
        <v>1.3118</v>
      </c>
      <c r="N15" s="267">
        <v>0</v>
      </c>
      <c r="O15" s="267">
        <v>0</v>
      </c>
      <c r="P15" s="267">
        <v>0</v>
      </c>
    </row>
    <row r="16" spans="1:16" ht="15">
      <c r="A16" s="77">
        <v>8</v>
      </c>
      <c r="B16" s="267">
        <v>0</v>
      </c>
      <c r="C16" s="267">
        <v>0</v>
      </c>
      <c r="D16" s="267">
        <v>8.8648</v>
      </c>
      <c r="E16" s="267">
        <v>1.1225</v>
      </c>
      <c r="F16" s="267">
        <v>7.8823</v>
      </c>
      <c r="G16" s="267">
        <v>2.0821</v>
      </c>
      <c r="H16" s="267">
        <v>6.9035</v>
      </c>
      <c r="I16" s="267">
        <v>1.4874</v>
      </c>
      <c r="J16" s="267">
        <v>7.0658</v>
      </c>
      <c r="K16" s="267">
        <v>0.8602</v>
      </c>
      <c r="L16" s="267">
        <v>1.703</v>
      </c>
      <c r="M16" s="267">
        <v>1.2934</v>
      </c>
      <c r="N16" s="267">
        <v>0</v>
      </c>
      <c r="O16" s="267">
        <v>0</v>
      </c>
      <c r="P16" s="267">
        <v>0</v>
      </c>
    </row>
    <row r="17" spans="1:16" ht="15">
      <c r="A17" s="77">
        <v>9</v>
      </c>
      <c r="B17" s="267">
        <v>0</v>
      </c>
      <c r="C17" s="267">
        <v>0</v>
      </c>
      <c r="D17" s="267">
        <v>8.644</v>
      </c>
      <c r="E17" s="267">
        <v>1.0895</v>
      </c>
      <c r="F17" s="267">
        <v>7.4665</v>
      </c>
      <c r="G17" s="267">
        <v>2.0208</v>
      </c>
      <c r="H17" s="267">
        <v>6.6072</v>
      </c>
      <c r="I17" s="267">
        <v>1.4437</v>
      </c>
      <c r="J17" s="267">
        <v>6.795</v>
      </c>
      <c r="K17" s="267">
        <v>0.8349</v>
      </c>
      <c r="L17" s="267">
        <v>1.8413</v>
      </c>
      <c r="M17" s="267">
        <v>1.2749</v>
      </c>
      <c r="N17" s="267">
        <v>0</v>
      </c>
      <c r="O17" s="267">
        <v>0</v>
      </c>
      <c r="P17" s="267">
        <v>0</v>
      </c>
    </row>
    <row r="18" spans="1:16" ht="15">
      <c r="A18" s="77">
        <v>10</v>
      </c>
      <c r="B18" s="267">
        <v>0</v>
      </c>
      <c r="C18" s="267">
        <v>0</v>
      </c>
      <c r="D18" s="267">
        <v>8.4233</v>
      </c>
      <c r="E18" s="267">
        <v>1.0565</v>
      </c>
      <c r="F18" s="267">
        <v>7.0508</v>
      </c>
      <c r="G18" s="267">
        <v>1.9596</v>
      </c>
      <c r="H18" s="267">
        <v>6.3108</v>
      </c>
      <c r="I18" s="267">
        <v>1.3999</v>
      </c>
      <c r="J18" s="267">
        <v>6.5241</v>
      </c>
      <c r="K18" s="267">
        <v>0.8096</v>
      </c>
      <c r="L18" s="267">
        <v>1.9797</v>
      </c>
      <c r="M18" s="267">
        <v>1.2564</v>
      </c>
      <c r="N18" s="267">
        <v>0</v>
      </c>
      <c r="O18" s="267">
        <v>0</v>
      </c>
      <c r="P18" s="267">
        <v>0</v>
      </c>
    </row>
    <row r="19" spans="1:16" ht="15">
      <c r="A19" s="77">
        <v>11</v>
      </c>
      <c r="B19" s="267">
        <v>0</v>
      </c>
      <c r="C19" s="267">
        <v>0</v>
      </c>
      <c r="D19" s="267">
        <v>8.2025</v>
      </c>
      <c r="E19" s="267">
        <v>1.0235</v>
      </c>
      <c r="F19" s="267">
        <v>6.635</v>
      </c>
      <c r="G19" s="267">
        <v>1.8984</v>
      </c>
      <c r="H19" s="267">
        <v>6.0144</v>
      </c>
      <c r="I19" s="267">
        <v>1.3562</v>
      </c>
      <c r="J19" s="267">
        <v>6.2533</v>
      </c>
      <c r="K19" s="267">
        <v>0.7843</v>
      </c>
      <c r="L19" s="267">
        <v>2.1181</v>
      </c>
      <c r="M19" s="267">
        <v>1.2379</v>
      </c>
      <c r="N19" s="267">
        <v>0</v>
      </c>
      <c r="O19" s="267">
        <v>0</v>
      </c>
      <c r="P19" s="267">
        <v>0</v>
      </c>
    </row>
    <row r="20" spans="1:16" ht="15">
      <c r="A20" s="77">
        <v>12</v>
      </c>
      <c r="B20" s="267">
        <v>0</v>
      </c>
      <c r="C20" s="267">
        <v>0</v>
      </c>
      <c r="D20" s="267">
        <v>7.9818</v>
      </c>
      <c r="E20" s="267">
        <v>0.9904</v>
      </c>
      <c r="F20" s="267">
        <v>6.2193</v>
      </c>
      <c r="G20" s="267">
        <v>1.8371</v>
      </c>
      <c r="H20" s="267">
        <v>5.7181</v>
      </c>
      <c r="I20" s="267">
        <v>1.3124</v>
      </c>
      <c r="J20" s="267">
        <v>5.9824</v>
      </c>
      <c r="K20" s="267">
        <v>0.759</v>
      </c>
      <c r="L20" s="267">
        <v>2.2564</v>
      </c>
      <c r="M20" s="267">
        <v>1.2195</v>
      </c>
      <c r="N20" s="267">
        <v>0</v>
      </c>
      <c r="O20" s="267">
        <v>0</v>
      </c>
      <c r="P20" s="267">
        <v>0</v>
      </c>
    </row>
    <row r="21" spans="1:16" ht="15">
      <c r="A21" s="77">
        <v>13</v>
      </c>
      <c r="B21" s="267">
        <v>0</v>
      </c>
      <c r="C21" s="267">
        <v>0</v>
      </c>
      <c r="D21" s="267">
        <v>7.7611</v>
      </c>
      <c r="E21" s="267">
        <v>0.9574</v>
      </c>
      <c r="F21" s="267">
        <v>5.8036</v>
      </c>
      <c r="G21" s="267">
        <v>1.7759</v>
      </c>
      <c r="H21" s="267">
        <v>5.4217</v>
      </c>
      <c r="I21" s="267">
        <v>1.2687</v>
      </c>
      <c r="J21" s="267">
        <v>5.7116</v>
      </c>
      <c r="K21" s="267">
        <v>0.7337</v>
      </c>
      <c r="L21" s="267">
        <v>2.3948</v>
      </c>
      <c r="M21" s="267">
        <v>1.201</v>
      </c>
      <c r="N21" s="267">
        <v>0</v>
      </c>
      <c r="O21" s="267">
        <v>0</v>
      </c>
      <c r="P21" s="267">
        <v>0</v>
      </c>
    </row>
    <row r="22" spans="1:16" ht="15">
      <c r="A22" s="77">
        <v>14</v>
      </c>
      <c r="B22" s="267">
        <v>0</v>
      </c>
      <c r="C22" s="267">
        <v>0</v>
      </c>
      <c r="D22" s="267">
        <v>7.5403</v>
      </c>
      <c r="E22" s="267">
        <v>0.9244</v>
      </c>
      <c r="F22" s="267">
        <v>5.3878</v>
      </c>
      <c r="G22" s="267">
        <v>1.7147</v>
      </c>
      <c r="H22" s="267">
        <v>5.1254</v>
      </c>
      <c r="I22" s="267">
        <v>1.2249</v>
      </c>
      <c r="J22" s="267">
        <v>5.4407</v>
      </c>
      <c r="K22" s="267">
        <v>0.7084</v>
      </c>
      <c r="L22" s="267">
        <v>2.5332</v>
      </c>
      <c r="M22" s="267">
        <v>1.1825</v>
      </c>
      <c r="N22" s="267">
        <v>0</v>
      </c>
      <c r="O22" s="267">
        <v>0</v>
      </c>
      <c r="P22" s="267">
        <v>0</v>
      </c>
    </row>
    <row r="23" spans="1:16" ht="15">
      <c r="A23" s="77">
        <v>15</v>
      </c>
      <c r="B23" s="267">
        <v>0</v>
      </c>
      <c r="C23" s="267">
        <v>0</v>
      </c>
      <c r="D23" s="267">
        <v>7.3196</v>
      </c>
      <c r="E23" s="267">
        <v>0.8914</v>
      </c>
      <c r="F23" s="267">
        <v>4.9721</v>
      </c>
      <c r="G23" s="267">
        <v>1.6534</v>
      </c>
      <c r="H23" s="267">
        <v>4.829</v>
      </c>
      <c r="I23" s="267">
        <v>1.1812</v>
      </c>
      <c r="J23" s="267">
        <v>5.1699</v>
      </c>
      <c r="K23" s="267">
        <v>0.6831</v>
      </c>
      <c r="L23" s="267">
        <v>2.6715</v>
      </c>
      <c r="M23" s="267">
        <v>1.164</v>
      </c>
      <c r="N23" s="267">
        <v>0</v>
      </c>
      <c r="O23" s="267">
        <v>0</v>
      </c>
      <c r="P23" s="267">
        <v>0</v>
      </c>
    </row>
    <row r="24" spans="1:16" ht="15">
      <c r="A24" s="77">
        <v>16</v>
      </c>
      <c r="B24" s="267">
        <v>0</v>
      </c>
      <c r="C24" s="267">
        <v>0</v>
      </c>
      <c r="D24" s="267">
        <v>7.0988</v>
      </c>
      <c r="E24" s="267">
        <v>0.8584</v>
      </c>
      <c r="F24" s="267">
        <v>4.5563</v>
      </c>
      <c r="G24" s="267">
        <v>1.5922</v>
      </c>
      <c r="H24" s="267">
        <v>4.5326</v>
      </c>
      <c r="I24" s="267">
        <v>1.1374</v>
      </c>
      <c r="J24" s="267">
        <v>4.899</v>
      </c>
      <c r="K24" s="267">
        <v>0.6578</v>
      </c>
      <c r="L24" s="267">
        <v>2.8099</v>
      </c>
      <c r="M24" s="267">
        <v>1.1456</v>
      </c>
      <c r="N24" s="267">
        <v>0</v>
      </c>
      <c r="O24" s="267">
        <v>0</v>
      </c>
      <c r="P24" s="267">
        <v>0</v>
      </c>
    </row>
    <row r="25" spans="1:16" ht="15">
      <c r="A25" s="77">
        <v>17</v>
      </c>
      <c r="B25" s="267">
        <v>0</v>
      </c>
      <c r="C25" s="267">
        <v>0</v>
      </c>
      <c r="D25" s="267">
        <v>6.8781</v>
      </c>
      <c r="E25" s="267">
        <v>0.8254</v>
      </c>
      <c r="F25" s="267">
        <v>4.1406</v>
      </c>
      <c r="G25" s="267">
        <v>1.5309</v>
      </c>
      <c r="H25" s="267">
        <v>4.2363</v>
      </c>
      <c r="I25" s="267">
        <v>1.0937</v>
      </c>
      <c r="J25" s="267">
        <v>4.6282</v>
      </c>
      <c r="K25" s="267">
        <v>0.6325</v>
      </c>
      <c r="L25" s="267">
        <v>2.9482</v>
      </c>
      <c r="M25" s="267">
        <v>1.1271</v>
      </c>
      <c r="N25" s="267">
        <v>0</v>
      </c>
      <c r="O25" s="267">
        <v>0</v>
      </c>
      <c r="P25" s="267">
        <v>0</v>
      </c>
    </row>
    <row r="26" spans="1:16" ht="15">
      <c r="A26" s="77">
        <v>18</v>
      </c>
      <c r="B26" s="267">
        <v>0</v>
      </c>
      <c r="C26" s="267">
        <v>0</v>
      </c>
      <c r="D26" s="267">
        <v>6.6574</v>
      </c>
      <c r="E26" s="267">
        <v>0.7924</v>
      </c>
      <c r="F26" s="267">
        <v>3.7249</v>
      </c>
      <c r="G26" s="267">
        <v>1.4697</v>
      </c>
      <c r="H26" s="267">
        <v>3.9399</v>
      </c>
      <c r="I26" s="267">
        <v>1.05</v>
      </c>
      <c r="J26" s="267">
        <v>4.3574</v>
      </c>
      <c r="K26" s="267">
        <v>0.6072</v>
      </c>
      <c r="L26" s="267">
        <v>3.0866</v>
      </c>
      <c r="M26" s="267">
        <v>1.1086</v>
      </c>
      <c r="N26" s="267">
        <v>3.5725</v>
      </c>
      <c r="O26" s="267">
        <v>0.5638</v>
      </c>
      <c r="P26" s="267">
        <v>0</v>
      </c>
    </row>
    <row r="27" spans="1:16" ht="15">
      <c r="A27" s="77">
        <v>19</v>
      </c>
      <c r="B27" s="267">
        <v>0</v>
      </c>
      <c r="C27" s="267">
        <v>0</v>
      </c>
      <c r="D27" s="267">
        <v>6.6405</v>
      </c>
      <c r="E27" s="267">
        <v>0.7981</v>
      </c>
      <c r="F27" s="267">
        <v>3.733</v>
      </c>
      <c r="G27" s="267">
        <v>1.4205</v>
      </c>
      <c r="H27" s="267">
        <v>3.8511</v>
      </c>
      <c r="I27" s="267">
        <v>1.0494</v>
      </c>
      <c r="J27" s="267">
        <v>4.2052</v>
      </c>
      <c r="K27" s="267">
        <v>0.6391</v>
      </c>
      <c r="L27" s="267">
        <v>3.069</v>
      </c>
      <c r="M27" s="267">
        <v>1.1502</v>
      </c>
      <c r="N27" s="267">
        <v>3.4732</v>
      </c>
      <c r="O27" s="267">
        <v>0.5482</v>
      </c>
      <c r="P27" s="267">
        <v>0</v>
      </c>
    </row>
    <row r="28" spans="1:16" ht="15">
      <c r="A28" s="77">
        <v>20</v>
      </c>
      <c r="B28" s="267">
        <v>0</v>
      </c>
      <c r="C28" s="267">
        <v>0</v>
      </c>
      <c r="D28" s="267">
        <v>6.6236</v>
      </c>
      <c r="E28" s="267">
        <v>0.8039</v>
      </c>
      <c r="F28" s="267">
        <v>3.7411</v>
      </c>
      <c r="G28" s="267">
        <v>1.3714</v>
      </c>
      <c r="H28" s="267">
        <v>3.7622</v>
      </c>
      <c r="I28" s="267">
        <v>1.0488</v>
      </c>
      <c r="J28" s="267">
        <v>4.053</v>
      </c>
      <c r="K28" s="267">
        <v>0.671</v>
      </c>
      <c r="L28" s="267">
        <v>3.0513</v>
      </c>
      <c r="M28" s="267">
        <v>1.1918</v>
      </c>
      <c r="N28" s="267">
        <v>3.374</v>
      </c>
      <c r="O28" s="267">
        <v>0.5325</v>
      </c>
      <c r="P28" s="267">
        <v>0</v>
      </c>
    </row>
    <row r="29" spans="1:16" ht="15">
      <c r="A29" s="77">
        <v>21</v>
      </c>
      <c r="B29" s="267">
        <v>0</v>
      </c>
      <c r="C29" s="267">
        <v>0</v>
      </c>
      <c r="D29" s="267">
        <v>6.6067</v>
      </c>
      <c r="E29" s="267">
        <v>0.8096</v>
      </c>
      <c r="F29" s="267">
        <v>3.7493</v>
      </c>
      <c r="G29" s="267">
        <v>1.3222</v>
      </c>
      <c r="H29" s="267">
        <v>3.6734</v>
      </c>
      <c r="I29" s="267">
        <v>1.0482</v>
      </c>
      <c r="J29" s="267">
        <v>3.9008</v>
      </c>
      <c r="K29" s="267">
        <v>0.7029</v>
      </c>
      <c r="L29" s="267">
        <v>3.0337</v>
      </c>
      <c r="M29" s="267">
        <v>1.2334</v>
      </c>
      <c r="N29" s="267">
        <v>3.2748</v>
      </c>
      <c r="O29" s="267">
        <v>0.5169</v>
      </c>
      <c r="P29" s="267">
        <v>0</v>
      </c>
    </row>
    <row r="30" spans="1:16" ht="15">
      <c r="A30" s="77">
        <v>22</v>
      </c>
      <c r="B30" s="267">
        <v>0</v>
      </c>
      <c r="C30" s="267">
        <v>0</v>
      </c>
      <c r="D30" s="267">
        <v>6.5898</v>
      </c>
      <c r="E30" s="267">
        <v>0.8154</v>
      </c>
      <c r="F30" s="267">
        <v>3.7574</v>
      </c>
      <c r="G30" s="267">
        <v>1.2731</v>
      </c>
      <c r="H30" s="267">
        <v>3.5846</v>
      </c>
      <c r="I30" s="267">
        <v>1.0477</v>
      </c>
      <c r="J30" s="267">
        <v>3.7486</v>
      </c>
      <c r="K30" s="267">
        <v>0.7349</v>
      </c>
      <c r="L30" s="267">
        <v>3.0161</v>
      </c>
      <c r="M30" s="267">
        <v>1.275</v>
      </c>
      <c r="N30" s="267">
        <v>3.1755</v>
      </c>
      <c r="O30" s="267">
        <v>0.5012</v>
      </c>
      <c r="P30" s="267">
        <v>0</v>
      </c>
    </row>
    <row r="31" spans="1:16" ht="15">
      <c r="A31" s="77">
        <v>23</v>
      </c>
      <c r="B31" s="267">
        <v>0</v>
      </c>
      <c r="C31" s="267">
        <v>0</v>
      </c>
      <c r="D31" s="267">
        <v>6.573</v>
      </c>
      <c r="E31" s="267">
        <v>0.8211</v>
      </c>
      <c r="F31" s="267">
        <v>3.7656</v>
      </c>
      <c r="G31" s="267">
        <v>1.2239</v>
      </c>
      <c r="H31" s="267">
        <v>3.4957</v>
      </c>
      <c r="I31" s="267">
        <v>1.0471</v>
      </c>
      <c r="J31" s="267">
        <v>3.5964</v>
      </c>
      <c r="K31" s="267">
        <v>0.7668</v>
      </c>
      <c r="L31" s="267">
        <v>2.9984</v>
      </c>
      <c r="M31" s="267">
        <v>1.3166</v>
      </c>
      <c r="N31" s="267">
        <v>3.0763</v>
      </c>
      <c r="O31" s="267">
        <v>0.4855</v>
      </c>
      <c r="P31" s="267">
        <v>0</v>
      </c>
    </row>
    <row r="32" spans="1:16" ht="15">
      <c r="A32" s="77">
        <v>24</v>
      </c>
      <c r="B32" s="267">
        <v>0</v>
      </c>
      <c r="C32" s="267">
        <v>0</v>
      </c>
      <c r="D32" s="267">
        <v>6.5561</v>
      </c>
      <c r="E32" s="267">
        <v>0.8269</v>
      </c>
      <c r="F32" s="267">
        <v>3.7737</v>
      </c>
      <c r="G32" s="267">
        <v>1.1747</v>
      </c>
      <c r="H32" s="267">
        <v>3.4069</v>
      </c>
      <c r="I32" s="267">
        <v>1.0465</v>
      </c>
      <c r="J32" s="267">
        <v>3.4443</v>
      </c>
      <c r="K32" s="267">
        <v>0.7987</v>
      </c>
      <c r="L32" s="267">
        <v>2.9808</v>
      </c>
      <c r="M32" s="267">
        <v>1.3582</v>
      </c>
      <c r="N32" s="267">
        <v>2.9771</v>
      </c>
      <c r="O32" s="267">
        <v>0.4699</v>
      </c>
      <c r="P32" s="267">
        <v>0</v>
      </c>
    </row>
    <row r="33" spans="1:16" ht="15">
      <c r="A33" s="77">
        <v>25</v>
      </c>
      <c r="B33" s="267">
        <v>0</v>
      </c>
      <c r="C33" s="267">
        <v>0</v>
      </c>
      <c r="D33" s="267">
        <v>6.5392</v>
      </c>
      <c r="E33" s="267">
        <v>0.8326</v>
      </c>
      <c r="F33" s="267">
        <v>3.7819</v>
      </c>
      <c r="G33" s="267">
        <v>1.1256</v>
      </c>
      <c r="H33" s="267">
        <v>3.318</v>
      </c>
      <c r="I33" s="267">
        <v>1.0459</v>
      </c>
      <c r="J33" s="267">
        <v>3.2921</v>
      </c>
      <c r="K33" s="267">
        <v>0.8306</v>
      </c>
      <c r="L33" s="267">
        <v>2.9632</v>
      </c>
      <c r="M33" s="267">
        <v>1.3997</v>
      </c>
      <c r="N33" s="267">
        <v>2.8778</v>
      </c>
      <c r="O33" s="267">
        <v>0.4542</v>
      </c>
      <c r="P33" s="267">
        <v>0</v>
      </c>
    </row>
    <row r="34" spans="1:16" ht="15">
      <c r="A34" s="77">
        <v>26</v>
      </c>
      <c r="B34" s="267">
        <v>0</v>
      </c>
      <c r="C34" s="267">
        <v>0</v>
      </c>
      <c r="D34" s="267">
        <v>6.5223</v>
      </c>
      <c r="E34" s="267">
        <v>0.8384</v>
      </c>
      <c r="F34" s="267">
        <v>3.79</v>
      </c>
      <c r="G34" s="267">
        <v>1.0764</v>
      </c>
      <c r="H34" s="267">
        <v>3.2292</v>
      </c>
      <c r="I34" s="267">
        <v>1.0454</v>
      </c>
      <c r="J34" s="267">
        <v>3.1399</v>
      </c>
      <c r="K34" s="267">
        <v>0.8625</v>
      </c>
      <c r="L34" s="267">
        <v>2.9455</v>
      </c>
      <c r="M34" s="267">
        <v>1.4413</v>
      </c>
      <c r="N34" s="267">
        <v>2.7786</v>
      </c>
      <c r="O34" s="267">
        <v>0.4385</v>
      </c>
      <c r="P34" s="267">
        <v>0</v>
      </c>
    </row>
    <row r="35" spans="1:16" ht="15">
      <c r="A35" s="77">
        <v>27</v>
      </c>
      <c r="B35" s="267">
        <v>0</v>
      </c>
      <c r="C35" s="267">
        <v>0</v>
      </c>
      <c r="D35" s="267">
        <v>6.5054</v>
      </c>
      <c r="E35" s="267">
        <v>0.8441</v>
      </c>
      <c r="F35" s="267">
        <v>3.7982</v>
      </c>
      <c r="G35" s="267">
        <v>1.0272</v>
      </c>
      <c r="H35" s="267">
        <v>3.1404</v>
      </c>
      <c r="I35" s="267">
        <v>1.0448</v>
      </c>
      <c r="J35" s="267">
        <v>2.9877</v>
      </c>
      <c r="K35" s="267">
        <v>0.8944</v>
      </c>
      <c r="L35" s="267">
        <v>2.9279</v>
      </c>
      <c r="M35" s="267">
        <v>1.4829</v>
      </c>
      <c r="N35" s="267">
        <v>2.6794</v>
      </c>
      <c r="O35" s="267">
        <v>0.4229</v>
      </c>
      <c r="P35" s="267">
        <v>0</v>
      </c>
    </row>
    <row r="36" spans="1:16" ht="15">
      <c r="A36" s="77">
        <v>28</v>
      </c>
      <c r="B36" s="267">
        <v>0</v>
      </c>
      <c r="C36" s="267">
        <v>0</v>
      </c>
      <c r="D36" s="267">
        <v>6.4886</v>
      </c>
      <c r="E36" s="267">
        <v>0.8499</v>
      </c>
      <c r="F36" s="267">
        <v>3.8063</v>
      </c>
      <c r="G36" s="267">
        <v>0.9781</v>
      </c>
      <c r="H36" s="267">
        <v>3.0515</v>
      </c>
      <c r="I36" s="267">
        <v>1.0442</v>
      </c>
      <c r="J36" s="267">
        <v>2.8355</v>
      </c>
      <c r="K36" s="267">
        <v>0.9263</v>
      </c>
      <c r="L36" s="267">
        <v>2.9103</v>
      </c>
      <c r="M36" s="267">
        <v>1.5245</v>
      </c>
      <c r="N36" s="267">
        <v>2.5801</v>
      </c>
      <c r="O36" s="267">
        <v>0.4072</v>
      </c>
      <c r="P36" s="267">
        <v>0</v>
      </c>
    </row>
    <row r="37" spans="1:16" ht="15">
      <c r="A37" s="77">
        <v>29</v>
      </c>
      <c r="B37" s="267">
        <v>0</v>
      </c>
      <c r="C37" s="267">
        <v>0</v>
      </c>
      <c r="D37" s="267">
        <v>6.4717</v>
      </c>
      <c r="E37" s="267">
        <v>0.8556</v>
      </c>
      <c r="F37" s="267">
        <v>3.8145</v>
      </c>
      <c r="G37" s="267">
        <v>0.9289</v>
      </c>
      <c r="H37" s="267">
        <v>2.9627</v>
      </c>
      <c r="I37" s="267">
        <v>1.0436</v>
      </c>
      <c r="J37" s="267">
        <v>2.6833</v>
      </c>
      <c r="K37" s="267">
        <v>0.9582</v>
      </c>
      <c r="L37" s="267">
        <v>2.8926</v>
      </c>
      <c r="M37" s="267">
        <v>1.5661</v>
      </c>
      <c r="N37" s="267">
        <v>2.4809</v>
      </c>
      <c r="O37" s="267">
        <v>0.3916</v>
      </c>
      <c r="P37" s="267">
        <v>0</v>
      </c>
    </row>
    <row r="38" spans="1:16" ht="15">
      <c r="A38" s="77">
        <v>30</v>
      </c>
      <c r="B38" s="267">
        <v>0</v>
      </c>
      <c r="C38" s="267">
        <v>0</v>
      </c>
      <c r="D38" s="267">
        <v>6.4548</v>
      </c>
      <c r="E38" s="267">
        <v>0.8614</v>
      </c>
      <c r="F38" s="267">
        <v>3.8226</v>
      </c>
      <c r="G38" s="267">
        <v>0.8798</v>
      </c>
      <c r="H38" s="267">
        <v>2.8739</v>
      </c>
      <c r="I38" s="267">
        <v>1.0431</v>
      </c>
      <c r="J38" s="267">
        <v>2.5312</v>
      </c>
      <c r="K38" s="267">
        <v>0.9902</v>
      </c>
      <c r="L38" s="267">
        <v>2.875</v>
      </c>
      <c r="M38" s="267">
        <v>1.6077</v>
      </c>
      <c r="N38" s="267">
        <v>2.3817</v>
      </c>
      <c r="O38" s="267">
        <v>0.3759</v>
      </c>
      <c r="P38" s="267">
        <v>0</v>
      </c>
    </row>
    <row r="39" spans="1:16" ht="15">
      <c r="A39" s="77">
        <v>31</v>
      </c>
      <c r="B39" s="267">
        <v>0</v>
      </c>
      <c r="C39" s="267">
        <v>0</v>
      </c>
      <c r="D39" s="267">
        <v>6.1511</v>
      </c>
      <c r="E39" s="267">
        <v>0.8453</v>
      </c>
      <c r="F39" s="267">
        <v>3.7413</v>
      </c>
      <c r="G39" s="267">
        <v>0.8678</v>
      </c>
      <c r="H39" s="267">
        <v>2.8487</v>
      </c>
      <c r="I39" s="267">
        <v>1.0142</v>
      </c>
      <c r="J39" s="267">
        <v>2.6342</v>
      </c>
      <c r="K39" s="267">
        <v>0.9593</v>
      </c>
      <c r="L39" s="267">
        <v>2.8657</v>
      </c>
      <c r="M39" s="267">
        <v>1.5802</v>
      </c>
      <c r="N39" s="267">
        <v>2.3165</v>
      </c>
      <c r="O39" s="267">
        <v>0.4078</v>
      </c>
      <c r="P39" s="267">
        <v>0</v>
      </c>
    </row>
    <row r="40" spans="1:16" ht="15">
      <c r="A40" s="77">
        <v>32</v>
      </c>
      <c r="B40" s="267">
        <v>0</v>
      </c>
      <c r="C40" s="267">
        <v>0</v>
      </c>
      <c r="D40" s="267">
        <v>5.8473</v>
      </c>
      <c r="E40" s="267">
        <v>0.8292</v>
      </c>
      <c r="F40" s="267">
        <v>3.6601</v>
      </c>
      <c r="G40" s="267">
        <v>0.8558</v>
      </c>
      <c r="H40" s="267">
        <v>2.8236</v>
      </c>
      <c r="I40" s="267">
        <v>0.9854</v>
      </c>
      <c r="J40" s="267">
        <v>2.7373</v>
      </c>
      <c r="K40" s="267">
        <v>0.9284</v>
      </c>
      <c r="L40" s="267">
        <v>2.8564</v>
      </c>
      <c r="M40" s="267">
        <v>1.5527</v>
      </c>
      <c r="N40" s="267">
        <v>2.2513</v>
      </c>
      <c r="O40" s="267">
        <v>0.4397</v>
      </c>
      <c r="P40" s="267">
        <v>0</v>
      </c>
    </row>
    <row r="41" spans="1:16" ht="15">
      <c r="A41" s="77">
        <v>33</v>
      </c>
      <c r="B41" s="267">
        <v>0</v>
      </c>
      <c r="C41" s="267">
        <v>0</v>
      </c>
      <c r="D41" s="267">
        <v>7.7711</v>
      </c>
      <c r="E41" s="267">
        <v>0.967</v>
      </c>
      <c r="F41" s="267">
        <v>4.2552</v>
      </c>
      <c r="G41" s="267">
        <v>1.004</v>
      </c>
      <c r="H41" s="267">
        <v>3.3314</v>
      </c>
      <c r="I41" s="267">
        <v>1.1365</v>
      </c>
      <c r="J41" s="267">
        <v>3.4698</v>
      </c>
      <c r="K41" s="267">
        <v>1.0661</v>
      </c>
      <c r="L41" s="267">
        <v>3.5204</v>
      </c>
      <c r="M41" s="267">
        <v>1.8142</v>
      </c>
      <c r="N41" s="267">
        <v>2.5977</v>
      </c>
      <c r="O41" s="267">
        <v>0.7036</v>
      </c>
      <c r="P41" s="267">
        <v>0</v>
      </c>
    </row>
    <row r="42" spans="1:16" ht="15">
      <c r="A42" s="77">
        <v>34</v>
      </c>
      <c r="B42" s="267">
        <v>0</v>
      </c>
      <c r="C42" s="267">
        <v>0</v>
      </c>
      <c r="D42" s="267">
        <v>7.3489</v>
      </c>
      <c r="E42" s="267">
        <v>0.9505</v>
      </c>
      <c r="F42" s="267">
        <v>4.1702</v>
      </c>
      <c r="G42" s="267">
        <v>0.9927</v>
      </c>
      <c r="H42" s="267">
        <v>3.3117</v>
      </c>
      <c r="I42" s="267">
        <v>1.1052</v>
      </c>
      <c r="J42" s="267">
        <v>3.6309</v>
      </c>
      <c r="K42" s="267">
        <v>1.0321</v>
      </c>
      <c r="L42" s="267">
        <v>3.5632</v>
      </c>
      <c r="M42" s="267">
        <v>1.7866</v>
      </c>
      <c r="N42" s="267">
        <v>2.527</v>
      </c>
      <c r="O42" s="267">
        <v>0.7278</v>
      </c>
      <c r="P42" s="267">
        <v>0</v>
      </c>
    </row>
    <row r="43" spans="1:16" ht="15">
      <c r="A43" s="77">
        <v>35</v>
      </c>
      <c r="B43" s="267">
        <v>0</v>
      </c>
      <c r="C43" s="267">
        <v>0</v>
      </c>
      <c r="D43" s="267">
        <v>6.9267</v>
      </c>
      <c r="E43" s="267">
        <v>0.9341</v>
      </c>
      <c r="F43" s="267">
        <v>4.0853</v>
      </c>
      <c r="G43" s="267">
        <v>0.9814</v>
      </c>
      <c r="H43" s="267">
        <v>3.2919</v>
      </c>
      <c r="I43" s="267">
        <v>1.0738</v>
      </c>
      <c r="J43" s="267">
        <v>3.7921</v>
      </c>
      <c r="K43" s="267">
        <v>0.9981</v>
      </c>
      <c r="L43" s="267">
        <v>3.606</v>
      </c>
      <c r="M43" s="267">
        <v>1.7591</v>
      </c>
      <c r="N43" s="267">
        <v>2.4562</v>
      </c>
      <c r="O43" s="267">
        <v>0.7519</v>
      </c>
      <c r="P43" s="267">
        <v>0</v>
      </c>
    </row>
    <row r="44" spans="1:16" ht="15">
      <c r="A44" s="77">
        <v>36</v>
      </c>
      <c r="B44" s="267">
        <v>0</v>
      </c>
      <c r="C44" s="267">
        <v>0</v>
      </c>
      <c r="D44" s="267">
        <v>6.5045</v>
      </c>
      <c r="E44" s="267">
        <v>0.9177</v>
      </c>
      <c r="F44" s="267">
        <v>4.0003</v>
      </c>
      <c r="G44" s="267">
        <v>0.9701</v>
      </c>
      <c r="H44" s="267">
        <v>3.2722</v>
      </c>
      <c r="I44" s="267">
        <v>1.0425</v>
      </c>
      <c r="J44" s="267">
        <v>3.9533</v>
      </c>
      <c r="K44" s="267">
        <v>0.964</v>
      </c>
      <c r="L44" s="267">
        <v>3.6488</v>
      </c>
      <c r="M44" s="267">
        <v>1.7315</v>
      </c>
      <c r="N44" s="267">
        <v>2.3855</v>
      </c>
      <c r="O44" s="267">
        <v>0.7761</v>
      </c>
      <c r="P44" s="267">
        <v>0</v>
      </c>
    </row>
    <row r="45" spans="1:16" ht="15">
      <c r="A45" s="77">
        <v>37</v>
      </c>
      <c r="B45" s="267">
        <v>0</v>
      </c>
      <c r="C45" s="267">
        <v>0</v>
      </c>
      <c r="D45" s="267">
        <v>6.0823</v>
      </c>
      <c r="E45" s="267">
        <v>0.9012</v>
      </c>
      <c r="F45" s="267">
        <v>3.9154</v>
      </c>
      <c r="G45" s="267">
        <v>0.9588</v>
      </c>
      <c r="H45" s="267">
        <v>3.2524</v>
      </c>
      <c r="I45" s="267">
        <v>1.0111</v>
      </c>
      <c r="J45" s="267">
        <v>4.1144</v>
      </c>
      <c r="K45" s="267">
        <v>0.93</v>
      </c>
      <c r="L45" s="267">
        <v>3.6916</v>
      </c>
      <c r="M45" s="267">
        <v>1.704</v>
      </c>
      <c r="N45" s="267">
        <v>2.3147</v>
      </c>
      <c r="O45" s="267">
        <v>0.8003</v>
      </c>
      <c r="P45" s="267">
        <v>0</v>
      </c>
    </row>
    <row r="46" spans="1:16" ht="15">
      <c r="A46" s="77">
        <v>38</v>
      </c>
      <c r="B46" s="267">
        <v>0</v>
      </c>
      <c r="C46" s="267">
        <v>0</v>
      </c>
      <c r="D46" s="267">
        <v>5.6601</v>
      </c>
      <c r="E46" s="267">
        <v>0.8848</v>
      </c>
      <c r="F46" s="267">
        <v>3.8304</v>
      </c>
      <c r="G46" s="267">
        <v>0.9475</v>
      </c>
      <c r="H46" s="267">
        <v>3.2327</v>
      </c>
      <c r="I46" s="267">
        <v>0.9798</v>
      </c>
      <c r="J46" s="267">
        <v>4.2756</v>
      </c>
      <c r="K46" s="267">
        <v>0.896</v>
      </c>
      <c r="L46" s="267">
        <v>3.7345</v>
      </c>
      <c r="M46" s="267">
        <v>1.6765</v>
      </c>
      <c r="N46" s="267">
        <v>2.244</v>
      </c>
      <c r="O46" s="267">
        <v>0.8244</v>
      </c>
      <c r="P46" s="267">
        <v>0</v>
      </c>
    </row>
    <row r="47" spans="1:16" ht="15">
      <c r="A47" s="77">
        <v>39</v>
      </c>
      <c r="B47" s="267">
        <v>0</v>
      </c>
      <c r="C47" s="267">
        <v>0</v>
      </c>
      <c r="D47" s="267">
        <v>5.2379</v>
      </c>
      <c r="E47" s="267">
        <v>0.8684</v>
      </c>
      <c r="F47" s="267">
        <v>3.7455</v>
      </c>
      <c r="G47" s="267">
        <v>0.9362</v>
      </c>
      <c r="H47" s="267">
        <v>3.213</v>
      </c>
      <c r="I47" s="267">
        <v>0.9484</v>
      </c>
      <c r="J47" s="267">
        <v>4.4367</v>
      </c>
      <c r="K47" s="267">
        <v>0.862</v>
      </c>
      <c r="L47" s="267">
        <v>3.7773</v>
      </c>
      <c r="M47" s="267">
        <v>1.6489</v>
      </c>
      <c r="N47" s="267">
        <v>2.1733</v>
      </c>
      <c r="O47" s="267">
        <v>0.8486</v>
      </c>
      <c r="P47" s="267">
        <v>0</v>
      </c>
    </row>
    <row r="48" spans="1:16" ht="15">
      <c r="A48" s="77">
        <v>40</v>
      </c>
      <c r="B48" s="267">
        <v>0</v>
      </c>
      <c r="C48" s="267">
        <v>0</v>
      </c>
      <c r="D48" s="267">
        <v>4.8157</v>
      </c>
      <c r="E48" s="267">
        <v>0.852</v>
      </c>
      <c r="F48" s="267">
        <v>3.6606</v>
      </c>
      <c r="G48" s="267">
        <v>0.9249</v>
      </c>
      <c r="H48" s="267">
        <v>3.1932</v>
      </c>
      <c r="I48" s="267">
        <v>0.9171</v>
      </c>
      <c r="J48" s="267">
        <v>4.5979</v>
      </c>
      <c r="K48" s="267">
        <v>0.8279</v>
      </c>
      <c r="L48" s="267">
        <v>3.8201</v>
      </c>
      <c r="M48" s="267">
        <v>1.6214</v>
      </c>
      <c r="N48" s="267">
        <v>2.1025</v>
      </c>
      <c r="O48" s="267">
        <v>0.8728</v>
      </c>
      <c r="P48" s="267">
        <v>0</v>
      </c>
    </row>
    <row r="49" spans="1:16" ht="15">
      <c r="A49" s="77">
        <v>41</v>
      </c>
      <c r="B49" s="267">
        <v>0</v>
      </c>
      <c r="C49" s="267">
        <v>0</v>
      </c>
      <c r="D49" s="267">
        <v>4.3935</v>
      </c>
      <c r="E49" s="267">
        <v>0.8355</v>
      </c>
      <c r="F49" s="267">
        <v>3.5756</v>
      </c>
      <c r="G49" s="267">
        <v>0.9136</v>
      </c>
      <c r="H49" s="267">
        <v>3.1735</v>
      </c>
      <c r="I49" s="267">
        <v>0.8857</v>
      </c>
      <c r="J49" s="267">
        <v>4.759</v>
      </c>
      <c r="K49" s="267">
        <v>0.7939</v>
      </c>
      <c r="L49" s="267">
        <v>3.8629</v>
      </c>
      <c r="M49" s="267">
        <v>1.5938</v>
      </c>
      <c r="N49" s="267">
        <v>2.0318</v>
      </c>
      <c r="O49" s="267">
        <v>0.8969</v>
      </c>
      <c r="P49" s="267">
        <v>0</v>
      </c>
    </row>
    <row r="50" spans="1:16" ht="15">
      <c r="A50" s="77">
        <v>42</v>
      </c>
      <c r="B50" s="267">
        <v>0</v>
      </c>
      <c r="C50" s="267">
        <v>0</v>
      </c>
      <c r="D50" s="267">
        <v>3.9713</v>
      </c>
      <c r="E50" s="267">
        <v>0.8191</v>
      </c>
      <c r="F50" s="267">
        <v>3.4907</v>
      </c>
      <c r="G50" s="267">
        <v>0.9023</v>
      </c>
      <c r="H50" s="267">
        <v>3.1537</v>
      </c>
      <c r="I50" s="267">
        <v>0.8543</v>
      </c>
      <c r="J50" s="267">
        <v>4.9202</v>
      </c>
      <c r="K50" s="267">
        <v>0.7599</v>
      </c>
      <c r="L50" s="267">
        <v>3.9057</v>
      </c>
      <c r="M50" s="267">
        <v>1.5663</v>
      </c>
      <c r="N50" s="267">
        <v>1.961</v>
      </c>
      <c r="O50" s="267">
        <v>0.9211</v>
      </c>
      <c r="P50" s="267">
        <v>0</v>
      </c>
    </row>
    <row r="51" spans="1:16" ht="15">
      <c r="A51" s="77">
        <v>43</v>
      </c>
      <c r="B51" s="267">
        <v>0</v>
      </c>
      <c r="C51" s="267">
        <v>0</v>
      </c>
      <c r="D51" s="267">
        <v>3.8921</v>
      </c>
      <c r="E51" s="267">
        <v>0.8188</v>
      </c>
      <c r="F51" s="267">
        <v>3.3004</v>
      </c>
      <c r="G51" s="267">
        <v>0.8935</v>
      </c>
      <c r="H51" s="267">
        <v>3.2158</v>
      </c>
      <c r="I51" s="267">
        <v>0.8503</v>
      </c>
      <c r="J51" s="267">
        <v>4.7677</v>
      </c>
      <c r="K51" s="267">
        <v>0.7608</v>
      </c>
      <c r="L51" s="267">
        <v>3.7909</v>
      </c>
      <c r="M51" s="267">
        <v>1.5397</v>
      </c>
      <c r="N51" s="267">
        <v>1.9184</v>
      </c>
      <c r="O51" s="267">
        <v>0.932</v>
      </c>
      <c r="P51" s="267">
        <v>0</v>
      </c>
    </row>
    <row r="52" spans="1:16" ht="15">
      <c r="A52" s="77">
        <v>44</v>
      </c>
      <c r="B52" s="267">
        <v>0</v>
      </c>
      <c r="C52" s="267">
        <v>0</v>
      </c>
      <c r="D52" s="267">
        <v>3.8128</v>
      </c>
      <c r="E52" s="267">
        <v>0.8186</v>
      </c>
      <c r="F52" s="267">
        <v>3.1101</v>
      </c>
      <c r="G52" s="267">
        <v>0.8848</v>
      </c>
      <c r="H52" s="267">
        <v>3.278</v>
      </c>
      <c r="I52" s="267">
        <v>0.8463</v>
      </c>
      <c r="J52" s="267">
        <v>4.6152</v>
      </c>
      <c r="K52" s="267">
        <v>0.7618</v>
      </c>
      <c r="L52" s="267">
        <v>3.6761</v>
      </c>
      <c r="M52" s="267">
        <v>1.5131</v>
      </c>
      <c r="N52" s="267">
        <v>1.8757</v>
      </c>
      <c r="O52" s="267">
        <v>0.943</v>
      </c>
      <c r="P52" s="267">
        <v>0</v>
      </c>
    </row>
    <row r="53" spans="1:16" ht="15">
      <c r="A53" s="77">
        <v>45</v>
      </c>
      <c r="B53" s="267">
        <v>0</v>
      </c>
      <c r="C53" s="267">
        <v>0</v>
      </c>
      <c r="D53" s="267">
        <v>3.9689</v>
      </c>
      <c r="E53" s="267">
        <v>1.0482</v>
      </c>
      <c r="F53" s="267">
        <v>3.6319</v>
      </c>
      <c r="G53" s="267">
        <v>1.1213</v>
      </c>
      <c r="H53" s="267">
        <v>3.9415</v>
      </c>
      <c r="I53" s="267">
        <v>1.0785</v>
      </c>
      <c r="J53" s="267">
        <v>5.0081</v>
      </c>
      <c r="K53" s="267">
        <v>0.977</v>
      </c>
      <c r="L53" s="267">
        <v>3.7586</v>
      </c>
      <c r="M53" s="267">
        <v>1.9019</v>
      </c>
      <c r="N53" s="267">
        <v>2.3445</v>
      </c>
      <c r="O53" s="267">
        <v>1.2351</v>
      </c>
      <c r="P53" s="267">
        <v>0</v>
      </c>
    </row>
    <row r="54" spans="1:16" ht="15">
      <c r="A54" s="77">
        <v>46</v>
      </c>
      <c r="B54" s="267">
        <v>0</v>
      </c>
      <c r="C54" s="267">
        <v>0</v>
      </c>
      <c r="D54" s="267">
        <v>3.9668</v>
      </c>
      <c r="E54" s="267">
        <v>1.0503</v>
      </c>
      <c r="F54" s="267">
        <v>3.3627</v>
      </c>
      <c r="G54" s="267">
        <v>1.1126</v>
      </c>
      <c r="H54" s="267">
        <v>4.0083</v>
      </c>
      <c r="I54" s="267">
        <v>1.0758</v>
      </c>
      <c r="J54" s="267">
        <v>4.9007</v>
      </c>
      <c r="K54" s="267">
        <v>0.9805</v>
      </c>
      <c r="L54" s="267">
        <v>3.7084</v>
      </c>
      <c r="M54" s="267">
        <v>1.8719</v>
      </c>
      <c r="N54" s="267">
        <v>2.2946</v>
      </c>
      <c r="O54" s="267">
        <v>1.2524</v>
      </c>
      <c r="P54" s="267">
        <v>0</v>
      </c>
    </row>
    <row r="55" spans="1:16" ht="15">
      <c r="A55" s="77">
        <v>47</v>
      </c>
      <c r="B55" s="267">
        <v>0</v>
      </c>
      <c r="C55" s="267">
        <v>0</v>
      </c>
      <c r="D55" s="267">
        <v>3.9647</v>
      </c>
      <c r="E55" s="267">
        <v>1.0524</v>
      </c>
      <c r="F55" s="267">
        <v>3.0934</v>
      </c>
      <c r="G55" s="267">
        <v>1.1039</v>
      </c>
      <c r="H55" s="267">
        <v>4.0751</v>
      </c>
      <c r="I55" s="267">
        <v>1.073</v>
      </c>
      <c r="J55" s="267">
        <v>4.7933</v>
      </c>
      <c r="K55" s="267">
        <v>0.984</v>
      </c>
      <c r="L55" s="267">
        <v>3.6582</v>
      </c>
      <c r="M55" s="267">
        <v>1.8418</v>
      </c>
      <c r="N55" s="267">
        <v>2.2447</v>
      </c>
      <c r="O55" s="267">
        <v>1.2696</v>
      </c>
      <c r="P55" s="267">
        <v>0</v>
      </c>
    </row>
    <row r="56" spans="1:16" ht="15">
      <c r="A56" s="77">
        <v>48</v>
      </c>
      <c r="B56" s="267">
        <v>0</v>
      </c>
      <c r="C56" s="267">
        <v>0</v>
      </c>
      <c r="D56" s="267">
        <v>3.9627</v>
      </c>
      <c r="E56" s="267">
        <v>1.0546</v>
      </c>
      <c r="F56" s="267">
        <v>2.8242</v>
      </c>
      <c r="G56" s="267">
        <v>1.0951</v>
      </c>
      <c r="H56" s="267">
        <v>4.142</v>
      </c>
      <c r="I56" s="267">
        <v>1.0703</v>
      </c>
      <c r="J56" s="267">
        <v>4.6859</v>
      </c>
      <c r="K56" s="267">
        <v>0.9875</v>
      </c>
      <c r="L56" s="267">
        <v>3.6079</v>
      </c>
      <c r="M56" s="267">
        <v>1.8118</v>
      </c>
      <c r="N56" s="267">
        <v>2.1948</v>
      </c>
      <c r="O56" s="267">
        <v>1.2868</v>
      </c>
      <c r="P56" s="267">
        <v>0</v>
      </c>
    </row>
    <row r="57" spans="1:16" ht="15">
      <c r="A57" s="77">
        <v>49</v>
      </c>
      <c r="B57" s="267">
        <v>0</v>
      </c>
      <c r="C57" s="267">
        <v>0</v>
      </c>
      <c r="D57" s="267">
        <v>3.9606</v>
      </c>
      <c r="E57" s="267">
        <v>1.0567</v>
      </c>
      <c r="F57" s="267">
        <v>2.5549</v>
      </c>
      <c r="G57" s="267">
        <v>1.0864</v>
      </c>
      <c r="H57" s="267">
        <v>4.2088</v>
      </c>
      <c r="I57" s="267">
        <v>1.0676</v>
      </c>
      <c r="J57" s="267">
        <v>4.5785</v>
      </c>
      <c r="K57" s="267">
        <v>0.991</v>
      </c>
      <c r="L57" s="267">
        <v>3.5577</v>
      </c>
      <c r="M57" s="267">
        <v>1.7817</v>
      </c>
      <c r="N57" s="267">
        <v>2.1449</v>
      </c>
      <c r="O57" s="267">
        <v>1.3041</v>
      </c>
      <c r="P57" s="267">
        <v>0</v>
      </c>
    </row>
    <row r="58" spans="1:16" ht="15">
      <c r="A58" s="77">
        <v>50</v>
      </c>
      <c r="B58" s="267">
        <v>0</v>
      </c>
      <c r="C58" s="267">
        <v>0</v>
      </c>
      <c r="D58" s="267">
        <v>3.9586</v>
      </c>
      <c r="E58" s="267">
        <v>1.0588</v>
      </c>
      <c r="F58" s="267">
        <v>2.2857</v>
      </c>
      <c r="G58" s="267">
        <v>1.0776</v>
      </c>
      <c r="H58" s="267">
        <v>4.2756</v>
      </c>
      <c r="I58" s="267">
        <v>1.0649</v>
      </c>
      <c r="J58" s="267">
        <v>4.4711</v>
      </c>
      <c r="K58" s="267">
        <v>0.9945</v>
      </c>
      <c r="L58" s="267">
        <v>3.5074</v>
      </c>
      <c r="M58" s="267">
        <v>1.7516</v>
      </c>
      <c r="N58" s="267">
        <v>2.095</v>
      </c>
      <c r="O58" s="267">
        <v>1.3213</v>
      </c>
      <c r="P58" s="267">
        <v>0</v>
      </c>
    </row>
    <row r="59" spans="1:16" ht="15">
      <c r="A59" s="77">
        <v>51</v>
      </c>
      <c r="B59" s="267">
        <v>0</v>
      </c>
      <c r="C59" s="267">
        <v>0</v>
      </c>
      <c r="D59" s="267">
        <v>3.9565</v>
      </c>
      <c r="E59" s="267">
        <v>1.061</v>
      </c>
      <c r="F59" s="267">
        <v>2.0164</v>
      </c>
      <c r="G59" s="267">
        <v>1.0689</v>
      </c>
      <c r="H59" s="267">
        <v>4.3424</v>
      </c>
      <c r="I59" s="267">
        <v>1.0622</v>
      </c>
      <c r="J59" s="267">
        <v>4.3637</v>
      </c>
      <c r="K59" s="267">
        <v>0.998</v>
      </c>
      <c r="L59" s="267">
        <v>3.4572</v>
      </c>
      <c r="M59" s="267">
        <v>1.7216</v>
      </c>
      <c r="N59" s="267">
        <v>2.0451</v>
      </c>
      <c r="O59" s="267">
        <v>1.3385</v>
      </c>
      <c r="P59" s="267">
        <v>0</v>
      </c>
    </row>
    <row r="60" spans="1:16" ht="15">
      <c r="A60" s="77">
        <v>52</v>
      </c>
      <c r="B60" s="267">
        <v>0</v>
      </c>
      <c r="C60" s="267">
        <v>0</v>
      </c>
      <c r="D60" s="267">
        <v>3.9544</v>
      </c>
      <c r="E60" s="267">
        <v>1.0631</v>
      </c>
      <c r="F60" s="267">
        <v>1.7472</v>
      </c>
      <c r="G60" s="267">
        <v>1.0601</v>
      </c>
      <c r="H60" s="267">
        <v>4.4092</v>
      </c>
      <c r="I60" s="267">
        <v>1.0595</v>
      </c>
      <c r="J60" s="267">
        <v>4.2563</v>
      </c>
      <c r="K60" s="267">
        <v>1.0015</v>
      </c>
      <c r="L60" s="267">
        <v>3.407</v>
      </c>
      <c r="M60" s="267">
        <v>1.6915</v>
      </c>
      <c r="N60" s="267">
        <v>1.9952</v>
      </c>
      <c r="O60" s="267">
        <v>1.3557</v>
      </c>
      <c r="P60" s="267">
        <v>0</v>
      </c>
    </row>
    <row r="61" spans="1:16" ht="15">
      <c r="A61" s="77">
        <v>53</v>
      </c>
      <c r="B61" s="267">
        <v>0</v>
      </c>
      <c r="C61" s="267">
        <v>0</v>
      </c>
      <c r="D61" s="267">
        <v>3.9524</v>
      </c>
      <c r="E61" s="267">
        <v>1.0652</v>
      </c>
      <c r="F61" s="267">
        <v>1.4779</v>
      </c>
      <c r="G61" s="267">
        <v>1.0514</v>
      </c>
      <c r="H61" s="267">
        <v>4.476</v>
      </c>
      <c r="I61" s="267">
        <v>1.0568</v>
      </c>
      <c r="J61" s="267">
        <v>4.1489</v>
      </c>
      <c r="K61" s="267">
        <v>1.005</v>
      </c>
      <c r="L61" s="267">
        <v>3.3567</v>
      </c>
      <c r="M61" s="267">
        <v>1.6615</v>
      </c>
      <c r="N61" s="267">
        <v>1.9453</v>
      </c>
      <c r="O61" s="267">
        <v>1.373</v>
      </c>
      <c r="P61" s="267">
        <v>0</v>
      </c>
    </row>
    <row r="62" spans="1:16" ht="15">
      <c r="A62" s="77">
        <v>54</v>
      </c>
      <c r="B62" s="267">
        <v>0</v>
      </c>
      <c r="C62" s="267">
        <v>0</v>
      </c>
      <c r="D62" s="267">
        <v>3.9503</v>
      </c>
      <c r="E62" s="267">
        <v>1.0673</v>
      </c>
      <c r="F62" s="267">
        <v>1.2087</v>
      </c>
      <c r="G62" s="267">
        <v>1.0427</v>
      </c>
      <c r="H62" s="267">
        <v>4.5429</v>
      </c>
      <c r="I62" s="267">
        <v>1.0541</v>
      </c>
      <c r="J62" s="267">
        <v>4.0415</v>
      </c>
      <c r="K62" s="267">
        <v>1.0085</v>
      </c>
      <c r="L62" s="267">
        <v>3.3065</v>
      </c>
      <c r="M62" s="267">
        <v>1.6314</v>
      </c>
      <c r="N62" s="267">
        <v>1.8954</v>
      </c>
      <c r="O62" s="267">
        <v>1.3902</v>
      </c>
      <c r="P62" s="267">
        <v>0</v>
      </c>
    </row>
    <row r="63" spans="1:16" ht="15">
      <c r="A63" s="77">
        <v>55</v>
      </c>
      <c r="B63" s="267">
        <v>0</v>
      </c>
      <c r="C63" s="267">
        <v>0</v>
      </c>
      <c r="D63" s="267">
        <v>3.8192</v>
      </c>
      <c r="E63" s="267">
        <v>1.0661</v>
      </c>
      <c r="F63" s="267">
        <v>1.3128</v>
      </c>
      <c r="G63" s="267">
        <v>1.0383</v>
      </c>
      <c r="H63" s="267">
        <v>4.4565</v>
      </c>
      <c r="I63" s="267">
        <v>1.0526</v>
      </c>
      <c r="J63" s="267">
        <v>3.8458</v>
      </c>
      <c r="K63" s="267">
        <v>1.0043</v>
      </c>
      <c r="L63" s="267">
        <v>3.1921</v>
      </c>
      <c r="M63" s="267">
        <v>1.6234</v>
      </c>
      <c r="N63" s="267">
        <v>1.8577</v>
      </c>
      <c r="O63" s="267">
        <v>1.3723</v>
      </c>
      <c r="P63" s="267">
        <v>0</v>
      </c>
    </row>
    <row r="64" spans="1:16" ht="15">
      <c r="A64" s="77">
        <v>56</v>
      </c>
      <c r="B64" s="267">
        <v>0</v>
      </c>
      <c r="C64" s="267">
        <v>0</v>
      </c>
      <c r="D64" s="267">
        <v>3.6882</v>
      </c>
      <c r="E64" s="267">
        <v>1.0648</v>
      </c>
      <c r="F64" s="267">
        <v>1.417</v>
      </c>
      <c r="G64" s="267">
        <v>1.034</v>
      </c>
      <c r="H64" s="267">
        <v>4.3701</v>
      </c>
      <c r="I64" s="267">
        <v>1.0511</v>
      </c>
      <c r="J64" s="267">
        <v>3.6502</v>
      </c>
      <c r="K64" s="267">
        <v>1.0001</v>
      </c>
      <c r="L64" s="267">
        <v>3.0776</v>
      </c>
      <c r="M64" s="267">
        <v>1.6153</v>
      </c>
      <c r="N64" s="267">
        <v>1.8199</v>
      </c>
      <c r="O64" s="267">
        <v>1.3545</v>
      </c>
      <c r="P64" s="267">
        <v>0</v>
      </c>
    </row>
    <row r="65" spans="1:16" ht="15">
      <c r="A65" s="77">
        <v>57</v>
      </c>
      <c r="B65" s="267">
        <v>0</v>
      </c>
      <c r="C65" s="267">
        <v>0</v>
      </c>
      <c r="D65" s="267">
        <v>3.5571</v>
      </c>
      <c r="E65" s="267">
        <v>1.0635</v>
      </c>
      <c r="F65" s="267">
        <v>1.5212</v>
      </c>
      <c r="G65" s="267">
        <v>1.0296</v>
      </c>
      <c r="H65" s="267">
        <v>4.2837</v>
      </c>
      <c r="I65" s="267">
        <v>1.0496</v>
      </c>
      <c r="J65" s="267">
        <v>3.4546</v>
      </c>
      <c r="K65" s="267">
        <v>0.9959</v>
      </c>
      <c r="L65" s="267">
        <v>2.9632</v>
      </c>
      <c r="M65" s="267">
        <v>1.6073</v>
      </c>
      <c r="N65" s="267">
        <v>1.7822</v>
      </c>
      <c r="O65" s="267">
        <v>1.3366</v>
      </c>
      <c r="P65" s="267">
        <v>0</v>
      </c>
    </row>
    <row r="66" spans="1:16" ht="15">
      <c r="A66" s="77">
        <v>58</v>
      </c>
      <c r="B66" s="267">
        <v>0</v>
      </c>
      <c r="C66" s="267">
        <v>0</v>
      </c>
      <c r="D66" s="267">
        <v>3.426</v>
      </c>
      <c r="E66" s="267">
        <v>1.0622</v>
      </c>
      <c r="F66" s="267">
        <v>1.6254</v>
      </c>
      <c r="G66" s="267">
        <v>1.0253</v>
      </c>
      <c r="H66" s="267">
        <v>4.1973</v>
      </c>
      <c r="I66" s="267">
        <v>1.0482</v>
      </c>
      <c r="J66" s="267">
        <v>3.259</v>
      </c>
      <c r="K66" s="267">
        <v>0.9917</v>
      </c>
      <c r="L66" s="267">
        <v>2.8488</v>
      </c>
      <c r="M66" s="267">
        <v>1.5993</v>
      </c>
      <c r="N66" s="267">
        <v>1.7445</v>
      </c>
      <c r="O66" s="267">
        <v>1.3187</v>
      </c>
      <c r="P66" s="267">
        <v>0</v>
      </c>
    </row>
    <row r="67" spans="1:16" ht="15">
      <c r="A67" s="77">
        <v>59</v>
      </c>
      <c r="B67" s="267">
        <v>0</v>
      </c>
      <c r="C67" s="267">
        <v>0</v>
      </c>
      <c r="D67" s="267">
        <v>3.295</v>
      </c>
      <c r="E67" s="267">
        <v>1.0609</v>
      </c>
      <c r="F67" s="267">
        <v>1.7295</v>
      </c>
      <c r="G67" s="267">
        <v>1.0209</v>
      </c>
      <c r="H67" s="267">
        <v>4.1109</v>
      </c>
      <c r="I67" s="267">
        <v>1.0467</v>
      </c>
      <c r="J67" s="267">
        <v>3.0633</v>
      </c>
      <c r="K67" s="267">
        <v>0.9875</v>
      </c>
      <c r="L67" s="267">
        <v>2.7344</v>
      </c>
      <c r="M67" s="267">
        <v>1.5912</v>
      </c>
      <c r="N67" s="267">
        <v>1.7068</v>
      </c>
      <c r="O67" s="267">
        <v>1.3008</v>
      </c>
      <c r="P67" s="267">
        <v>0</v>
      </c>
    </row>
    <row r="68" spans="1:16" ht="15">
      <c r="A68" s="77">
        <v>60</v>
      </c>
      <c r="B68" s="267">
        <v>0</v>
      </c>
      <c r="C68" s="267">
        <v>0</v>
      </c>
      <c r="D68" s="267">
        <v>3.1639</v>
      </c>
      <c r="E68" s="267">
        <v>1.0596</v>
      </c>
      <c r="F68" s="267">
        <v>1.8337</v>
      </c>
      <c r="G68" s="267">
        <v>1.0166</v>
      </c>
      <c r="H68" s="267">
        <v>4.0245</v>
      </c>
      <c r="I68" s="267">
        <v>1.0452</v>
      </c>
      <c r="J68" s="267">
        <v>2.8677</v>
      </c>
      <c r="K68" s="267">
        <v>0.9833</v>
      </c>
      <c r="L68" s="267">
        <v>2.6199</v>
      </c>
      <c r="M68" s="267">
        <v>1.5832</v>
      </c>
      <c r="N68" s="267">
        <v>1.669</v>
      </c>
      <c r="O68" s="267">
        <v>1.283</v>
      </c>
      <c r="P68" s="267">
        <v>0</v>
      </c>
    </row>
    <row r="70" ht="12.75">
      <c r="A70" s="76" t="e">
        <f>HLOOKUP('[2]NEER Claim Cost Calculator'!$I$22,B74:P135,MATCH('[2]NEER Claim Cost Calculator'!$K$22,A74:A135))</f>
        <v>#REF!</v>
      </c>
    </row>
    <row r="71" spans="1:16" ht="12.75">
      <c r="A71" s="475" t="s">
        <v>18483</v>
      </c>
      <c r="B71" s="475"/>
      <c r="C71" s="475"/>
      <c r="D71" s="475"/>
      <c r="E71" s="475"/>
      <c r="F71" s="475"/>
      <c r="G71" s="475"/>
      <c r="H71" s="475"/>
      <c r="I71" s="475"/>
      <c r="J71" s="475"/>
      <c r="K71" s="475"/>
      <c r="L71" s="475"/>
      <c r="M71" s="475"/>
      <c r="N71" s="475"/>
      <c r="O71" s="475"/>
      <c r="P71" s="475"/>
    </row>
    <row r="72" spans="1:16" ht="12.75">
      <c r="A72" s="479" t="s">
        <v>18484</v>
      </c>
      <c r="B72" s="479"/>
      <c r="C72" s="479"/>
      <c r="D72" s="479"/>
      <c r="E72" s="479"/>
      <c r="F72" s="479"/>
      <c r="G72" s="479"/>
      <c r="H72" s="479"/>
      <c r="I72" s="479"/>
      <c r="J72" s="479"/>
      <c r="K72" s="479"/>
      <c r="L72" s="479"/>
      <c r="M72" s="479"/>
      <c r="N72" s="479"/>
      <c r="O72" s="479"/>
      <c r="P72" s="479"/>
    </row>
    <row r="73" spans="1:16" ht="12.75">
      <c r="A73" s="80" t="s">
        <v>18485</v>
      </c>
      <c r="B73" s="222" t="s">
        <v>18486</v>
      </c>
      <c r="C73" s="222" t="s">
        <v>18487</v>
      </c>
      <c r="D73" s="222" t="s">
        <v>18488</v>
      </c>
      <c r="E73" s="222" t="s">
        <v>18489</v>
      </c>
      <c r="F73" s="222" t="s">
        <v>18490</v>
      </c>
      <c r="G73" s="222" t="s">
        <v>18491</v>
      </c>
      <c r="H73" s="222" t="s">
        <v>18492</v>
      </c>
      <c r="I73" s="222" t="s">
        <v>18493</v>
      </c>
      <c r="J73" s="222" t="s">
        <v>18494</v>
      </c>
      <c r="K73" s="222" t="s">
        <v>18495</v>
      </c>
      <c r="L73" s="222" t="s">
        <v>18496</v>
      </c>
      <c r="M73" s="222" t="s">
        <v>18497</v>
      </c>
      <c r="N73" s="222" t="s">
        <v>18498</v>
      </c>
      <c r="O73" s="222" t="s">
        <v>18499</v>
      </c>
      <c r="P73" s="222" t="s">
        <v>18500</v>
      </c>
    </row>
    <row r="74" spans="1:16" ht="12.75">
      <c r="A74" s="82" t="s">
        <v>18501</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77">
        <v>0</v>
      </c>
      <c r="B75" s="267">
        <v>0</v>
      </c>
      <c r="C75" s="267">
        <v>0</v>
      </c>
      <c r="D75" s="267">
        <v>29.685</v>
      </c>
      <c r="E75" s="267">
        <v>12.8268</v>
      </c>
      <c r="F75" s="267">
        <v>37.71</v>
      </c>
      <c r="G75" s="267">
        <v>8.0575</v>
      </c>
      <c r="H75" s="267">
        <v>31.6688</v>
      </c>
      <c r="I75" s="267">
        <v>8.0937</v>
      </c>
      <c r="J75" s="267">
        <v>24.705</v>
      </c>
      <c r="K75" s="267">
        <v>5.589</v>
      </c>
      <c r="L75" s="267">
        <v>24.9038</v>
      </c>
      <c r="M75" s="267">
        <v>16.9812</v>
      </c>
      <c r="N75" s="267">
        <v>0</v>
      </c>
      <c r="O75" s="267">
        <v>0</v>
      </c>
      <c r="P75" s="267">
        <v>0</v>
      </c>
    </row>
    <row r="76" spans="1:16" ht="15">
      <c r="A76" s="77">
        <v>1</v>
      </c>
      <c r="B76" s="267">
        <v>0</v>
      </c>
      <c r="C76" s="267">
        <v>0</v>
      </c>
      <c r="D76" s="267">
        <v>26.3867</v>
      </c>
      <c r="E76" s="267">
        <v>11.4016</v>
      </c>
      <c r="F76" s="267">
        <v>33.52</v>
      </c>
      <c r="G76" s="267">
        <v>7.1622</v>
      </c>
      <c r="H76" s="267">
        <v>28.15</v>
      </c>
      <c r="I76" s="267">
        <v>7.1944</v>
      </c>
      <c r="J76" s="267">
        <v>21.96</v>
      </c>
      <c r="K76" s="267">
        <v>4.968</v>
      </c>
      <c r="L76" s="267">
        <v>22.1367</v>
      </c>
      <c r="M76" s="267">
        <v>15.0944</v>
      </c>
      <c r="N76" s="267">
        <v>0</v>
      </c>
      <c r="O76" s="267">
        <v>0</v>
      </c>
      <c r="P76" s="267">
        <v>0</v>
      </c>
    </row>
    <row r="77" spans="1:16" ht="15">
      <c r="A77" s="77">
        <v>2</v>
      </c>
      <c r="B77" s="267">
        <v>0</v>
      </c>
      <c r="C77" s="267">
        <v>0</v>
      </c>
      <c r="D77" s="267">
        <v>23.0883</v>
      </c>
      <c r="E77" s="267">
        <v>9.9764</v>
      </c>
      <c r="F77" s="267">
        <v>29.33</v>
      </c>
      <c r="G77" s="267">
        <v>6.2669</v>
      </c>
      <c r="H77" s="267">
        <v>24.6313</v>
      </c>
      <c r="I77" s="267">
        <v>6.2951</v>
      </c>
      <c r="J77" s="267">
        <v>19.215</v>
      </c>
      <c r="K77" s="267">
        <v>4.347</v>
      </c>
      <c r="L77" s="267">
        <v>19.3696</v>
      </c>
      <c r="M77" s="267">
        <v>13.2076</v>
      </c>
      <c r="N77" s="267">
        <v>0</v>
      </c>
      <c r="O77" s="267">
        <v>0</v>
      </c>
      <c r="P77" s="267">
        <v>0</v>
      </c>
    </row>
    <row r="78" spans="1:16" ht="15">
      <c r="A78" s="77">
        <v>3</v>
      </c>
      <c r="B78" s="267">
        <v>0</v>
      </c>
      <c r="C78" s="267">
        <v>0</v>
      </c>
      <c r="D78" s="267">
        <v>19.79</v>
      </c>
      <c r="E78" s="267">
        <v>8.5512</v>
      </c>
      <c r="F78" s="267">
        <v>25.14</v>
      </c>
      <c r="G78" s="267">
        <v>5.3717</v>
      </c>
      <c r="H78" s="267">
        <v>21.1125</v>
      </c>
      <c r="I78" s="267">
        <v>5.3958</v>
      </c>
      <c r="J78" s="267">
        <v>16.47</v>
      </c>
      <c r="K78" s="267">
        <v>3.726</v>
      </c>
      <c r="L78" s="267">
        <v>16.6025</v>
      </c>
      <c r="M78" s="267">
        <v>11.3208</v>
      </c>
      <c r="N78" s="267">
        <v>0</v>
      </c>
      <c r="O78" s="267">
        <v>0</v>
      </c>
      <c r="P78" s="267">
        <v>0</v>
      </c>
    </row>
    <row r="79" spans="1:16" ht="15">
      <c r="A79" s="77">
        <v>4</v>
      </c>
      <c r="B79" s="267">
        <v>0</v>
      </c>
      <c r="C79" s="267">
        <v>0</v>
      </c>
      <c r="D79" s="267">
        <v>16.4917</v>
      </c>
      <c r="E79" s="267">
        <v>7.126</v>
      </c>
      <c r="F79" s="267">
        <v>20.95</v>
      </c>
      <c r="G79" s="267">
        <v>4.4764</v>
      </c>
      <c r="H79" s="267">
        <v>17.5938</v>
      </c>
      <c r="I79" s="267">
        <v>4.4965</v>
      </c>
      <c r="J79" s="267">
        <v>13.725</v>
      </c>
      <c r="K79" s="267">
        <v>3.105</v>
      </c>
      <c r="L79" s="267">
        <v>13.8354</v>
      </c>
      <c r="M79" s="267">
        <v>9.434</v>
      </c>
      <c r="N79" s="267">
        <v>0</v>
      </c>
      <c r="O79" s="267">
        <v>0</v>
      </c>
      <c r="P79" s="267">
        <v>0</v>
      </c>
    </row>
    <row r="80" spans="1:16" ht="15">
      <c r="A80" s="77">
        <v>5</v>
      </c>
      <c r="B80" s="267">
        <v>0</v>
      </c>
      <c r="C80" s="267">
        <v>0</v>
      </c>
      <c r="D80" s="267">
        <v>13.1933</v>
      </c>
      <c r="E80" s="267">
        <v>5.7008</v>
      </c>
      <c r="F80" s="267">
        <v>16.76</v>
      </c>
      <c r="G80" s="267">
        <v>3.5811</v>
      </c>
      <c r="H80" s="267">
        <v>14.075</v>
      </c>
      <c r="I80" s="267">
        <v>3.5972</v>
      </c>
      <c r="J80" s="267">
        <v>10.98</v>
      </c>
      <c r="K80" s="267">
        <v>2.484</v>
      </c>
      <c r="L80" s="267">
        <v>11.0683</v>
      </c>
      <c r="M80" s="267">
        <v>7.5472</v>
      </c>
      <c r="N80" s="267">
        <v>0</v>
      </c>
      <c r="O80" s="267">
        <v>0</v>
      </c>
      <c r="P80" s="267">
        <v>0</v>
      </c>
    </row>
    <row r="81" spans="1:16" ht="15">
      <c r="A81" s="77">
        <v>6</v>
      </c>
      <c r="B81" s="267">
        <v>0</v>
      </c>
      <c r="C81" s="267">
        <v>0</v>
      </c>
      <c r="D81" s="267">
        <v>9.895</v>
      </c>
      <c r="E81" s="267">
        <v>4.2756</v>
      </c>
      <c r="F81" s="267">
        <v>12.57</v>
      </c>
      <c r="G81" s="267">
        <v>2.6858</v>
      </c>
      <c r="H81" s="267">
        <v>10.5563</v>
      </c>
      <c r="I81" s="267">
        <v>2.6979</v>
      </c>
      <c r="J81" s="267">
        <v>8.235</v>
      </c>
      <c r="K81" s="267">
        <v>1.863</v>
      </c>
      <c r="L81" s="267">
        <v>8.3013</v>
      </c>
      <c r="M81" s="267">
        <v>5.6604</v>
      </c>
      <c r="N81" s="267">
        <v>0</v>
      </c>
      <c r="O81" s="267">
        <v>0</v>
      </c>
      <c r="P81" s="267">
        <v>0</v>
      </c>
    </row>
    <row r="82" spans="1:16" ht="15">
      <c r="A82" s="77">
        <v>7</v>
      </c>
      <c r="B82" s="267">
        <v>0</v>
      </c>
      <c r="C82" s="267">
        <v>0</v>
      </c>
      <c r="D82" s="267">
        <v>9.3975</v>
      </c>
      <c r="E82" s="267">
        <v>4.1568</v>
      </c>
      <c r="F82" s="267">
        <v>11.963</v>
      </c>
      <c r="G82" s="267">
        <v>2.6112</v>
      </c>
      <c r="H82" s="267">
        <v>10.1607</v>
      </c>
      <c r="I82" s="267">
        <v>2.623</v>
      </c>
      <c r="J82" s="267">
        <v>8.014</v>
      </c>
      <c r="K82" s="267">
        <v>1.8113</v>
      </c>
      <c r="L82" s="267">
        <v>7.9899</v>
      </c>
      <c r="M82" s="267">
        <v>5.5032</v>
      </c>
      <c r="N82" s="267">
        <v>0</v>
      </c>
      <c r="O82" s="267">
        <v>0</v>
      </c>
      <c r="P82" s="267">
        <v>0</v>
      </c>
    </row>
    <row r="83" spans="1:16" ht="15">
      <c r="A83" s="77">
        <v>8</v>
      </c>
      <c r="B83" s="267">
        <v>0</v>
      </c>
      <c r="C83" s="267">
        <v>0</v>
      </c>
      <c r="D83" s="267">
        <v>8.9001</v>
      </c>
      <c r="E83" s="267">
        <v>4.0381</v>
      </c>
      <c r="F83" s="267">
        <v>11.3559</v>
      </c>
      <c r="G83" s="267">
        <v>2.5366</v>
      </c>
      <c r="H83" s="267">
        <v>9.7652</v>
      </c>
      <c r="I83" s="267">
        <v>2.548</v>
      </c>
      <c r="J83" s="267">
        <v>7.793</v>
      </c>
      <c r="K83" s="267">
        <v>1.7595</v>
      </c>
      <c r="L83" s="267">
        <v>7.6786</v>
      </c>
      <c r="M83" s="267">
        <v>5.3459</v>
      </c>
      <c r="N83" s="267">
        <v>0</v>
      </c>
      <c r="O83" s="267">
        <v>0</v>
      </c>
      <c r="P83" s="267">
        <v>0</v>
      </c>
    </row>
    <row r="84" spans="1:16" ht="15">
      <c r="A84" s="77">
        <v>9</v>
      </c>
      <c r="B84" s="267">
        <v>0</v>
      </c>
      <c r="C84" s="267">
        <v>0</v>
      </c>
      <c r="D84" s="267">
        <v>8.4026</v>
      </c>
      <c r="E84" s="267">
        <v>3.9193</v>
      </c>
      <c r="F84" s="267">
        <v>10.7489</v>
      </c>
      <c r="G84" s="267">
        <v>2.462</v>
      </c>
      <c r="H84" s="267">
        <v>9.3696</v>
      </c>
      <c r="I84" s="267">
        <v>2.4731</v>
      </c>
      <c r="J84" s="267">
        <v>7.5721</v>
      </c>
      <c r="K84" s="267">
        <v>1.7078</v>
      </c>
      <c r="L84" s="267">
        <v>7.3673</v>
      </c>
      <c r="M84" s="267">
        <v>5.1887</v>
      </c>
      <c r="N84" s="267">
        <v>0</v>
      </c>
      <c r="O84" s="267">
        <v>0</v>
      </c>
      <c r="P84" s="267">
        <v>0</v>
      </c>
    </row>
    <row r="85" spans="1:16" ht="15">
      <c r="A85" s="77">
        <v>10</v>
      </c>
      <c r="B85" s="267">
        <v>0</v>
      </c>
      <c r="C85" s="267">
        <v>0</v>
      </c>
      <c r="D85" s="267">
        <v>7.9051</v>
      </c>
      <c r="E85" s="267">
        <v>3.8005</v>
      </c>
      <c r="F85" s="267">
        <v>10.1418</v>
      </c>
      <c r="G85" s="267">
        <v>2.3874</v>
      </c>
      <c r="H85" s="267">
        <v>8.9741</v>
      </c>
      <c r="I85" s="267">
        <v>2.3981</v>
      </c>
      <c r="J85" s="267">
        <v>7.3511</v>
      </c>
      <c r="K85" s="267">
        <v>1.656</v>
      </c>
      <c r="L85" s="267">
        <v>7.056</v>
      </c>
      <c r="M85" s="267">
        <v>5.0315</v>
      </c>
      <c r="N85" s="267">
        <v>0</v>
      </c>
      <c r="O85" s="267">
        <v>0</v>
      </c>
      <c r="P85" s="267">
        <v>0</v>
      </c>
    </row>
    <row r="86" spans="1:16" ht="15">
      <c r="A86" s="77">
        <v>11</v>
      </c>
      <c r="B86" s="267">
        <v>0</v>
      </c>
      <c r="C86" s="267">
        <v>0</v>
      </c>
      <c r="D86" s="267">
        <v>7.4076</v>
      </c>
      <c r="E86" s="267">
        <v>3.6818</v>
      </c>
      <c r="F86" s="267">
        <v>9.5348</v>
      </c>
      <c r="G86" s="267">
        <v>2.3128</v>
      </c>
      <c r="H86" s="267">
        <v>8.5786</v>
      </c>
      <c r="I86" s="267">
        <v>2.3232</v>
      </c>
      <c r="J86" s="267">
        <v>7.1301</v>
      </c>
      <c r="K86" s="267">
        <v>1.6043</v>
      </c>
      <c r="L86" s="267">
        <v>6.7447</v>
      </c>
      <c r="M86" s="267">
        <v>4.8742</v>
      </c>
      <c r="N86" s="267">
        <v>0</v>
      </c>
      <c r="O86" s="267">
        <v>0</v>
      </c>
      <c r="P86" s="267">
        <v>0</v>
      </c>
    </row>
    <row r="87" spans="1:16" ht="15">
      <c r="A87" s="77">
        <v>12</v>
      </c>
      <c r="B87" s="267">
        <v>0</v>
      </c>
      <c r="C87" s="267">
        <v>0</v>
      </c>
      <c r="D87" s="267">
        <v>6.9102</v>
      </c>
      <c r="E87" s="267">
        <v>3.563</v>
      </c>
      <c r="F87" s="267">
        <v>8.9277</v>
      </c>
      <c r="G87" s="267">
        <v>2.2382</v>
      </c>
      <c r="H87" s="267">
        <v>8.183</v>
      </c>
      <c r="I87" s="267">
        <v>2.2483</v>
      </c>
      <c r="J87" s="267">
        <v>6.9091</v>
      </c>
      <c r="K87" s="267">
        <v>1.5525</v>
      </c>
      <c r="L87" s="267">
        <v>6.4334</v>
      </c>
      <c r="M87" s="267">
        <v>4.717</v>
      </c>
      <c r="N87" s="267">
        <v>0</v>
      </c>
      <c r="O87" s="267">
        <v>0</v>
      </c>
      <c r="P87" s="267">
        <v>0</v>
      </c>
    </row>
    <row r="88" spans="1:16" ht="15">
      <c r="A88" s="77">
        <v>13</v>
      </c>
      <c r="B88" s="267">
        <v>0</v>
      </c>
      <c r="C88" s="267">
        <v>0</v>
      </c>
      <c r="D88" s="267">
        <v>6.4127</v>
      </c>
      <c r="E88" s="267">
        <v>3.4442</v>
      </c>
      <c r="F88" s="267">
        <v>8.3207</v>
      </c>
      <c r="G88" s="267">
        <v>2.1636</v>
      </c>
      <c r="H88" s="267">
        <v>7.7875</v>
      </c>
      <c r="I88" s="267">
        <v>2.1733</v>
      </c>
      <c r="J88" s="267">
        <v>6.6881</v>
      </c>
      <c r="K88" s="267">
        <v>1.5008</v>
      </c>
      <c r="L88" s="267">
        <v>6.1221</v>
      </c>
      <c r="M88" s="267">
        <v>4.5598</v>
      </c>
      <c r="N88" s="267">
        <v>0</v>
      </c>
      <c r="O88" s="267">
        <v>0</v>
      </c>
      <c r="P88" s="267">
        <v>0</v>
      </c>
    </row>
    <row r="89" spans="1:16" ht="15">
      <c r="A89" s="77">
        <v>14</v>
      </c>
      <c r="B89" s="267">
        <v>0</v>
      </c>
      <c r="C89" s="267">
        <v>0</v>
      </c>
      <c r="D89" s="267">
        <v>5.9152</v>
      </c>
      <c r="E89" s="267">
        <v>3.3255</v>
      </c>
      <c r="F89" s="267">
        <v>7.7136</v>
      </c>
      <c r="G89" s="267">
        <v>2.089</v>
      </c>
      <c r="H89" s="267">
        <v>7.392</v>
      </c>
      <c r="I89" s="267">
        <v>2.0984</v>
      </c>
      <c r="J89" s="267">
        <v>6.4672</v>
      </c>
      <c r="K89" s="267">
        <v>1.449</v>
      </c>
      <c r="L89" s="267">
        <v>5.8108</v>
      </c>
      <c r="M89" s="267">
        <v>4.4025</v>
      </c>
      <c r="N89" s="267">
        <v>0</v>
      </c>
      <c r="O89" s="267">
        <v>0</v>
      </c>
      <c r="P89" s="267">
        <v>0</v>
      </c>
    </row>
    <row r="90" spans="1:16" ht="15">
      <c r="A90" s="77">
        <v>15</v>
      </c>
      <c r="B90" s="267">
        <v>0</v>
      </c>
      <c r="C90" s="267">
        <v>0</v>
      </c>
      <c r="D90" s="267">
        <v>5.4178</v>
      </c>
      <c r="E90" s="267">
        <v>3.2067</v>
      </c>
      <c r="F90" s="267">
        <v>7.1066</v>
      </c>
      <c r="G90" s="267">
        <v>2.0144</v>
      </c>
      <c r="H90" s="267">
        <v>6.9964</v>
      </c>
      <c r="I90" s="267">
        <v>2.0234</v>
      </c>
      <c r="J90" s="267">
        <v>6.2462</v>
      </c>
      <c r="K90" s="267">
        <v>1.3973</v>
      </c>
      <c r="L90" s="267">
        <v>5.4994</v>
      </c>
      <c r="M90" s="267">
        <v>4.2453</v>
      </c>
      <c r="N90" s="267">
        <v>0</v>
      </c>
      <c r="O90" s="267">
        <v>0</v>
      </c>
      <c r="P90" s="267">
        <v>0</v>
      </c>
    </row>
    <row r="91" spans="1:16" ht="15">
      <c r="A91" s="77">
        <v>16</v>
      </c>
      <c r="B91" s="267">
        <v>0</v>
      </c>
      <c r="C91" s="267">
        <v>0</v>
      </c>
      <c r="D91" s="267">
        <v>4.9203</v>
      </c>
      <c r="E91" s="267">
        <v>3.0879</v>
      </c>
      <c r="F91" s="267">
        <v>6.4995</v>
      </c>
      <c r="G91" s="267">
        <v>1.9398</v>
      </c>
      <c r="H91" s="267">
        <v>6.6009</v>
      </c>
      <c r="I91" s="267">
        <v>1.9485</v>
      </c>
      <c r="J91" s="267">
        <v>6.0252</v>
      </c>
      <c r="K91" s="267">
        <v>1.3455</v>
      </c>
      <c r="L91" s="267">
        <v>5.1881</v>
      </c>
      <c r="M91" s="267">
        <v>4.0881</v>
      </c>
      <c r="N91" s="267">
        <v>0</v>
      </c>
      <c r="O91" s="267">
        <v>0</v>
      </c>
      <c r="P91" s="267">
        <v>0</v>
      </c>
    </row>
    <row r="92" spans="1:16" ht="15">
      <c r="A92" s="77">
        <v>17</v>
      </c>
      <c r="B92" s="267">
        <v>0</v>
      </c>
      <c r="C92" s="267">
        <v>0</v>
      </c>
      <c r="D92" s="267">
        <v>4.4228</v>
      </c>
      <c r="E92" s="267">
        <v>2.9692</v>
      </c>
      <c r="F92" s="267">
        <v>5.8925</v>
      </c>
      <c r="G92" s="267">
        <v>1.8652</v>
      </c>
      <c r="H92" s="267">
        <v>6.2053</v>
      </c>
      <c r="I92" s="267">
        <v>1.8735</v>
      </c>
      <c r="J92" s="267">
        <v>5.8042</v>
      </c>
      <c r="K92" s="267">
        <v>1.2938</v>
      </c>
      <c r="L92" s="267">
        <v>4.8768</v>
      </c>
      <c r="M92" s="267">
        <v>3.9308</v>
      </c>
      <c r="N92" s="267">
        <v>0</v>
      </c>
      <c r="O92" s="267">
        <v>0</v>
      </c>
      <c r="P92" s="267">
        <v>0</v>
      </c>
    </row>
    <row r="93" spans="1:16" ht="15">
      <c r="A93" s="77">
        <v>18</v>
      </c>
      <c r="B93" s="267">
        <v>0</v>
      </c>
      <c r="C93" s="267">
        <v>0</v>
      </c>
      <c r="D93" s="267">
        <v>3.9253</v>
      </c>
      <c r="E93" s="267">
        <v>2.8504</v>
      </c>
      <c r="F93" s="267">
        <v>5.2854</v>
      </c>
      <c r="G93" s="267">
        <v>1.7906</v>
      </c>
      <c r="H93" s="267">
        <v>5.8098</v>
      </c>
      <c r="I93" s="267">
        <v>1.7986</v>
      </c>
      <c r="J93" s="267">
        <v>5.5833</v>
      </c>
      <c r="K93" s="267">
        <v>1.242</v>
      </c>
      <c r="L93" s="267">
        <v>4.5655</v>
      </c>
      <c r="M93" s="267">
        <v>3.7736</v>
      </c>
      <c r="N93" s="267">
        <v>5.2716</v>
      </c>
      <c r="O93" s="267">
        <v>2.1131</v>
      </c>
      <c r="P93" s="267">
        <v>0</v>
      </c>
    </row>
    <row r="94" spans="1:16" ht="15">
      <c r="A94" s="77">
        <v>19</v>
      </c>
      <c r="B94" s="267">
        <v>0</v>
      </c>
      <c r="C94" s="267">
        <v>0</v>
      </c>
      <c r="D94" s="267">
        <v>3.8975</v>
      </c>
      <c r="E94" s="267">
        <v>2.7869</v>
      </c>
      <c r="F94" s="267">
        <v>5.2936</v>
      </c>
      <c r="G94" s="267">
        <v>1.8047</v>
      </c>
      <c r="H94" s="267">
        <v>5.6166</v>
      </c>
      <c r="I94" s="267">
        <v>1.8167</v>
      </c>
      <c r="J94" s="267">
        <v>5.3157</v>
      </c>
      <c r="K94" s="267">
        <v>1.242</v>
      </c>
      <c r="L94" s="267">
        <v>4.433</v>
      </c>
      <c r="M94" s="267">
        <v>3.6627</v>
      </c>
      <c r="N94" s="267">
        <v>5.1252</v>
      </c>
      <c r="O94" s="267">
        <v>2.0544</v>
      </c>
      <c r="P94" s="267">
        <v>0</v>
      </c>
    </row>
    <row r="95" spans="1:16" ht="15">
      <c r="A95" s="77">
        <v>20</v>
      </c>
      <c r="B95" s="267">
        <v>0</v>
      </c>
      <c r="C95" s="267">
        <v>0</v>
      </c>
      <c r="D95" s="267">
        <v>3.8697</v>
      </c>
      <c r="E95" s="267">
        <v>2.7235</v>
      </c>
      <c r="F95" s="267">
        <v>5.3018</v>
      </c>
      <c r="G95" s="267">
        <v>1.8188</v>
      </c>
      <c r="H95" s="267">
        <v>5.4234</v>
      </c>
      <c r="I95" s="267">
        <v>1.8348</v>
      </c>
      <c r="J95" s="267">
        <v>5.0481</v>
      </c>
      <c r="K95" s="267">
        <v>1.242</v>
      </c>
      <c r="L95" s="267">
        <v>4.3004</v>
      </c>
      <c r="M95" s="267">
        <v>3.5518</v>
      </c>
      <c r="N95" s="267">
        <v>4.9787</v>
      </c>
      <c r="O95" s="267">
        <v>1.9957</v>
      </c>
      <c r="P95" s="267">
        <v>0</v>
      </c>
    </row>
    <row r="96" spans="1:16" ht="15">
      <c r="A96" s="77">
        <v>21</v>
      </c>
      <c r="B96" s="267">
        <v>0</v>
      </c>
      <c r="C96" s="267">
        <v>0</v>
      </c>
      <c r="D96" s="267">
        <v>3.8419</v>
      </c>
      <c r="E96" s="267">
        <v>2.66</v>
      </c>
      <c r="F96" s="267">
        <v>5.31</v>
      </c>
      <c r="G96" s="267">
        <v>1.833</v>
      </c>
      <c r="H96" s="267">
        <v>5.2302</v>
      </c>
      <c r="I96" s="267">
        <v>1.8529</v>
      </c>
      <c r="J96" s="267">
        <v>4.7806</v>
      </c>
      <c r="K96" s="267">
        <v>1.242</v>
      </c>
      <c r="L96" s="267">
        <v>4.1679</v>
      </c>
      <c r="M96" s="267">
        <v>3.4409</v>
      </c>
      <c r="N96" s="267">
        <v>4.8323</v>
      </c>
      <c r="O96" s="267">
        <v>1.937</v>
      </c>
      <c r="P96" s="267">
        <v>0</v>
      </c>
    </row>
    <row r="97" spans="1:16" ht="15">
      <c r="A97" s="77">
        <v>22</v>
      </c>
      <c r="B97" s="267">
        <v>0</v>
      </c>
      <c r="C97" s="267">
        <v>0</v>
      </c>
      <c r="D97" s="267">
        <v>3.8141</v>
      </c>
      <c r="E97" s="267">
        <v>2.5966</v>
      </c>
      <c r="F97" s="267">
        <v>5.3182</v>
      </c>
      <c r="G97" s="267">
        <v>1.8471</v>
      </c>
      <c r="H97" s="267">
        <v>5.037</v>
      </c>
      <c r="I97" s="267">
        <v>1.8709</v>
      </c>
      <c r="J97" s="267">
        <v>4.513</v>
      </c>
      <c r="K97" s="267">
        <v>1.242</v>
      </c>
      <c r="L97" s="267">
        <v>4.0354</v>
      </c>
      <c r="M97" s="267">
        <v>3.3299</v>
      </c>
      <c r="N97" s="267">
        <v>4.6859</v>
      </c>
      <c r="O97" s="267">
        <v>1.8783</v>
      </c>
      <c r="P97" s="267">
        <v>0</v>
      </c>
    </row>
    <row r="98" spans="1:16" ht="15">
      <c r="A98" s="77">
        <v>23</v>
      </c>
      <c r="B98" s="267">
        <v>0</v>
      </c>
      <c r="C98" s="267">
        <v>0</v>
      </c>
      <c r="D98" s="267">
        <v>3.7863</v>
      </c>
      <c r="E98" s="267">
        <v>2.5331</v>
      </c>
      <c r="F98" s="267">
        <v>5.3264</v>
      </c>
      <c r="G98" s="267">
        <v>1.8612</v>
      </c>
      <c r="H98" s="267">
        <v>4.8438</v>
      </c>
      <c r="I98" s="267">
        <v>1.889</v>
      </c>
      <c r="J98" s="267">
        <v>4.2454</v>
      </c>
      <c r="K98" s="267">
        <v>1.242</v>
      </c>
      <c r="L98" s="267">
        <v>3.9028</v>
      </c>
      <c r="M98" s="267">
        <v>3.219</v>
      </c>
      <c r="N98" s="267">
        <v>4.5394</v>
      </c>
      <c r="O98" s="267">
        <v>1.8196</v>
      </c>
      <c r="P98" s="267">
        <v>0</v>
      </c>
    </row>
    <row r="99" spans="1:16" ht="15">
      <c r="A99" s="77">
        <v>24</v>
      </c>
      <c r="B99" s="267">
        <v>0</v>
      </c>
      <c r="C99" s="267">
        <v>0</v>
      </c>
      <c r="D99" s="267">
        <v>3.7585</v>
      </c>
      <c r="E99" s="267">
        <v>2.4696</v>
      </c>
      <c r="F99" s="267">
        <v>5.3346</v>
      </c>
      <c r="G99" s="267">
        <v>1.8754</v>
      </c>
      <c r="H99" s="267">
        <v>4.6506</v>
      </c>
      <c r="I99" s="267">
        <v>1.9071</v>
      </c>
      <c r="J99" s="267">
        <v>3.9779</v>
      </c>
      <c r="K99" s="267">
        <v>1.242</v>
      </c>
      <c r="L99" s="267">
        <v>3.7703</v>
      </c>
      <c r="M99" s="267">
        <v>3.1081</v>
      </c>
      <c r="N99" s="267">
        <v>4.393</v>
      </c>
      <c r="O99" s="267">
        <v>1.7609</v>
      </c>
      <c r="P99" s="267">
        <v>0</v>
      </c>
    </row>
    <row r="100" spans="1:16" ht="15">
      <c r="A100" s="77">
        <v>25</v>
      </c>
      <c r="B100" s="267">
        <v>0</v>
      </c>
      <c r="C100" s="267">
        <v>0</v>
      </c>
      <c r="D100" s="267">
        <v>3.7307</v>
      </c>
      <c r="E100" s="267">
        <v>2.4062</v>
      </c>
      <c r="F100" s="267">
        <v>5.3428</v>
      </c>
      <c r="G100" s="267">
        <v>1.8895</v>
      </c>
      <c r="H100" s="267">
        <v>4.4574</v>
      </c>
      <c r="I100" s="267">
        <v>1.9252</v>
      </c>
      <c r="J100" s="267">
        <v>3.7103</v>
      </c>
      <c r="K100" s="267">
        <v>1.242</v>
      </c>
      <c r="L100" s="267">
        <v>3.6377</v>
      </c>
      <c r="M100" s="267">
        <v>2.9972</v>
      </c>
      <c r="N100" s="267">
        <v>4.2466</v>
      </c>
      <c r="O100" s="267">
        <v>1.7022</v>
      </c>
      <c r="P100" s="267">
        <v>0</v>
      </c>
    </row>
    <row r="101" spans="1:16" ht="15">
      <c r="A101" s="77">
        <v>26</v>
      </c>
      <c r="B101" s="267">
        <v>0</v>
      </c>
      <c r="C101" s="267">
        <v>0</v>
      </c>
      <c r="D101" s="267">
        <v>3.7029</v>
      </c>
      <c r="E101" s="267">
        <v>2.3427</v>
      </c>
      <c r="F101" s="267">
        <v>5.351</v>
      </c>
      <c r="G101" s="267">
        <v>1.9037</v>
      </c>
      <c r="H101" s="267">
        <v>4.2642</v>
      </c>
      <c r="I101" s="267">
        <v>1.9433</v>
      </c>
      <c r="J101" s="267">
        <v>3.4427</v>
      </c>
      <c r="K101" s="267">
        <v>1.242</v>
      </c>
      <c r="L101" s="267">
        <v>3.5052</v>
      </c>
      <c r="M101" s="267">
        <v>2.8863</v>
      </c>
      <c r="N101" s="267">
        <v>4.1001</v>
      </c>
      <c r="O101" s="267">
        <v>1.6435</v>
      </c>
      <c r="P101" s="267">
        <v>0</v>
      </c>
    </row>
    <row r="102" spans="1:16" ht="15">
      <c r="A102" s="77">
        <v>27</v>
      </c>
      <c r="B102" s="267">
        <v>0</v>
      </c>
      <c r="C102" s="267">
        <v>0</v>
      </c>
      <c r="D102" s="267">
        <v>3.6751</v>
      </c>
      <c r="E102" s="267">
        <v>2.2793</v>
      </c>
      <c r="F102" s="267">
        <v>5.3592</v>
      </c>
      <c r="G102" s="267">
        <v>1.9178</v>
      </c>
      <c r="H102" s="267">
        <v>4.071</v>
      </c>
      <c r="I102" s="267">
        <v>1.9614</v>
      </c>
      <c r="J102" s="267">
        <v>3.1752</v>
      </c>
      <c r="K102" s="267">
        <v>1.242</v>
      </c>
      <c r="L102" s="267">
        <v>3.3727</v>
      </c>
      <c r="M102" s="267">
        <v>2.7754</v>
      </c>
      <c r="N102" s="267">
        <v>3.9537</v>
      </c>
      <c r="O102" s="267">
        <v>1.5848</v>
      </c>
      <c r="P102" s="267">
        <v>0</v>
      </c>
    </row>
    <row r="103" spans="1:16" ht="15">
      <c r="A103" s="77">
        <v>28</v>
      </c>
      <c r="B103" s="267">
        <v>0</v>
      </c>
      <c r="C103" s="267">
        <v>0</v>
      </c>
      <c r="D103" s="267">
        <v>3.6473</v>
      </c>
      <c r="E103" s="267">
        <v>2.2158</v>
      </c>
      <c r="F103" s="267">
        <v>5.3674</v>
      </c>
      <c r="G103" s="267">
        <v>1.9319</v>
      </c>
      <c r="H103" s="267">
        <v>3.8778</v>
      </c>
      <c r="I103" s="267">
        <v>1.9795</v>
      </c>
      <c r="J103" s="267">
        <v>2.9076</v>
      </c>
      <c r="K103" s="267">
        <v>1.242</v>
      </c>
      <c r="L103" s="267">
        <v>3.2401</v>
      </c>
      <c r="M103" s="267">
        <v>2.6644</v>
      </c>
      <c r="N103" s="267">
        <v>3.8073</v>
      </c>
      <c r="O103" s="267">
        <v>1.5261</v>
      </c>
      <c r="P103" s="267">
        <v>0</v>
      </c>
    </row>
    <row r="104" spans="1:16" ht="15">
      <c r="A104" s="77">
        <v>29</v>
      </c>
      <c r="B104" s="267">
        <v>0</v>
      </c>
      <c r="C104" s="267">
        <v>0</v>
      </c>
      <c r="D104" s="267">
        <v>3.6195</v>
      </c>
      <c r="E104" s="267">
        <v>2.1524</v>
      </c>
      <c r="F104" s="267">
        <v>5.3756</v>
      </c>
      <c r="G104" s="267">
        <v>1.9461</v>
      </c>
      <c r="H104" s="267">
        <v>3.6846</v>
      </c>
      <c r="I104" s="267">
        <v>1.9976</v>
      </c>
      <c r="J104" s="267">
        <v>2.64</v>
      </c>
      <c r="K104" s="267">
        <v>1.242</v>
      </c>
      <c r="L104" s="267">
        <v>3.1076</v>
      </c>
      <c r="M104" s="267">
        <v>2.5535</v>
      </c>
      <c r="N104" s="267">
        <v>3.6608</v>
      </c>
      <c r="O104" s="267">
        <v>1.4674</v>
      </c>
      <c r="P104" s="267">
        <v>0</v>
      </c>
    </row>
    <row r="105" spans="1:16" ht="15">
      <c r="A105" s="77">
        <v>30</v>
      </c>
      <c r="B105" s="267">
        <v>0</v>
      </c>
      <c r="C105" s="267">
        <v>0</v>
      </c>
      <c r="D105" s="267">
        <v>3.5917</v>
      </c>
      <c r="E105" s="267">
        <v>2.0889</v>
      </c>
      <c r="F105" s="267">
        <v>5.3838</v>
      </c>
      <c r="G105" s="267">
        <v>1.9602</v>
      </c>
      <c r="H105" s="267">
        <v>3.4914</v>
      </c>
      <c r="I105" s="267">
        <v>2.0156</v>
      </c>
      <c r="J105" s="267">
        <v>2.3725</v>
      </c>
      <c r="K105" s="267">
        <v>1.242</v>
      </c>
      <c r="L105" s="267">
        <v>2.9751</v>
      </c>
      <c r="M105" s="267">
        <v>2.4426</v>
      </c>
      <c r="N105" s="267">
        <v>3.5144</v>
      </c>
      <c r="O105" s="267">
        <v>1.4088</v>
      </c>
      <c r="P105" s="267">
        <v>0</v>
      </c>
    </row>
    <row r="106" spans="1:16" ht="15">
      <c r="A106" s="77">
        <v>31</v>
      </c>
      <c r="B106" s="267">
        <v>0</v>
      </c>
      <c r="C106" s="267">
        <v>0</v>
      </c>
      <c r="D106" s="267">
        <v>3.4834</v>
      </c>
      <c r="E106" s="267">
        <v>2.018</v>
      </c>
      <c r="F106" s="267">
        <v>5.1</v>
      </c>
      <c r="G106" s="267">
        <v>1.9148</v>
      </c>
      <c r="H106" s="267">
        <v>3.43</v>
      </c>
      <c r="I106" s="267">
        <v>1.984</v>
      </c>
      <c r="J106" s="267">
        <v>2.4451</v>
      </c>
      <c r="K106" s="267">
        <v>1.2401</v>
      </c>
      <c r="L106" s="267">
        <v>2.9051</v>
      </c>
      <c r="M106" s="267">
        <v>2.407</v>
      </c>
      <c r="N106" s="267">
        <v>3.4251</v>
      </c>
      <c r="O106" s="267">
        <v>1.4077</v>
      </c>
      <c r="P106" s="267">
        <v>0</v>
      </c>
    </row>
    <row r="107" spans="1:16" ht="15">
      <c r="A107" s="77">
        <v>32</v>
      </c>
      <c r="B107" s="267">
        <v>0</v>
      </c>
      <c r="C107" s="267">
        <v>0</v>
      </c>
      <c r="D107" s="267">
        <v>3.375</v>
      </c>
      <c r="E107" s="267">
        <v>1.9472</v>
      </c>
      <c r="F107" s="267">
        <v>4.8162</v>
      </c>
      <c r="G107" s="267">
        <v>1.8693</v>
      </c>
      <c r="H107" s="267">
        <v>3.3685</v>
      </c>
      <c r="I107" s="267">
        <v>1.9524</v>
      </c>
      <c r="J107" s="267">
        <v>2.5177</v>
      </c>
      <c r="K107" s="267">
        <v>1.2382</v>
      </c>
      <c r="L107" s="267">
        <v>2.8352</v>
      </c>
      <c r="M107" s="267">
        <v>2.3714</v>
      </c>
      <c r="N107" s="267">
        <v>3.3358</v>
      </c>
      <c r="O107" s="267">
        <v>1.4067</v>
      </c>
      <c r="P107" s="267">
        <v>0</v>
      </c>
    </row>
    <row r="108" spans="1:16" ht="15">
      <c r="A108" s="77">
        <v>33</v>
      </c>
      <c r="B108" s="267">
        <v>0</v>
      </c>
      <c r="C108" s="267">
        <v>0</v>
      </c>
      <c r="D108" s="267">
        <v>4.6168</v>
      </c>
      <c r="E108" s="267">
        <v>2.2642</v>
      </c>
      <c r="F108" s="267">
        <v>5.4144</v>
      </c>
      <c r="G108" s="267">
        <v>2.3143</v>
      </c>
      <c r="H108" s="267">
        <v>3.9336</v>
      </c>
      <c r="I108" s="267">
        <v>2.7097</v>
      </c>
      <c r="J108" s="267">
        <v>3.2455</v>
      </c>
      <c r="K108" s="267">
        <v>1.4902</v>
      </c>
      <c r="L108" s="267">
        <v>3.3871</v>
      </c>
      <c r="M108" s="267">
        <v>2.794</v>
      </c>
      <c r="N108" s="267">
        <v>3.8584</v>
      </c>
      <c r="O108" s="267">
        <v>1.74</v>
      </c>
      <c r="P108" s="267">
        <v>0</v>
      </c>
    </row>
    <row r="109" spans="1:16" ht="15">
      <c r="A109" s="77">
        <v>34</v>
      </c>
      <c r="B109" s="267">
        <v>0</v>
      </c>
      <c r="C109" s="267">
        <v>0</v>
      </c>
      <c r="D109" s="267">
        <v>4.4637</v>
      </c>
      <c r="E109" s="267">
        <v>2.1813</v>
      </c>
      <c r="F109" s="267">
        <v>5.0822</v>
      </c>
      <c r="G109" s="267">
        <v>2.2793</v>
      </c>
      <c r="H109" s="267">
        <v>3.8717</v>
      </c>
      <c r="I109" s="267">
        <v>2.6633</v>
      </c>
      <c r="J109" s="267">
        <v>3.3944</v>
      </c>
      <c r="K109" s="267">
        <v>1.4985</v>
      </c>
      <c r="L109" s="267">
        <v>3.3462</v>
      </c>
      <c r="M109" s="267">
        <v>2.7648</v>
      </c>
      <c r="N109" s="267">
        <v>3.7624</v>
      </c>
      <c r="O109" s="267">
        <v>1.766</v>
      </c>
      <c r="P109" s="267">
        <v>0</v>
      </c>
    </row>
    <row r="110" spans="1:16" ht="15">
      <c r="A110" s="77">
        <v>35</v>
      </c>
      <c r="B110" s="267">
        <v>0</v>
      </c>
      <c r="C110" s="267">
        <v>0</v>
      </c>
      <c r="D110" s="267">
        <v>4.3105</v>
      </c>
      <c r="E110" s="267">
        <v>2.0984</v>
      </c>
      <c r="F110" s="267">
        <v>4.75</v>
      </c>
      <c r="G110" s="267">
        <v>2.2443</v>
      </c>
      <c r="H110" s="267">
        <v>3.8098</v>
      </c>
      <c r="I110" s="267">
        <v>2.6169</v>
      </c>
      <c r="J110" s="267">
        <v>3.5432</v>
      </c>
      <c r="K110" s="267">
        <v>1.5068</v>
      </c>
      <c r="L110" s="267">
        <v>3.3052</v>
      </c>
      <c r="M110" s="267">
        <v>2.7355</v>
      </c>
      <c r="N110" s="267">
        <v>3.6664</v>
      </c>
      <c r="O110" s="267">
        <v>1.7919</v>
      </c>
      <c r="P110" s="267">
        <v>0</v>
      </c>
    </row>
    <row r="111" spans="1:16" ht="15">
      <c r="A111" s="77">
        <v>36</v>
      </c>
      <c r="B111" s="267">
        <v>0</v>
      </c>
      <c r="C111" s="267">
        <v>0</v>
      </c>
      <c r="D111" s="267">
        <v>4.1574</v>
      </c>
      <c r="E111" s="267">
        <v>2.0156</v>
      </c>
      <c r="F111" s="267">
        <v>4.4179</v>
      </c>
      <c r="G111" s="267">
        <v>2.2094</v>
      </c>
      <c r="H111" s="267">
        <v>3.7479</v>
      </c>
      <c r="I111" s="267">
        <v>2.5706</v>
      </c>
      <c r="J111" s="267">
        <v>3.692</v>
      </c>
      <c r="K111" s="267">
        <v>1.5151</v>
      </c>
      <c r="L111" s="267">
        <v>3.2642</v>
      </c>
      <c r="M111" s="267">
        <v>2.7062</v>
      </c>
      <c r="N111" s="267">
        <v>3.5704</v>
      </c>
      <c r="O111" s="267">
        <v>1.8179</v>
      </c>
      <c r="P111" s="267">
        <v>0</v>
      </c>
    </row>
    <row r="112" spans="1:16" ht="15">
      <c r="A112" s="77">
        <v>37</v>
      </c>
      <c r="B112" s="267">
        <v>0</v>
      </c>
      <c r="C112" s="267">
        <v>0</v>
      </c>
      <c r="D112" s="267">
        <v>4.0042</v>
      </c>
      <c r="E112" s="267">
        <v>1.9327</v>
      </c>
      <c r="F112" s="267">
        <v>4.0857</v>
      </c>
      <c r="G112" s="267">
        <v>2.1744</v>
      </c>
      <c r="H112" s="267">
        <v>3.686</v>
      </c>
      <c r="I112" s="267">
        <v>2.5242</v>
      </c>
      <c r="J112" s="267">
        <v>3.8408</v>
      </c>
      <c r="K112" s="267">
        <v>1.5234</v>
      </c>
      <c r="L112" s="267">
        <v>3.2233</v>
      </c>
      <c r="M112" s="267">
        <v>2.6769</v>
      </c>
      <c r="N112" s="267">
        <v>3.4744</v>
      </c>
      <c r="O112" s="267">
        <v>1.8439</v>
      </c>
      <c r="P112" s="267">
        <v>0</v>
      </c>
    </row>
    <row r="113" spans="1:16" ht="15">
      <c r="A113" s="77">
        <v>38</v>
      </c>
      <c r="B113" s="267">
        <v>0</v>
      </c>
      <c r="C113" s="267">
        <v>0</v>
      </c>
      <c r="D113" s="267">
        <v>3.851</v>
      </c>
      <c r="E113" s="267">
        <v>1.8498</v>
      </c>
      <c r="F113" s="267">
        <v>3.7535</v>
      </c>
      <c r="G113" s="267">
        <v>2.1394</v>
      </c>
      <c r="H113" s="267">
        <v>3.6241</v>
      </c>
      <c r="I113" s="267">
        <v>2.4778</v>
      </c>
      <c r="J113" s="267">
        <v>3.9896</v>
      </c>
      <c r="K113" s="267">
        <v>1.5317</v>
      </c>
      <c r="L113" s="267">
        <v>3.1823</v>
      </c>
      <c r="M113" s="267">
        <v>2.6477</v>
      </c>
      <c r="N113" s="267">
        <v>3.3784</v>
      </c>
      <c r="O113" s="267">
        <v>1.8699</v>
      </c>
      <c r="P113" s="267">
        <v>0</v>
      </c>
    </row>
    <row r="114" spans="1:16" ht="15">
      <c r="A114" s="77">
        <v>39</v>
      </c>
      <c r="B114" s="267">
        <v>0</v>
      </c>
      <c r="C114" s="267">
        <v>0</v>
      </c>
      <c r="D114" s="267">
        <v>3.6979</v>
      </c>
      <c r="E114" s="267">
        <v>1.767</v>
      </c>
      <c r="F114" s="267">
        <v>3.4214</v>
      </c>
      <c r="G114" s="267">
        <v>2.1045</v>
      </c>
      <c r="H114" s="267">
        <v>3.5622</v>
      </c>
      <c r="I114" s="267">
        <v>2.4314</v>
      </c>
      <c r="J114" s="267">
        <v>4.1385</v>
      </c>
      <c r="K114" s="267">
        <v>1.54</v>
      </c>
      <c r="L114" s="267">
        <v>3.1414</v>
      </c>
      <c r="M114" s="267">
        <v>2.6184</v>
      </c>
      <c r="N114" s="267">
        <v>3.2824</v>
      </c>
      <c r="O114" s="267">
        <v>1.8958</v>
      </c>
      <c r="P114" s="267">
        <v>0</v>
      </c>
    </row>
    <row r="115" spans="1:16" ht="15">
      <c r="A115" s="77">
        <v>40</v>
      </c>
      <c r="B115" s="267">
        <v>0</v>
      </c>
      <c r="C115" s="267">
        <v>0</v>
      </c>
      <c r="D115" s="267">
        <v>3.5447</v>
      </c>
      <c r="E115" s="267">
        <v>1.6841</v>
      </c>
      <c r="F115" s="267">
        <v>3.0892</v>
      </c>
      <c r="G115" s="267">
        <v>2.0695</v>
      </c>
      <c r="H115" s="267">
        <v>3.5003</v>
      </c>
      <c r="I115" s="267">
        <v>2.3851</v>
      </c>
      <c r="J115" s="267">
        <v>4.2873</v>
      </c>
      <c r="K115" s="267">
        <v>1.5483</v>
      </c>
      <c r="L115" s="267">
        <v>3.1004</v>
      </c>
      <c r="M115" s="267">
        <v>2.5891</v>
      </c>
      <c r="N115" s="267">
        <v>3.1864</v>
      </c>
      <c r="O115" s="267">
        <v>1.9218</v>
      </c>
      <c r="P115" s="267">
        <v>0</v>
      </c>
    </row>
    <row r="116" spans="1:16" ht="15">
      <c r="A116" s="77">
        <v>41</v>
      </c>
      <c r="B116" s="267">
        <v>0</v>
      </c>
      <c r="C116" s="267">
        <v>0</v>
      </c>
      <c r="D116" s="267">
        <v>3.3916</v>
      </c>
      <c r="E116" s="267">
        <v>1.6012</v>
      </c>
      <c r="F116" s="267">
        <v>2.757</v>
      </c>
      <c r="G116" s="267">
        <v>2.0345</v>
      </c>
      <c r="H116" s="267">
        <v>3.4384</v>
      </c>
      <c r="I116" s="267">
        <v>2.3387</v>
      </c>
      <c r="J116" s="267">
        <v>4.4361</v>
      </c>
      <c r="K116" s="267">
        <v>1.5566</v>
      </c>
      <c r="L116" s="267">
        <v>3.0594</v>
      </c>
      <c r="M116" s="267">
        <v>2.5599</v>
      </c>
      <c r="N116" s="267">
        <v>3.0904</v>
      </c>
      <c r="O116" s="267">
        <v>1.9478</v>
      </c>
      <c r="P116" s="267">
        <v>0</v>
      </c>
    </row>
    <row r="117" spans="1:16" ht="15">
      <c r="A117" s="77">
        <v>42</v>
      </c>
      <c r="B117" s="267">
        <v>0</v>
      </c>
      <c r="C117" s="267">
        <v>0</v>
      </c>
      <c r="D117" s="267">
        <v>3.2384</v>
      </c>
      <c r="E117" s="267">
        <v>1.5184</v>
      </c>
      <c r="F117" s="267">
        <v>2.4249</v>
      </c>
      <c r="G117" s="267">
        <v>1.9996</v>
      </c>
      <c r="H117" s="267">
        <v>3.3765</v>
      </c>
      <c r="I117" s="267">
        <v>2.2923</v>
      </c>
      <c r="J117" s="267">
        <v>4.5849</v>
      </c>
      <c r="K117" s="267">
        <v>1.5649</v>
      </c>
      <c r="L117" s="267">
        <v>3.0185</v>
      </c>
      <c r="M117" s="267">
        <v>2.5306</v>
      </c>
      <c r="N117" s="267">
        <v>2.9944</v>
      </c>
      <c r="O117" s="267">
        <v>1.9737</v>
      </c>
      <c r="P117" s="267">
        <v>0</v>
      </c>
    </row>
    <row r="118" spans="1:16" ht="15">
      <c r="A118" s="77">
        <v>43</v>
      </c>
      <c r="B118" s="267">
        <v>0</v>
      </c>
      <c r="C118" s="267">
        <v>0</v>
      </c>
      <c r="D118" s="267">
        <v>3.3071</v>
      </c>
      <c r="E118" s="267">
        <v>1.512</v>
      </c>
      <c r="F118" s="267">
        <v>2.4095</v>
      </c>
      <c r="G118" s="267">
        <v>1.9913</v>
      </c>
      <c r="H118" s="267">
        <v>3.3311</v>
      </c>
      <c r="I118" s="267">
        <v>2.2911</v>
      </c>
      <c r="J118" s="267">
        <v>4.4579</v>
      </c>
      <c r="K118" s="267">
        <v>1.5681</v>
      </c>
      <c r="L118" s="267">
        <v>3.1158</v>
      </c>
      <c r="M118" s="267">
        <v>2.5622</v>
      </c>
      <c r="N118" s="267">
        <v>2.9477</v>
      </c>
      <c r="O118" s="267">
        <v>1.9748</v>
      </c>
      <c r="P118" s="267">
        <v>0</v>
      </c>
    </row>
    <row r="119" spans="1:16" ht="15">
      <c r="A119" s="77">
        <v>44</v>
      </c>
      <c r="B119" s="267">
        <v>0</v>
      </c>
      <c r="C119" s="267">
        <v>0</v>
      </c>
      <c r="D119" s="267">
        <v>3.3758</v>
      </c>
      <c r="E119" s="267">
        <v>1.5057</v>
      </c>
      <c r="F119" s="267">
        <v>2.3942</v>
      </c>
      <c r="G119" s="267">
        <v>1.9829</v>
      </c>
      <c r="H119" s="267">
        <v>3.2857</v>
      </c>
      <c r="I119" s="267">
        <v>2.2898</v>
      </c>
      <c r="J119" s="267">
        <v>4.3308</v>
      </c>
      <c r="K119" s="267">
        <v>1.5713</v>
      </c>
      <c r="L119" s="267">
        <v>3.2131</v>
      </c>
      <c r="M119" s="267">
        <v>2.5939</v>
      </c>
      <c r="N119" s="267">
        <v>2.901</v>
      </c>
      <c r="O119" s="267">
        <v>1.9759</v>
      </c>
      <c r="P119" s="267">
        <v>0</v>
      </c>
    </row>
    <row r="120" spans="1:16" ht="15">
      <c r="A120" s="77">
        <v>45</v>
      </c>
      <c r="B120" s="267">
        <v>0</v>
      </c>
      <c r="C120" s="267">
        <v>0</v>
      </c>
      <c r="D120" s="267">
        <v>3.4478</v>
      </c>
      <c r="E120" s="267">
        <v>1.6938</v>
      </c>
      <c r="F120" s="267">
        <v>3.0457</v>
      </c>
      <c r="G120" s="267">
        <v>1.787</v>
      </c>
      <c r="H120" s="267">
        <v>3.9294</v>
      </c>
      <c r="I120" s="267">
        <v>2.0739</v>
      </c>
      <c r="J120" s="267">
        <v>4.2078</v>
      </c>
      <c r="K120" s="267">
        <v>1.6423</v>
      </c>
      <c r="L120" s="267">
        <v>3.0817</v>
      </c>
      <c r="M120" s="267">
        <v>2.6149</v>
      </c>
      <c r="N120" s="267">
        <v>3.4886</v>
      </c>
      <c r="O120" s="267">
        <v>2.1312</v>
      </c>
      <c r="P120" s="267">
        <v>0</v>
      </c>
    </row>
    <row r="121" spans="1:16" ht="15">
      <c r="A121" s="77">
        <v>46</v>
      </c>
      <c r="B121" s="267">
        <v>0</v>
      </c>
      <c r="C121" s="267">
        <v>0</v>
      </c>
      <c r="D121" s="267">
        <v>3.5166</v>
      </c>
      <c r="E121" s="267">
        <v>1.6326</v>
      </c>
      <c r="F121" s="267">
        <v>3.0329</v>
      </c>
      <c r="G121" s="267">
        <v>1.7155</v>
      </c>
      <c r="H121" s="267">
        <v>3.8077</v>
      </c>
      <c r="I121" s="267">
        <v>1.9937</v>
      </c>
      <c r="J121" s="267">
        <v>4.0806</v>
      </c>
      <c r="K121" s="267">
        <v>1.6149</v>
      </c>
      <c r="L121" s="267">
        <v>3.1018</v>
      </c>
      <c r="M121" s="267">
        <v>2.5361</v>
      </c>
      <c r="N121" s="267">
        <v>3.4546</v>
      </c>
      <c r="O121" s="267">
        <v>2.1831</v>
      </c>
      <c r="P121" s="267">
        <v>0</v>
      </c>
    </row>
    <row r="122" spans="1:16" ht="15">
      <c r="A122" s="77">
        <v>47</v>
      </c>
      <c r="B122" s="267">
        <v>0</v>
      </c>
      <c r="C122" s="267">
        <v>0</v>
      </c>
      <c r="D122" s="267">
        <v>3.5854</v>
      </c>
      <c r="E122" s="267">
        <v>1.5715</v>
      </c>
      <c r="F122" s="267">
        <v>3.0201</v>
      </c>
      <c r="G122" s="267">
        <v>1.644</v>
      </c>
      <c r="H122" s="267">
        <v>3.6861</v>
      </c>
      <c r="I122" s="267">
        <v>1.9135</v>
      </c>
      <c r="J122" s="267">
        <v>3.9535</v>
      </c>
      <c r="K122" s="267">
        <v>1.5875</v>
      </c>
      <c r="L122" s="267">
        <v>3.1219</v>
      </c>
      <c r="M122" s="267">
        <v>2.4573</v>
      </c>
      <c r="N122" s="267">
        <v>3.4207</v>
      </c>
      <c r="O122" s="267">
        <v>2.235</v>
      </c>
      <c r="P122" s="267">
        <v>0</v>
      </c>
    </row>
    <row r="123" spans="1:16" ht="15">
      <c r="A123" s="77">
        <v>48</v>
      </c>
      <c r="B123" s="267">
        <v>0</v>
      </c>
      <c r="C123" s="267">
        <v>0</v>
      </c>
      <c r="D123" s="267">
        <v>3.6542</v>
      </c>
      <c r="E123" s="267">
        <v>1.5103</v>
      </c>
      <c r="F123" s="267">
        <v>3.0073</v>
      </c>
      <c r="G123" s="267">
        <v>1.5726</v>
      </c>
      <c r="H123" s="267">
        <v>3.5644</v>
      </c>
      <c r="I123" s="267">
        <v>1.8333</v>
      </c>
      <c r="J123" s="267">
        <v>3.8263</v>
      </c>
      <c r="K123" s="267">
        <v>1.5601</v>
      </c>
      <c r="L123" s="267">
        <v>3.1421</v>
      </c>
      <c r="M123" s="267">
        <v>2.3785</v>
      </c>
      <c r="N123" s="267">
        <v>3.3867</v>
      </c>
      <c r="O123" s="267">
        <v>2.2868</v>
      </c>
      <c r="P123" s="267">
        <v>0</v>
      </c>
    </row>
    <row r="124" spans="1:16" ht="15">
      <c r="A124" s="77">
        <v>49</v>
      </c>
      <c r="B124" s="267">
        <v>0</v>
      </c>
      <c r="C124" s="267">
        <v>0</v>
      </c>
      <c r="D124" s="267">
        <v>3.723</v>
      </c>
      <c r="E124" s="267">
        <v>1.4491</v>
      </c>
      <c r="F124" s="267">
        <v>2.9945</v>
      </c>
      <c r="G124" s="267">
        <v>1.5011</v>
      </c>
      <c r="H124" s="267">
        <v>3.4427</v>
      </c>
      <c r="I124" s="267">
        <v>1.7531</v>
      </c>
      <c r="J124" s="267">
        <v>3.6991</v>
      </c>
      <c r="K124" s="267">
        <v>1.5327</v>
      </c>
      <c r="L124" s="267">
        <v>3.1622</v>
      </c>
      <c r="M124" s="267">
        <v>2.2997</v>
      </c>
      <c r="N124" s="267">
        <v>3.3528</v>
      </c>
      <c r="O124" s="267">
        <v>2.3387</v>
      </c>
      <c r="P124" s="267">
        <v>0</v>
      </c>
    </row>
    <row r="125" spans="1:16" ht="15">
      <c r="A125" s="77">
        <v>50</v>
      </c>
      <c r="B125" s="267">
        <v>0</v>
      </c>
      <c r="C125" s="267">
        <v>0</v>
      </c>
      <c r="D125" s="267">
        <v>3.7917</v>
      </c>
      <c r="E125" s="267">
        <v>1.3879</v>
      </c>
      <c r="F125" s="267">
        <v>2.9817</v>
      </c>
      <c r="G125" s="267">
        <v>1.4296</v>
      </c>
      <c r="H125" s="267">
        <v>3.321</v>
      </c>
      <c r="I125" s="267">
        <v>1.6729</v>
      </c>
      <c r="J125" s="267">
        <v>3.572</v>
      </c>
      <c r="K125" s="267">
        <v>1.5053</v>
      </c>
      <c r="L125" s="267">
        <v>3.1823</v>
      </c>
      <c r="M125" s="267">
        <v>2.2209</v>
      </c>
      <c r="N125" s="267">
        <v>3.3188</v>
      </c>
      <c r="O125" s="267">
        <v>2.3906</v>
      </c>
      <c r="P125" s="267">
        <v>0</v>
      </c>
    </row>
    <row r="126" spans="1:16" ht="15">
      <c r="A126" s="77">
        <v>51</v>
      </c>
      <c r="B126" s="267">
        <v>0</v>
      </c>
      <c r="C126" s="267">
        <v>0</v>
      </c>
      <c r="D126" s="267">
        <v>3.8605</v>
      </c>
      <c r="E126" s="267">
        <v>1.3268</v>
      </c>
      <c r="F126" s="267">
        <v>2.9689</v>
      </c>
      <c r="G126" s="267">
        <v>1.3581</v>
      </c>
      <c r="H126" s="267">
        <v>3.1993</v>
      </c>
      <c r="I126" s="267">
        <v>1.5927</v>
      </c>
      <c r="J126" s="267">
        <v>3.4448</v>
      </c>
      <c r="K126" s="267">
        <v>1.4779</v>
      </c>
      <c r="L126" s="267">
        <v>3.2024</v>
      </c>
      <c r="M126" s="267">
        <v>2.1421</v>
      </c>
      <c r="N126" s="267">
        <v>3.2849</v>
      </c>
      <c r="O126" s="267">
        <v>2.4425</v>
      </c>
      <c r="P126" s="267">
        <v>0</v>
      </c>
    </row>
    <row r="127" spans="1:16" ht="15">
      <c r="A127" s="77">
        <v>52</v>
      </c>
      <c r="B127" s="267">
        <v>0</v>
      </c>
      <c r="C127" s="267">
        <v>0</v>
      </c>
      <c r="D127" s="267">
        <v>3.9293</v>
      </c>
      <c r="E127" s="267">
        <v>1.2656</v>
      </c>
      <c r="F127" s="267">
        <v>2.9561</v>
      </c>
      <c r="G127" s="267">
        <v>1.2866</v>
      </c>
      <c r="H127" s="267">
        <v>3.0777</v>
      </c>
      <c r="I127" s="267">
        <v>1.5125</v>
      </c>
      <c r="J127" s="267">
        <v>3.3177</v>
      </c>
      <c r="K127" s="267">
        <v>1.4505</v>
      </c>
      <c r="L127" s="267">
        <v>3.2226</v>
      </c>
      <c r="M127" s="267">
        <v>2.0633</v>
      </c>
      <c r="N127" s="267">
        <v>3.2509</v>
      </c>
      <c r="O127" s="267">
        <v>2.4943</v>
      </c>
      <c r="P127" s="267">
        <v>0</v>
      </c>
    </row>
    <row r="128" spans="1:16" ht="15">
      <c r="A128" s="77">
        <v>53</v>
      </c>
      <c r="B128" s="267">
        <v>0</v>
      </c>
      <c r="C128" s="267">
        <v>0</v>
      </c>
      <c r="D128" s="267">
        <v>3.9981</v>
      </c>
      <c r="E128" s="267">
        <v>1.2044</v>
      </c>
      <c r="F128" s="267">
        <v>2.9433</v>
      </c>
      <c r="G128" s="267">
        <v>1.2151</v>
      </c>
      <c r="H128" s="267">
        <v>2.956</v>
      </c>
      <c r="I128" s="267">
        <v>1.4323</v>
      </c>
      <c r="J128" s="267">
        <v>3.1905</v>
      </c>
      <c r="K128" s="267">
        <v>1.4231</v>
      </c>
      <c r="L128" s="267">
        <v>3.2427</v>
      </c>
      <c r="M128" s="267">
        <v>1.9845</v>
      </c>
      <c r="N128" s="267">
        <v>3.217</v>
      </c>
      <c r="O128" s="267">
        <v>2.5462</v>
      </c>
      <c r="P128" s="267">
        <v>0</v>
      </c>
    </row>
    <row r="129" spans="1:16" ht="15">
      <c r="A129" s="77">
        <v>54</v>
      </c>
      <c r="B129" s="267">
        <v>0</v>
      </c>
      <c r="C129" s="267">
        <v>0</v>
      </c>
      <c r="D129" s="267">
        <v>4.0669</v>
      </c>
      <c r="E129" s="267">
        <v>1.1433</v>
      </c>
      <c r="F129" s="267">
        <v>2.9305</v>
      </c>
      <c r="G129" s="267">
        <v>1.1436</v>
      </c>
      <c r="H129" s="267">
        <v>2.8343</v>
      </c>
      <c r="I129" s="267">
        <v>1.3521</v>
      </c>
      <c r="J129" s="267">
        <v>3.0634</v>
      </c>
      <c r="K129" s="267">
        <v>1.3957</v>
      </c>
      <c r="L129" s="267">
        <v>3.2628</v>
      </c>
      <c r="M129" s="267">
        <v>1.9058</v>
      </c>
      <c r="N129" s="267">
        <v>3.183</v>
      </c>
      <c r="O129" s="267">
        <v>2.5981</v>
      </c>
      <c r="P129" s="267">
        <v>0</v>
      </c>
    </row>
    <row r="130" spans="1:16" ht="15">
      <c r="A130" s="77">
        <v>55</v>
      </c>
      <c r="B130" s="267">
        <v>0</v>
      </c>
      <c r="C130" s="267">
        <v>0</v>
      </c>
      <c r="D130" s="267">
        <v>3.904</v>
      </c>
      <c r="E130" s="267">
        <v>1.1385</v>
      </c>
      <c r="F130" s="267">
        <v>2.8627</v>
      </c>
      <c r="G130" s="267">
        <v>1.1389</v>
      </c>
      <c r="H130" s="267">
        <v>2.8165</v>
      </c>
      <c r="I130" s="267">
        <v>1.3464</v>
      </c>
      <c r="J130" s="267">
        <v>3.0506</v>
      </c>
      <c r="K130" s="267">
        <v>1.3899</v>
      </c>
      <c r="L130" s="267">
        <v>3.2021</v>
      </c>
      <c r="M130" s="267">
        <v>1.8978</v>
      </c>
      <c r="N130" s="267">
        <v>3.1427</v>
      </c>
      <c r="O130" s="267">
        <v>2.5836</v>
      </c>
      <c r="P130" s="267">
        <v>0</v>
      </c>
    </row>
    <row r="131" spans="1:16" ht="15">
      <c r="A131" s="77">
        <v>56</v>
      </c>
      <c r="B131" s="267">
        <v>0</v>
      </c>
      <c r="C131" s="267">
        <v>0</v>
      </c>
      <c r="D131" s="267">
        <v>3.7411</v>
      </c>
      <c r="E131" s="267">
        <v>1.1337</v>
      </c>
      <c r="F131" s="267">
        <v>2.795</v>
      </c>
      <c r="G131" s="267">
        <v>1.1341</v>
      </c>
      <c r="H131" s="267">
        <v>2.7986</v>
      </c>
      <c r="I131" s="267">
        <v>1.3408</v>
      </c>
      <c r="J131" s="267">
        <v>3.0378</v>
      </c>
      <c r="K131" s="267">
        <v>1.3841</v>
      </c>
      <c r="L131" s="267">
        <v>3.1415</v>
      </c>
      <c r="M131" s="267">
        <v>1.8899</v>
      </c>
      <c r="N131" s="267">
        <v>3.1024</v>
      </c>
      <c r="O131" s="267">
        <v>2.5691</v>
      </c>
      <c r="P131" s="267">
        <v>0</v>
      </c>
    </row>
    <row r="132" spans="1:16" ht="15">
      <c r="A132" s="77">
        <v>57</v>
      </c>
      <c r="B132" s="267">
        <v>0</v>
      </c>
      <c r="C132" s="267">
        <v>0</v>
      </c>
      <c r="D132" s="267">
        <v>3.5782</v>
      </c>
      <c r="E132" s="267">
        <v>1.129</v>
      </c>
      <c r="F132" s="267">
        <v>2.7273</v>
      </c>
      <c r="G132" s="267">
        <v>1.1294</v>
      </c>
      <c r="H132" s="267">
        <v>2.7808</v>
      </c>
      <c r="I132" s="267">
        <v>1.3352</v>
      </c>
      <c r="J132" s="267">
        <v>3.0251</v>
      </c>
      <c r="K132" s="267">
        <v>1.3783</v>
      </c>
      <c r="L132" s="267">
        <v>3.0808</v>
      </c>
      <c r="M132" s="267">
        <v>1.8819</v>
      </c>
      <c r="N132" s="267">
        <v>3.062</v>
      </c>
      <c r="O132" s="267">
        <v>2.5546</v>
      </c>
      <c r="P132" s="267">
        <v>0</v>
      </c>
    </row>
    <row r="133" spans="1:16" ht="15">
      <c r="A133" s="77">
        <v>58</v>
      </c>
      <c r="B133" s="267">
        <v>0</v>
      </c>
      <c r="C133" s="267">
        <v>0</v>
      </c>
      <c r="D133" s="267">
        <v>3.4153</v>
      </c>
      <c r="E133" s="267">
        <v>1.1242</v>
      </c>
      <c r="F133" s="267">
        <v>2.6596</v>
      </c>
      <c r="G133" s="267">
        <v>1.1246</v>
      </c>
      <c r="H133" s="267">
        <v>2.7629</v>
      </c>
      <c r="I133" s="267">
        <v>1.3295</v>
      </c>
      <c r="J133" s="267">
        <v>3.0123</v>
      </c>
      <c r="K133" s="267">
        <v>1.3725</v>
      </c>
      <c r="L133" s="267">
        <v>3.0201</v>
      </c>
      <c r="M133" s="267">
        <v>1.874</v>
      </c>
      <c r="N133" s="267">
        <v>3.0217</v>
      </c>
      <c r="O133" s="267">
        <v>2.5401</v>
      </c>
      <c r="P133" s="267">
        <v>0</v>
      </c>
    </row>
    <row r="134" spans="1:16" ht="15">
      <c r="A134" s="77">
        <v>59</v>
      </c>
      <c r="B134" s="267">
        <v>0</v>
      </c>
      <c r="C134" s="267">
        <v>0</v>
      </c>
      <c r="D134" s="267">
        <v>3.2524</v>
      </c>
      <c r="E134" s="267">
        <v>1.1194</v>
      </c>
      <c r="F134" s="267">
        <v>2.5919</v>
      </c>
      <c r="G134" s="267">
        <v>1.1198</v>
      </c>
      <c r="H134" s="267">
        <v>2.7451</v>
      </c>
      <c r="I134" s="267">
        <v>1.3239</v>
      </c>
      <c r="J134" s="267">
        <v>2.9995</v>
      </c>
      <c r="K134" s="267">
        <v>1.3666</v>
      </c>
      <c r="L134" s="267">
        <v>2.9594</v>
      </c>
      <c r="M134" s="267">
        <v>1.866</v>
      </c>
      <c r="N134" s="267">
        <v>2.9813</v>
      </c>
      <c r="O134" s="267">
        <v>2.5256</v>
      </c>
      <c r="P134" s="267">
        <v>0</v>
      </c>
    </row>
    <row r="135" spans="1:16" ht="15">
      <c r="A135" s="77">
        <v>60</v>
      </c>
      <c r="B135" s="267">
        <v>0</v>
      </c>
      <c r="C135" s="267">
        <v>0</v>
      </c>
      <c r="D135" s="267">
        <v>3.0895</v>
      </c>
      <c r="E135" s="267">
        <v>1.1147</v>
      </c>
      <c r="F135" s="267">
        <v>2.5242</v>
      </c>
      <c r="G135" s="267">
        <v>1.1151</v>
      </c>
      <c r="H135" s="267">
        <v>2.7272</v>
      </c>
      <c r="I135" s="267">
        <v>1.3183</v>
      </c>
      <c r="J135" s="267">
        <v>2.9868</v>
      </c>
      <c r="K135" s="267">
        <v>1.3608</v>
      </c>
      <c r="L135" s="267">
        <v>2.8988</v>
      </c>
      <c r="M135" s="267">
        <v>1.8581</v>
      </c>
      <c r="N135" s="267">
        <v>2.941</v>
      </c>
      <c r="O135" s="267">
        <v>2.5111</v>
      </c>
      <c r="P135" s="267">
        <v>0</v>
      </c>
    </row>
    <row r="137" ht="12.75">
      <c r="A137" s="76" t="e">
        <f>HLOOKUP('[2]NEER Claim Cost Calculator'!$I$22,B141:P202,MATCH('[2]NEER Claim Cost Calculator'!$K$22,A141:A202))</f>
        <v>#REF!</v>
      </c>
    </row>
    <row r="138" spans="1:16" ht="12.75">
      <c r="A138" s="475" t="s">
        <v>18502</v>
      </c>
      <c r="B138" s="475"/>
      <c r="C138" s="475"/>
      <c r="D138" s="475"/>
      <c r="E138" s="475"/>
      <c r="F138" s="475"/>
      <c r="G138" s="475"/>
      <c r="H138" s="475"/>
      <c r="I138" s="475"/>
      <c r="J138" s="475"/>
      <c r="K138" s="475"/>
      <c r="L138" s="475"/>
      <c r="M138" s="475"/>
      <c r="N138" s="475"/>
      <c r="O138" s="475"/>
      <c r="P138" s="475"/>
    </row>
    <row r="139" spans="1:16" ht="12.75">
      <c r="A139" s="479" t="s">
        <v>18503</v>
      </c>
      <c r="B139" s="479"/>
      <c r="C139" s="479"/>
      <c r="D139" s="479"/>
      <c r="E139" s="479"/>
      <c r="F139" s="479"/>
      <c r="G139" s="479"/>
      <c r="H139" s="479"/>
      <c r="I139" s="479"/>
      <c r="J139" s="479"/>
      <c r="K139" s="479"/>
      <c r="L139" s="479"/>
      <c r="M139" s="479"/>
      <c r="N139" s="479"/>
      <c r="O139" s="479"/>
      <c r="P139" s="479"/>
    </row>
    <row r="140" spans="1:16" ht="12.75">
      <c r="A140" s="80" t="s">
        <v>18504</v>
      </c>
      <c r="B140" s="222" t="s">
        <v>18505</v>
      </c>
      <c r="C140" s="222" t="s">
        <v>18506</v>
      </c>
      <c r="D140" s="222" t="s">
        <v>18507</v>
      </c>
      <c r="E140" s="222" t="s">
        <v>18508</v>
      </c>
      <c r="F140" s="222" t="s">
        <v>18509</v>
      </c>
      <c r="G140" s="222" t="s">
        <v>18510</v>
      </c>
      <c r="H140" s="222" t="s">
        <v>18511</v>
      </c>
      <c r="I140" s="222" t="s">
        <v>18512</v>
      </c>
      <c r="J140" s="222" t="s">
        <v>18513</v>
      </c>
      <c r="K140" s="222" t="s">
        <v>18514</v>
      </c>
      <c r="L140" s="222" t="s">
        <v>18515</v>
      </c>
      <c r="M140" s="222" t="s">
        <v>18516</v>
      </c>
      <c r="N140" s="222" t="s">
        <v>18517</v>
      </c>
      <c r="O140" s="222" t="s">
        <v>18518</v>
      </c>
      <c r="P140" s="222" t="s">
        <v>18519</v>
      </c>
    </row>
    <row r="141" spans="1:16" ht="12.75">
      <c r="A141" s="82" t="s">
        <v>18520</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77">
        <v>0</v>
      </c>
      <c r="B142" s="267">
        <v>0</v>
      </c>
      <c r="C142" s="267">
        <v>0</v>
      </c>
      <c r="D142" s="267">
        <v>10.35</v>
      </c>
      <c r="E142" s="267">
        <v>3.0947</v>
      </c>
      <c r="F142" s="267">
        <v>22.02</v>
      </c>
      <c r="G142" s="267">
        <v>3.2344</v>
      </c>
      <c r="H142" s="267">
        <v>20.8163</v>
      </c>
      <c r="I142" s="267">
        <v>4.3263</v>
      </c>
      <c r="J142" s="267">
        <v>22.276</v>
      </c>
      <c r="K142" s="267">
        <v>1.9251</v>
      </c>
      <c r="L142" s="267">
        <v>4.2263</v>
      </c>
      <c r="M142" s="267">
        <v>3.5397</v>
      </c>
      <c r="N142" s="267">
        <v>0</v>
      </c>
      <c r="O142" s="267">
        <v>0</v>
      </c>
      <c r="P142" s="267">
        <v>0</v>
      </c>
    </row>
    <row r="143" spans="1:16" ht="15">
      <c r="A143" s="77">
        <v>1</v>
      </c>
      <c r="B143" s="267">
        <v>0</v>
      </c>
      <c r="C143" s="267">
        <v>0</v>
      </c>
      <c r="D143" s="267">
        <v>9.2</v>
      </c>
      <c r="E143" s="267">
        <v>2.7508</v>
      </c>
      <c r="F143" s="267">
        <v>19.5733</v>
      </c>
      <c r="G143" s="267">
        <v>2.875</v>
      </c>
      <c r="H143" s="267">
        <v>18.5033</v>
      </c>
      <c r="I143" s="267">
        <v>3.8456</v>
      </c>
      <c r="J143" s="267">
        <v>19.8009</v>
      </c>
      <c r="K143" s="267">
        <v>1.7112</v>
      </c>
      <c r="L143" s="267">
        <v>3.7567</v>
      </c>
      <c r="M143" s="267">
        <v>3.1464</v>
      </c>
      <c r="N143" s="267">
        <v>0</v>
      </c>
      <c r="O143" s="267">
        <v>0</v>
      </c>
      <c r="P143" s="267">
        <v>0</v>
      </c>
    </row>
    <row r="144" spans="1:16" ht="15">
      <c r="A144" s="77">
        <v>2</v>
      </c>
      <c r="B144" s="267">
        <v>0</v>
      </c>
      <c r="C144" s="267">
        <v>0</v>
      </c>
      <c r="D144" s="267">
        <v>8.05</v>
      </c>
      <c r="E144" s="267">
        <v>2.407</v>
      </c>
      <c r="F144" s="267">
        <v>17.1267</v>
      </c>
      <c r="G144" s="267">
        <v>2.5156</v>
      </c>
      <c r="H144" s="267">
        <v>16.1904</v>
      </c>
      <c r="I144" s="267">
        <v>3.3649</v>
      </c>
      <c r="J144" s="267">
        <v>17.3258</v>
      </c>
      <c r="K144" s="267">
        <v>1.4973</v>
      </c>
      <c r="L144" s="267">
        <v>3.2871</v>
      </c>
      <c r="M144" s="267">
        <v>2.7531</v>
      </c>
      <c r="N144" s="267">
        <v>0</v>
      </c>
      <c r="O144" s="267">
        <v>0</v>
      </c>
      <c r="P144" s="267">
        <v>0</v>
      </c>
    </row>
    <row r="145" spans="1:16" ht="15">
      <c r="A145" s="77">
        <v>3</v>
      </c>
      <c r="B145" s="267">
        <v>0</v>
      </c>
      <c r="C145" s="267">
        <v>0</v>
      </c>
      <c r="D145" s="267">
        <v>6.9</v>
      </c>
      <c r="E145" s="267">
        <v>2.0631</v>
      </c>
      <c r="F145" s="267">
        <v>14.68</v>
      </c>
      <c r="G145" s="267">
        <v>2.1563</v>
      </c>
      <c r="H145" s="267">
        <v>13.8775</v>
      </c>
      <c r="I145" s="267">
        <v>2.8842</v>
      </c>
      <c r="J145" s="267">
        <v>14.8507</v>
      </c>
      <c r="K145" s="267">
        <v>1.2834</v>
      </c>
      <c r="L145" s="267">
        <v>2.8175</v>
      </c>
      <c r="M145" s="267">
        <v>2.3598</v>
      </c>
      <c r="N145" s="267">
        <v>0</v>
      </c>
      <c r="O145" s="267">
        <v>0</v>
      </c>
      <c r="P145" s="267">
        <v>0</v>
      </c>
    </row>
    <row r="146" spans="1:16" ht="15">
      <c r="A146" s="77">
        <v>4</v>
      </c>
      <c r="B146" s="267">
        <v>0</v>
      </c>
      <c r="C146" s="267">
        <v>0</v>
      </c>
      <c r="D146" s="267">
        <v>5.75</v>
      </c>
      <c r="E146" s="267">
        <v>1.7193</v>
      </c>
      <c r="F146" s="267">
        <v>12.2333</v>
      </c>
      <c r="G146" s="267">
        <v>1.7969</v>
      </c>
      <c r="H146" s="267">
        <v>11.5646</v>
      </c>
      <c r="I146" s="267">
        <v>2.4035</v>
      </c>
      <c r="J146" s="267">
        <v>12.3756</v>
      </c>
      <c r="K146" s="267">
        <v>1.0695</v>
      </c>
      <c r="L146" s="267">
        <v>2.3479</v>
      </c>
      <c r="M146" s="267">
        <v>1.9665</v>
      </c>
      <c r="N146" s="267">
        <v>0</v>
      </c>
      <c r="O146" s="267">
        <v>0</v>
      </c>
      <c r="P146" s="267">
        <v>0</v>
      </c>
    </row>
    <row r="147" spans="1:16" ht="15">
      <c r="A147" s="77">
        <v>5</v>
      </c>
      <c r="B147" s="267">
        <v>0</v>
      </c>
      <c r="C147" s="267">
        <v>0</v>
      </c>
      <c r="D147" s="267">
        <v>4.6</v>
      </c>
      <c r="E147" s="267">
        <v>1.3754</v>
      </c>
      <c r="F147" s="267">
        <v>9.7867</v>
      </c>
      <c r="G147" s="267">
        <v>1.4375</v>
      </c>
      <c r="H147" s="267">
        <v>9.2517</v>
      </c>
      <c r="I147" s="267">
        <v>1.9228</v>
      </c>
      <c r="J147" s="267">
        <v>9.9005</v>
      </c>
      <c r="K147" s="267">
        <v>0.8556</v>
      </c>
      <c r="L147" s="267">
        <v>1.8783</v>
      </c>
      <c r="M147" s="267">
        <v>1.5732</v>
      </c>
      <c r="N147" s="267">
        <v>0</v>
      </c>
      <c r="O147" s="267">
        <v>0</v>
      </c>
      <c r="P147" s="267">
        <v>0</v>
      </c>
    </row>
    <row r="148" spans="1:16" ht="15">
      <c r="A148" s="77">
        <v>6</v>
      </c>
      <c r="B148" s="267">
        <v>0</v>
      </c>
      <c r="C148" s="267">
        <v>0</v>
      </c>
      <c r="D148" s="267">
        <v>3.45</v>
      </c>
      <c r="E148" s="267">
        <v>1.0316</v>
      </c>
      <c r="F148" s="267">
        <v>7.34</v>
      </c>
      <c r="G148" s="267">
        <v>1.0781</v>
      </c>
      <c r="H148" s="267">
        <v>6.9388</v>
      </c>
      <c r="I148" s="267">
        <v>1.4421</v>
      </c>
      <c r="J148" s="267">
        <v>7.4253</v>
      </c>
      <c r="K148" s="267">
        <v>0.6417</v>
      </c>
      <c r="L148" s="267">
        <v>1.4088</v>
      </c>
      <c r="M148" s="267">
        <v>1.1799</v>
      </c>
      <c r="N148" s="267">
        <v>0</v>
      </c>
      <c r="O148" s="267">
        <v>0</v>
      </c>
      <c r="P148" s="267">
        <v>0</v>
      </c>
    </row>
    <row r="149" spans="1:16" ht="15">
      <c r="A149" s="77">
        <v>7</v>
      </c>
      <c r="B149" s="267">
        <v>0</v>
      </c>
      <c r="C149" s="267">
        <v>0</v>
      </c>
      <c r="D149" s="267">
        <v>3.3858</v>
      </c>
      <c r="E149" s="267">
        <v>1.0029</v>
      </c>
      <c r="F149" s="267">
        <v>6.8815</v>
      </c>
      <c r="G149" s="267">
        <v>1.0482</v>
      </c>
      <c r="H149" s="267">
        <v>6.6399</v>
      </c>
      <c r="I149" s="267">
        <v>1.402</v>
      </c>
      <c r="J149" s="267">
        <v>7.1398</v>
      </c>
      <c r="K149" s="267">
        <v>0.6239</v>
      </c>
      <c r="L149" s="267">
        <v>1.5003</v>
      </c>
      <c r="M149" s="267">
        <v>1.1635</v>
      </c>
      <c r="N149" s="267">
        <v>0</v>
      </c>
      <c r="O149" s="267">
        <v>0</v>
      </c>
      <c r="P149" s="267">
        <v>0</v>
      </c>
    </row>
    <row r="150" spans="1:16" ht="15">
      <c r="A150" s="77">
        <v>8</v>
      </c>
      <c r="B150" s="267">
        <v>0</v>
      </c>
      <c r="C150" s="267">
        <v>0</v>
      </c>
      <c r="D150" s="267">
        <v>3.3216</v>
      </c>
      <c r="E150" s="267">
        <v>0.9742</v>
      </c>
      <c r="F150" s="267">
        <v>6.423</v>
      </c>
      <c r="G150" s="267">
        <v>1.0182</v>
      </c>
      <c r="H150" s="267">
        <v>6.341</v>
      </c>
      <c r="I150" s="267">
        <v>1.362</v>
      </c>
      <c r="J150" s="267">
        <v>6.8542</v>
      </c>
      <c r="K150" s="267">
        <v>0.6061</v>
      </c>
      <c r="L150" s="267">
        <v>1.5918</v>
      </c>
      <c r="M150" s="267">
        <v>1.1471</v>
      </c>
      <c r="N150" s="267">
        <v>0</v>
      </c>
      <c r="O150" s="267">
        <v>0</v>
      </c>
      <c r="P150" s="267">
        <v>0</v>
      </c>
    </row>
    <row r="151" spans="1:16" ht="15">
      <c r="A151" s="77">
        <v>9</v>
      </c>
      <c r="B151" s="267">
        <v>0</v>
      </c>
      <c r="C151" s="267">
        <v>0</v>
      </c>
      <c r="D151" s="267">
        <v>3.2574</v>
      </c>
      <c r="E151" s="267">
        <v>0.9456</v>
      </c>
      <c r="F151" s="267">
        <v>5.9644</v>
      </c>
      <c r="G151" s="267">
        <v>0.9883</v>
      </c>
      <c r="H151" s="267">
        <v>6.0421</v>
      </c>
      <c r="I151" s="267">
        <v>1.3219</v>
      </c>
      <c r="J151" s="267">
        <v>6.5686</v>
      </c>
      <c r="K151" s="267">
        <v>0.5882</v>
      </c>
      <c r="L151" s="267">
        <v>1.6833</v>
      </c>
      <c r="M151" s="267">
        <v>1.1307</v>
      </c>
      <c r="N151" s="267">
        <v>0</v>
      </c>
      <c r="O151" s="267">
        <v>0</v>
      </c>
      <c r="P151" s="267">
        <v>0</v>
      </c>
    </row>
    <row r="152" spans="1:16" ht="15">
      <c r="A152" s="77">
        <v>10</v>
      </c>
      <c r="B152" s="267">
        <v>0</v>
      </c>
      <c r="C152" s="267">
        <v>0</v>
      </c>
      <c r="D152" s="267">
        <v>3.1932</v>
      </c>
      <c r="E152" s="267">
        <v>0.9169</v>
      </c>
      <c r="F152" s="267">
        <v>5.5059</v>
      </c>
      <c r="G152" s="267">
        <v>0.9583</v>
      </c>
      <c r="H152" s="267">
        <v>5.7433</v>
      </c>
      <c r="I152" s="267">
        <v>1.2819</v>
      </c>
      <c r="J152" s="267">
        <v>6.2831</v>
      </c>
      <c r="K152" s="267">
        <v>0.5704</v>
      </c>
      <c r="L152" s="267">
        <v>1.7748</v>
      </c>
      <c r="M152" s="267">
        <v>1.1144</v>
      </c>
      <c r="N152" s="267">
        <v>0</v>
      </c>
      <c r="O152" s="267">
        <v>0</v>
      </c>
      <c r="P152" s="267">
        <v>0</v>
      </c>
    </row>
    <row r="153" spans="1:16" ht="15">
      <c r="A153" s="77">
        <v>11</v>
      </c>
      <c r="B153" s="267">
        <v>0</v>
      </c>
      <c r="C153" s="267">
        <v>0</v>
      </c>
      <c r="D153" s="267">
        <v>3.129</v>
      </c>
      <c r="E153" s="267">
        <v>0.8883</v>
      </c>
      <c r="F153" s="267">
        <v>5.0474</v>
      </c>
      <c r="G153" s="267">
        <v>0.9284</v>
      </c>
      <c r="H153" s="267">
        <v>5.4444</v>
      </c>
      <c r="I153" s="267">
        <v>1.2418</v>
      </c>
      <c r="J153" s="267">
        <v>5.9975</v>
      </c>
      <c r="K153" s="267">
        <v>0.5526</v>
      </c>
      <c r="L153" s="267">
        <v>1.8664</v>
      </c>
      <c r="M153" s="267">
        <v>1.098</v>
      </c>
      <c r="N153" s="267">
        <v>0</v>
      </c>
      <c r="O153" s="267">
        <v>0</v>
      </c>
      <c r="P153" s="267">
        <v>0</v>
      </c>
    </row>
    <row r="154" spans="1:16" ht="15">
      <c r="A154" s="77">
        <v>12</v>
      </c>
      <c r="B154" s="267">
        <v>0</v>
      </c>
      <c r="C154" s="267">
        <v>0</v>
      </c>
      <c r="D154" s="267">
        <v>3.0648</v>
      </c>
      <c r="E154" s="267">
        <v>0.8596</v>
      </c>
      <c r="F154" s="267">
        <v>4.5889</v>
      </c>
      <c r="G154" s="267">
        <v>0.8984</v>
      </c>
      <c r="H154" s="267">
        <v>5.1455</v>
      </c>
      <c r="I154" s="267">
        <v>1.2018</v>
      </c>
      <c r="J154" s="267">
        <v>5.7119</v>
      </c>
      <c r="K154" s="267">
        <v>0.5348</v>
      </c>
      <c r="L154" s="267">
        <v>1.9579</v>
      </c>
      <c r="M154" s="267">
        <v>1.0816</v>
      </c>
      <c r="N154" s="267">
        <v>0</v>
      </c>
      <c r="O154" s="267">
        <v>0</v>
      </c>
      <c r="P154" s="267">
        <v>0</v>
      </c>
    </row>
    <row r="155" spans="1:16" ht="15">
      <c r="A155" s="77">
        <v>13</v>
      </c>
      <c r="B155" s="267">
        <v>0</v>
      </c>
      <c r="C155" s="267">
        <v>0</v>
      </c>
      <c r="D155" s="267">
        <v>3.0005</v>
      </c>
      <c r="E155" s="267">
        <v>0.831</v>
      </c>
      <c r="F155" s="267">
        <v>4.1303</v>
      </c>
      <c r="G155" s="267">
        <v>0.8685</v>
      </c>
      <c r="H155" s="267">
        <v>4.8466</v>
      </c>
      <c r="I155" s="267">
        <v>1.1617</v>
      </c>
      <c r="J155" s="267">
        <v>5.4264</v>
      </c>
      <c r="K155" s="267">
        <v>0.5169</v>
      </c>
      <c r="L155" s="267">
        <v>2.0494</v>
      </c>
      <c r="M155" s="267">
        <v>1.0652</v>
      </c>
      <c r="N155" s="267">
        <v>0</v>
      </c>
      <c r="O155" s="267">
        <v>0</v>
      </c>
      <c r="P155" s="267">
        <v>0</v>
      </c>
    </row>
    <row r="156" spans="1:16" ht="15">
      <c r="A156" s="77">
        <v>14</v>
      </c>
      <c r="B156" s="267">
        <v>0</v>
      </c>
      <c r="C156" s="267">
        <v>0</v>
      </c>
      <c r="D156" s="267">
        <v>2.9363</v>
      </c>
      <c r="E156" s="267">
        <v>0.8023</v>
      </c>
      <c r="F156" s="267">
        <v>3.6718</v>
      </c>
      <c r="G156" s="267">
        <v>0.8385</v>
      </c>
      <c r="H156" s="267">
        <v>4.5478</v>
      </c>
      <c r="I156" s="267">
        <v>1.1216</v>
      </c>
      <c r="J156" s="267">
        <v>5.1408</v>
      </c>
      <c r="K156" s="267">
        <v>0.4991</v>
      </c>
      <c r="L156" s="267">
        <v>2.1409</v>
      </c>
      <c r="M156" s="267">
        <v>1.0488</v>
      </c>
      <c r="N156" s="267">
        <v>0</v>
      </c>
      <c r="O156" s="267">
        <v>0</v>
      </c>
      <c r="P156" s="267">
        <v>0</v>
      </c>
    </row>
    <row r="157" spans="1:16" ht="15">
      <c r="A157" s="77">
        <v>15</v>
      </c>
      <c r="B157" s="267">
        <v>0</v>
      </c>
      <c r="C157" s="267">
        <v>0</v>
      </c>
      <c r="D157" s="267">
        <v>2.8721</v>
      </c>
      <c r="E157" s="267">
        <v>0.7737</v>
      </c>
      <c r="F157" s="267">
        <v>3.2133</v>
      </c>
      <c r="G157" s="267">
        <v>0.8086</v>
      </c>
      <c r="H157" s="267">
        <v>4.2489</v>
      </c>
      <c r="I157" s="267">
        <v>1.0816</v>
      </c>
      <c r="J157" s="267">
        <v>4.8552</v>
      </c>
      <c r="K157" s="267">
        <v>0.4813</v>
      </c>
      <c r="L157" s="267">
        <v>2.2324</v>
      </c>
      <c r="M157" s="267">
        <v>1.0324</v>
      </c>
      <c r="N157" s="267">
        <v>0</v>
      </c>
      <c r="O157" s="267">
        <v>0</v>
      </c>
      <c r="P157" s="267">
        <v>0</v>
      </c>
    </row>
    <row r="158" spans="1:16" ht="15">
      <c r="A158" s="77">
        <v>16</v>
      </c>
      <c r="B158" s="267">
        <v>0</v>
      </c>
      <c r="C158" s="267">
        <v>0</v>
      </c>
      <c r="D158" s="267">
        <v>2.8079</v>
      </c>
      <c r="E158" s="267">
        <v>0.745</v>
      </c>
      <c r="F158" s="267">
        <v>2.7548</v>
      </c>
      <c r="G158" s="267">
        <v>0.7786</v>
      </c>
      <c r="H158" s="267">
        <v>3.95</v>
      </c>
      <c r="I158" s="267">
        <v>1.0415</v>
      </c>
      <c r="J158" s="267">
        <v>4.5697</v>
      </c>
      <c r="K158" s="267">
        <v>0.4635</v>
      </c>
      <c r="L158" s="267">
        <v>2.324</v>
      </c>
      <c r="M158" s="267">
        <v>1.016</v>
      </c>
      <c r="N158" s="267">
        <v>0</v>
      </c>
      <c r="O158" s="267">
        <v>0</v>
      </c>
      <c r="P158" s="267">
        <v>0</v>
      </c>
    </row>
    <row r="159" spans="1:16" ht="15">
      <c r="A159" s="77">
        <v>17</v>
      </c>
      <c r="B159" s="267">
        <v>0</v>
      </c>
      <c r="C159" s="267">
        <v>0</v>
      </c>
      <c r="D159" s="267">
        <v>2.7437</v>
      </c>
      <c r="E159" s="267">
        <v>0.7164</v>
      </c>
      <c r="F159" s="267">
        <v>2.2962</v>
      </c>
      <c r="G159" s="267">
        <v>0.7487</v>
      </c>
      <c r="H159" s="267">
        <v>3.6511</v>
      </c>
      <c r="I159" s="267">
        <v>1.0015</v>
      </c>
      <c r="J159" s="267">
        <v>4.2841</v>
      </c>
      <c r="K159" s="267">
        <v>0.4456</v>
      </c>
      <c r="L159" s="267">
        <v>2.4155</v>
      </c>
      <c r="M159" s="267">
        <v>0.9996</v>
      </c>
      <c r="N159" s="267">
        <v>0</v>
      </c>
      <c r="O159" s="267">
        <v>0</v>
      </c>
      <c r="P159" s="267">
        <v>0</v>
      </c>
    </row>
    <row r="160" spans="1:16" ht="15">
      <c r="A160" s="77">
        <v>18</v>
      </c>
      <c r="B160" s="267">
        <v>0</v>
      </c>
      <c r="C160" s="267">
        <v>0</v>
      </c>
      <c r="D160" s="267">
        <v>2.6795</v>
      </c>
      <c r="E160" s="267">
        <v>0.6877</v>
      </c>
      <c r="F160" s="267">
        <v>1.8377</v>
      </c>
      <c r="G160" s="267">
        <v>0.7188</v>
      </c>
      <c r="H160" s="267">
        <v>3.3523</v>
      </c>
      <c r="I160" s="267">
        <v>0.9614</v>
      </c>
      <c r="J160" s="267">
        <v>3.9986</v>
      </c>
      <c r="K160" s="267">
        <v>0.4278</v>
      </c>
      <c r="L160" s="267">
        <v>2.507</v>
      </c>
      <c r="M160" s="267">
        <v>0.9833</v>
      </c>
      <c r="N160" s="267">
        <v>3.2068</v>
      </c>
      <c r="O160" s="267">
        <v>0.4574</v>
      </c>
      <c r="P160" s="267">
        <v>0</v>
      </c>
    </row>
    <row r="161" spans="1:16" ht="15">
      <c r="A161" s="77">
        <v>19</v>
      </c>
      <c r="B161" s="267">
        <v>0</v>
      </c>
      <c r="C161" s="267">
        <v>0</v>
      </c>
      <c r="D161" s="267">
        <v>2.7155</v>
      </c>
      <c r="E161" s="267">
        <v>0.6782</v>
      </c>
      <c r="F161" s="267">
        <v>1.9337</v>
      </c>
      <c r="G161" s="267">
        <v>0.7055</v>
      </c>
      <c r="H161" s="267">
        <v>3.2748</v>
      </c>
      <c r="I161" s="267">
        <v>0.9455</v>
      </c>
      <c r="J161" s="267">
        <v>3.8507</v>
      </c>
      <c r="K161" s="267">
        <v>0.5311</v>
      </c>
      <c r="L161" s="267">
        <v>2.395</v>
      </c>
      <c r="M161" s="267">
        <v>0.9758</v>
      </c>
      <c r="N161" s="267">
        <v>3.1177</v>
      </c>
      <c r="O161" s="267">
        <v>0.4447</v>
      </c>
      <c r="P161" s="267">
        <v>0</v>
      </c>
    </row>
    <row r="162" spans="1:16" ht="15">
      <c r="A162" s="77">
        <v>20</v>
      </c>
      <c r="B162" s="267">
        <v>0</v>
      </c>
      <c r="C162" s="267">
        <v>0</v>
      </c>
      <c r="D162" s="267">
        <v>2.7516</v>
      </c>
      <c r="E162" s="267">
        <v>0.6687</v>
      </c>
      <c r="F162" s="267">
        <v>2.0297</v>
      </c>
      <c r="G162" s="267">
        <v>0.6923</v>
      </c>
      <c r="H162" s="267">
        <v>3.1974</v>
      </c>
      <c r="I162" s="267">
        <v>0.9296</v>
      </c>
      <c r="J162" s="267">
        <v>3.7028</v>
      </c>
      <c r="K162" s="267">
        <v>0.6344</v>
      </c>
      <c r="L162" s="267">
        <v>2.2829</v>
      </c>
      <c r="M162" s="267">
        <v>0.9683</v>
      </c>
      <c r="N162" s="267">
        <v>3.0286</v>
      </c>
      <c r="O162" s="267">
        <v>0.432</v>
      </c>
      <c r="P162" s="267">
        <v>0</v>
      </c>
    </row>
    <row r="163" spans="1:16" ht="15">
      <c r="A163" s="77">
        <v>21</v>
      </c>
      <c r="B163" s="267">
        <v>0</v>
      </c>
      <c r="C163" s="267">
        <v>0</v>
      </c>
      <c r="D163" s="267">
        <v>2.7876</v>
      </c>
      <c r="E163" s="267">
        <v>0.6592</v>
      </c>
      <c r="F163" s="267">
        <v>2.1257</v>
      </c>
      <c r="G163" s="267">
        <v>0.6791</v>
      </c>
      <c r="H163" s="267">
        <v>3.12</v>
      </c>
      <c r="I163" s="267">
        <v>0.9137</v>
      </c>
      <c r="J163" s="267">
        <v>3.5549</v>
      </c>
      <c r="K163" s="267">
        <v>0.7376</v>
      </c>
      <c r="L163" s="267">
        <v>2.1709</v>
      </c>
      <c r="M163" s="267">
        <v>0.9608</v>
      </c>
      <c r="N163" s="267">
        <v>2.9395</v>
      </c>
      <c r="O163" s="267">
        <v>0.4193</v>
      </c>
      <c r="P163" s="267">
        <v>0</v>
      </c>
    </row>
    <row r="164" spans="1:16" ht="15">
      <c r="A164" s="77">
        <v>22</v>
      </c>
      <c r="B164" s="267">
        <v>0</v>
      </c>
      <c r="C164" s="267">
        <v>0</v>
      </c>
      <c r="D164" s="267">
        <v>2.8236</v>
      </c>
      <c r="E164" s="267">
        <v>0.6498</v>
      </c>
      <c r="F164" s="267">
        <v>2.2217</v>
      </c>
      <c r="G164" s="267">
        <v>0.6659</v>
      </c>
      <c r="H164" s="267">
        <v>3.0425</v>
      </c>
      <c r="I164" s="267">
        <v>0.8978</v>
      </c>
      <c r="J164" s="267">
        <v>3.4071</v>
      </c>
      <c r="K164" s="267">
        <v>0.8409</v>
      </c>
      <c r="L164" s="267">
        <v>2.0589</v>
      </c>
      <c r="M164" s="267">
        <v>0.9534</v>
      </c>
      <c r="N164" s="267">
        <v>2.8505</v>
      </c>
      <c r="O164" s="267">
        <v>0.4066</v>
      </c>
      <c r="P164" s="267">
        <v>0</v>
      </c>
    </row>
    <row r="165" spans="1:16" ht="15">
      <c r="A165" s="77">
        <v>23</v>
      </c>
      <c r="B165" s="267">
        <v>0</v>
      </c>
      <c r="C165" s="267">
        <v>0</v>
      </c>
      <c r="D165" s="267">
        <v>2.8597</v>
      </c>
      <c r="E165" s="267">
        <v>0.6403</v>
      </c>
      <c r="F165" s="267">
        <v>2.3177</v>
      </c>
      <c r="G165" s="267">
        <v>0.6526</v>
      </c>
      <c r="H165" s="267">
        <v>2.9651</v>
      </c>
      <c r="I165" s="267">
        <v>0.8819</v>
      </c>
      <c r="J165" s="267">
        <v>3.2592</v>
      </c>
      <c r="K165" s="267">
        <v>0.9442</v>
      </c>
      <c r="L165" s="267">
        <v>1.9469</v>
      </c>
      <c r="M165" s="267">
        <v>0.9459</v>
      </c>
      <c r="N165" s="267">
        <v>2.7614</v>
      </c>
      <c r="O165" s="267">
        <v>0.3939</v>
      </c>
      <c r="P165" s="267">
        <v>0</v>
      </c>
    </row>
    <row r="166" spans="1:16" ht="15">
      <c r="A166" s="77">
        <v>24</v>
      </c>
      <c r="B166" s="267">
        <v>0</v>
      </c>
      <c r="C166" s="267">
        <v>0</v>
      </c>
      <c r="D166" s="267">
        <v>2.8957</v>
      </c>
      <c r="E166" s="267">
        <v>0.6308</v>
      </c>
      <c r="F166" s="267">
        <v>2.4138</v>
      </c>
      <c r="G166" s="267">
        <v>0.6394</v>
      </c>
      <c r="H166" s="267">
        <v>2.8877</v>
      </c>
      <c r="I166" s="267">
        <v>0.866</v>
      </c>
      <c r="J166" s="267">
        <v>3.1113</v>
      </c>
      <c r="K166" s="267">
        <v>1.0475</v>
      </c>
      <c r="L166" s="267">
        <v>1.8348</v>
      </c>
      <c r="M166" s="267">
        <v>0.9384</v>
      </c>
      <c r="N166" s="267">
        <v>2.6723</v>
      </c>
      <c r="O166" s="267">
        <v>0.3812</v>
      </c>
      <c r="P166" s="267">
        <v>0</v>
      </c>
    </row>
    <row r="167" spans="1:16" ht="15">
      <c r="A167" s="77">
        <v>25</v>
      </c>
      <c r="B167" s="267">
        <v>0</v>
      </c>
      <c r="C167" s="267">
        <v>0</v>
      </c>
      <c r="D167" s="267">
        <v>2.9317</v>
      </c>
      <c r="E167" s="267">
        <v>0.6213</v>
      </c>
      <c r="F167" s="267">
        <v>2.5098</v>
      </c>
      <c r="G167" s="267">
        <v>0.6262</v>
      </c>
      <c r="H167" s="267">
        <v>2.8102</v>
      </c>
      <c r="I167" s="267">
        <v>0.85</v>
      </c>
      <c r="J167" s="267">
        <v>2.9635</v>
      </c>
      <c r="K167" s="267">
        <v>1.1508</v>
      </c>
      <c r="L167" s="267">
        <v>1.7228</v>
      </c>
      <c r="M167" s="267">
        <v>0.9309</v>
      </c>
      <c r="N167" s="267">
        <v>2.5832</v>
      </c>
      <c r="O167" s="267">
        <v>0.3684</v>
      </c>
      <c r="P167" s="267">
        <v>0</v>
      </c>
    </row>
    <row r="168" spans="1:16" ht="15">
      <c r="A168" s="77">
        <v>26</v>
      </c>
      <c r="B168" s="267">
        <v>0</v>
      </c>
      <c r="C168" s="267">
        <v>0</v>
      </c>
      <c r="D168" s="267">
        <v>2.9678</v>
      </c>
      <c r="E168" s="267">
        <v>0.6118</v>
      </c>
      <c r="F168" s="267">
        <v>2.6058</v>
      </c>
      <c r="G168" s="267">
        <v>0.613</v>
      </c>
      <c r="H168" s="267">
        <v>2.7328</v>
      </c>
      <c r="I168" s="267">
        <v>0.8341</v>
      </c>
      <c r="J168" s="267">
        <v>2.8156</v>
      </c>
      <c r="K168" s="267">
        <v>1.254</v>
      </c>
      <c r="L168" s="267">
        <v>1.6108</v>
      </c>
      <c r="M168" s="267">
        <v>0.9235</v>
      </c>
      <c r="N168" s="267">
        <v>2.4942</v>
      </c>
      <c r="O168" s="267">
        <v>0.3557</v>
      </c>
      <c r="P168" s="267">
        <v>0</v>
      </c>
    </row>
    <row r="169" spans="1:16" ht="15">
      <c r="A169" s="77">
        <v>27</v>
      </c>
      <c r="B169" s="267">
        <v>0</v>
      </c>
      <c r="C169" s="267">
        <v>0</v>
      </c>
      <c r="D169" s="267">
        <v>3.0038</v>
      </c>
      <c r="E169" s="267">
        <v>0.6023</v>
      </c>
      <c r="F169" s="267">
        <v>2.7018</v>
      </c>
      <c r="G169" s="267">
        <v>0.5997</v>
      </c>
      <c r="H169" s="267">
        <v>2.6554</v>
      </c>
      <c r="I169" s="267">
        <v>0.8182</v>
      </c>
      <c r="J169" s="267">
        <v>2.6677</v>
      </c>
      <c r="K169" s="267">
        <v>1.3573</v>
      </c>
      <c r="L169" s="267">
        <v>1.4987</v>
      </c>
      <c r="M169" s="267">
        <v>0.916</v>
      </c>
      <c r="N169" s="267">
        <v>2.4051</v>
      </c>
      <c r="O169" s="267">
        <v>0.343</v>
      </c>
      <c r="P169" s="267">
        <v>0</v>
      </c>
    </row>
    <row r="170" spans="1:16" ht="15">
      <c r="A170" s="77">
        <v>28</v>
      </c>
      <c r="B170" s="267">
        <v>0</v>
      </c>
      <c r="C170" s="267">
        <v>0</v>
      </c>
      <c r="D170" s="267">
        <v>3.0398</v>
      </c>
      <c r="E170" s="267">
        <v>0.5928</v>
      </c>
      <c r="F170" s="267">
        <v>2.7978</v>
      </c>
      <c r="G170" s="267">
        <v>0.5865</v>
      </c>
      <c r="H170" s="267">
        <v>2.5779</v>
      </c>
      <c r="I170" s="267">
        <v>0.8023</v>
      </c>
      <c r="J170" s="267">
        <v>2.5198</v>
      </c>
      <c r="K170" s="267">
        <v>1.4606</v>
      </c>
      <c r="L170" s="267">
        <v>1.3867</v>
      </c>
      <c r="M170" s="267">
        <v>0.9085</v>
      </c>
      <c r="N170" s="267">
        <v>2.316</v>
      </c>
      <c r="O170" s="267">
        <v>0.3303</v>
      </c>
      <c r="P170" s="267">
        <v>0</v>
      </c>
    </row>
    <row r="171" spans="1:16" ht="15">
      <c r="A171" s="77">
        <v>29</v>
      </c>
      <c r="B171" s="267">
        <v>0</v>
      </c>
      <c r="C171" s="267">
        <v>0</v>
      </c>
      <c r="D171" s="267">
        <v>3.0759</v>
      </c>
      <c r="E171" s="267">
        <v>0.5833</v>
      </c>
      <c r="F171" s="267">
        <v>2.8938</v>
      </c>
      <c r="G171" s="267">
        <v>0.5733</v>
      </c>
      <c r="H171" s="267">
        <v>2.5005</v>
      </c>
      <c r="I171" s="267">
        <v>0.7864</v>
      </c>
      <c r="J171" s="267">
        <v>2.372</v>
      </c>
      <c r="K171" s="267">
        <v>1.5639</v>
      </c>
      <c r="L171" s="267">
        <v>1.2747</v>
      </c>
      <c r="M171" s="267">
        <v>0.901</v>
      </c>
      <c r="N171" s="267">
        <v>2.2269</v>
      </c>
      <c r="O171" s="267">
        <v>0.3176</v>
      </c>
      <c r="P171" s="267">
        <v>0</v>
      </c>
    </row>
    <row r="172" spans="1:16" ht="15">
      <c r="A172" s="77">
        <v>30</v>
      </c>
      <c r="B172" s="267">
        <v>0</v>
      </c>
      <c r="C172" s="267">
        <v>0</v>
      </c>
      <c r="D172" s="267">
        <v>3.1119</v>
      </c>
      <c r="E172" s="267">
        <v>0.5739</v>
      </c>
      <c r="F172" s="267">
        <v>2.9898</v>
      </c>
      <c r="G172" s="267">
        <v>0.5601</v>
      </c>
      <c r="H172" s="267">
        <v>2.4231</v>
      </c>
      <c r="I172" s="267">
        <v>0.7705</v>
      </c>
      <c r="J172" s="267">
        <v>2.2241</v>
      </c>
      <c r="K172" s="267">
        <v>1.6672</v>
      </c>
      <c r="L172" s="267">
        <v>1.1627</v>
      </c>
      <c r="M172" s="267">
        <v>0.8936</v>
      </c>
      <c r="N172" s="267">
        <v>2.1379</v>
      </c>
      <c r="O172" s="267">
        <v>0.3049</v>
      </c>
      <c r="P172" s="267">
        <v>0</v>
      </c>
    </row>
    <row r="173" spans="1:16" ht="15">
      <c r="A173" s="77">
        <v>31</v>
      </c>
      <c r="B173" s="267">
        <v>0</v>
      </c>
      <c r="C173" s="267">
        <v>0</v>
      </c>
      <c r="D173" s="267">
        <v>3.0033</v>
      </c>
      <c r="E173" s="267">
        <v>0.5623</v>
      </c>
      <c r="F173" s="267">
        <v>2.8361</v>
      </c>
      <c r="G173" s="267">
        <v>0.5573</v>
      </c>
      <c r="H173" s="267">
        <v>2.344</v>
      </c>
      <c r="I173" s="267">
        <v>0.7501</v>
      </c>
      <c r="J173" s="267">
        <v>2.2166</v>
      </c>
      <c r="K173" s="267">
        <v>1.5997</v>
      </c>
      <c r="L173" s="267">
        <v>1.2263</v>
      </c>
      <c r="M173" s="267">
        <v>0.8861</v>
      </c>
      <c r="N173" s="267">
        <v>2.0726</v>
      </c>
      <c r="O173" s="267">
        <v>0.3276</v>
      </c>
      <c r="P173" s="267">
        <v>0</v>
      </c>
    </row>
    <row r="174" spans="1:16" ht="15">
      <c r="A174" s="77">
        <v>32</v>
      </c>
      <c r="B174" s="267">
        <v>0</v>
      </c>
      <c r="C174" s="267">
        <v>0</v>
      </c>
      <c r="D174" s="267">
        <v>2.8947</v>
      </c>
      <c r="E174" s="267">
        <v>0.5507</v>
      </c>
      <c r="F174" s="267">
        <v>2.6824</v>
      </c>
      <c r="G174" s="267">
        <v>0.5545</v>
      </c>
      <c r="H174" s="267">
        <v>2.265</v>
      </c>
      <c r="I174" s="267">
        <v>0.7297</v>
      </c>
      <c r="J174" s="267">
        <v>2.2092</v>
      </c>
      <c r="K174" s="267">
        <v>1.5322</v>
      </c>
      <c r="L174" s="267">
        <v>1.2899</v>
      </c>
      <c r="M174" s="267">
        <v>0.8786</v>
      </c>
      <c r="N174" s="267">
        <v>2.0073</v>
      </c>
      <c r="O174" s="267">
        <v>0.3503</v>
      </c>
      <c r="P174" s="267">
        <v>0</v>
      </c>
    </row>
    <row r="175" spans="1:16" ht="15">
      <c r="A175" s="77">
        <v>33</v>
      </c>
      <c r="B175" s="267">
        <v>0</v>
      </c>
      <c r="C175" s="267">
        <v>0</v>
      </c>
      <c r="D175" s="267">
        <v>3.308</v>
      </c>
      <c r="E175" s="267">
        <v>0.6607</v>
      </c>
      <c r="F175" s="267">
        <v>3.5486</v>
      </c>
      <c r="G175" s="267">
        <v>0.657</v>
      </c>
      <c r="H175" s="267">
        <v>2.9126</v>
      </c>
      <c r="I175" s="267">
        <v>0.8429</v>
      </c>
      <c r="J175" s="267">
        <v>2.6222</v>
      </c>
      <c r="K175" s="267">
        <v>2.0701</v>
      </c>
      <c r="L175" s="267">
        <v>1.9008</v>
      </c>
      <c r="M175" s="267">
        <v>1.3067</v>
      </c>
      <c r="N175" s="267">
        <v>2.3069</v>
      </c>
      <c r="O175" s="267">
        <v>0.5605</v>
      </c>
      <c r="P175" s="267">
        <v>0</v>
      </c>
    </row>
    <row r="176" spans="1:16" ht="15">
      <c r="A176" s="77">
        <v>34</v>
      </c>
      <c r="B176" s="267">
        <v>0</v>
      </c>
      <c r="C176" s="267">
        <v>0</v>
      </c>
      <c r="D176" s="267">
        <v>3.1869</v>
      </c>
      <c r="E176" s="267">
        <v>0.6552</v>
      </c>
      <c r="F176" s="267">
        <v>3.3229</v>
      </c>
      <c r="G176" s="267">
        <v>0.6557</v>
      </c>
      <c r="H176" s="267">
        <v>2.8668</v>
      </c>
      <c r="I176" s="267">
        <v>0.8208</v>
      </c>
      <c r="J176" s="267">
        <v>2.6216</v>
      </c>
      <c r="K176" s="267">
        <v>1.9748</v>
      </c>
      <c r="L176" s="267">
        <v>1.9689</v>
      </c>
      <c r="M176" s="267">
        <v>1.271</v>
      </c>
      <c r="N176" s="267">
        <v>2.2351</v>
      </c>
      <c r="O176" s="267">
        <v>0.5763</v>
      </c>
      <c r="P176" s="267">
        <v>0</v>
      </c>
    </row>
    <row r="177" spans="1:16" ht="15">
      <c r="A177" s="77">
        <v>35</v>
      </c>
      <c r="B177" s="267">
        <v>0</v>
      </c>
      <c r="C177" s="267">
        <v>0</v>
      </c>
      <c r="D177" s="267">
        <v>3.0657</v>
      </c>
      <c r="E177" s="267">
        <v>0.6497</v>
      </c>
      <c r="F177" s="267">
        <v>3.0973</v>
      </c>
      <c r="G177" s="267">
        <v>0.6545</v>
      </c>
      <c r="H177" s="267">
        <v>2.8211</v>
      </c>
      <c r="I177" s="267">
        <v>0.7987</v>
      </c>
      <c r="J177" s="267">
        <v>2.6209</v>
      </c>
      <c r="K177" s="267">
        <v>1.8794</v>
      </c>
      <c r="L177" s="267">
        <v>2.037</v>
      </c>
      <c r="M177" s="267">
        <v>1.2353</v>
      </c>
      <c r="N177" s="267">
        <v>2.1633</v>
      </c>
      <c r="O177" s="267">
        <v>0.592</v>
      </c>
      <c r="P177" s="267">
        <v>0</v>
      </c>
    </row>
    <row r="178" spans="1:16" ht="15">
      <c r="A178" s="77">
        <v>36</v>
      </c>
      <c r="B178" s="267">
        <v>0</v>
      </c>
      <c r="C178" s="267">
        <v>0</v>
      </c>
      <c r="D178" s="267">
        <v>2.9446</v>
      </c>
      <c r="E178" s="267">
        <v>0.6443</v>
      </c>
      <c r="F178" s="267">
        <v>2.8716</v>
      </c>
      <c r="G178" s="267">
        <v>0.6532</v>
      </c>
      <c r="H178" s="267">
        <v>2.7753</v>
      </c>
      <c r="I178" s="267">
        <v>0.7767</v>
      </c>
      <c r="J178" s="267">
        <v>2.6203</v>
      </c>
      <c r="K178" s="267">
        <v>1.784</v>
      </c>
      <c r="L178" s="267">
        <v>2.1051</v>
      </c>
      <c r="M178" s="267">
        <v>1.1996</v>
      </c>
      <c r="N178" s="267">
        <v>2.0915</v>
      </c>
      <c r="O178" s="267">
        <v>0.6078</v>
      </c>
      <c r="P178" s="267">
        <v>0</v>
      </c>
    </row>
    <row r="179" spans="1:16" ht="15">
      <c r="A179" s="77">
        <v>37</v>
      </c>
      <c r="B179" s="267">
        <v>0</v>
      </c>
      <c r="C179" s="267">
        <v>0</v>
      </c>
      <c r="D179" s="267">
        <v>2.8234</v>
      </c>
      <c r="E179" s="267">
        <v>0.6388</v>
      </c>
      <c r="F179" s="267">
        <v>2.6459</v>
      </c>
      <c r="G179" s="267">
        <v>0.652</v>
      </c>
      <c r="H179" s="267">
        <v>2.7295</v>
      </c>
      <c r="I179" s="267">
        <v>0.7546</v>
      </c>
      <c r="J179" s="267">
        <v>2.6197</v>
      </c>
      <c r="K179" s="267">
        <v>1.6886</v>
      </c>
      <c r="L179" s="267">
        <v>2.1732</v>
      </c>
      <c r="M179" s="267">
        <v>1.1639</v>
      </c>
      <c r="N179" s="267">
        <v>2.0197</v>
      </c>
      <c r="O179" s="267">
        <v>0.6236</v>
      </c>
      <c r="P179" s="267">
        <v>0</v>
      </c>
    </row>
    <row r="180" spans="1:16" ht="15">
      <c r="A180" s="77">
        <v>38</v>
      </c>
      <c r="B180" s="267">
        <v>0</v>
      </c>
      <c r="C180" s="267">
        <v>0</v>
      </c>
      <c r="D180" s="267">
        <v>2.7022</v>
      </c>
      <c r="E180" s="267">
        <v>0.6334</v>
      </c>
      <c r="F180" s="267">
        <v>2.4203</v>
      </c>
      <c r="G180" s="267">
        <v>0.6507</v>
      </c>
      <c r="H180" s="267">
        <v>2.6838</v>
      </c>
      <c r="I180" s="267">
        <v>0.7325</v>
      </c>
      <c r="J180" s="267">
        <v>2.6191</v>
      </c>
      <c r="K180" s="267">
        <v>1.5933</v>
      </c>
      <c r="L180" s="267">
        <v>2.2413</v>
      </c>
      <c r="M180" s="267">
        <v>1.1282</v>
      </c>
      <c r="N180" s="267">
        <v>1.9479</v>
      </c>
      <c r="O180" s="267">
        <v>0.6393</v>
      </c>
      <c r="P180" s="267">
        <v>0</v>
      </c>
    </row>
    <row r="181" spans="1:16" ht="15">
      <c r="A181" s="77">
        <v>39</v>
      </c>
      <c r="B181" s="267">
        <v>0</v>
      </c>
      <c r="C181" s="267">
        <v>0</v>
      </c>
      <c r="D181" s="267">
        <v>2.5811</v>
      </c>
      <c r="E181" s="267">
        <v>0.6279</v>
      </c>
      <c r="F181" s="267">
        <v>2.1946</v>
      </c>
      <c r="G181" s="267">
        <v>0.6495</v>
      </c>
      <c r="H181" s="267">
        <v>2.638</v>
      </c>
      <c r="I181" s="267">
        <v>0.7105</v>
      </c>
      <c r="J181" s="267">
        <v>2.6185</v>
      </c>
      <c r="K181" s="267">
        <v>1.4979</v>
      </c>
      <c r="L181" s="267">
        <v>2.3094</v>
      </c>
      <c r="M181" s="267">
        <v>1.0925</v>
      </c>
      <c r="N181" s="267">
        <v>1.8761</v>
      </c>
      <c r="O181" s="267">
        <v>0.6551</v>
      </c>
      <c r="P181" s="267">
        <v>0</v>
      </c>
    </row>
    <row r="182" spans="1:16" ht="15">
      <c r="A182" s="77">
        <v>40</v>
      </c>
      <c r="B182" s="267">
        <v>0</v>
      </c>
      <c r="C182" s="267">
        <v>0</v>
      </c>
      <c r="D182" s="267">
        <v>2.4599</v>
      </c>
      <c r="E182" s="267">
        <v>0.6225</v>
      </c>
      <c r="F182" s="267">
        <v>1.9689</v>
      </c>
      <c r="G182" s="267">
        <v>0.6482</v>
      </c>
      <c r="H182" s="267">
        <v>2.5923</v>
      </c>
      <c r="I182" s="267">
        <v>0.6884</v>
      </c>
      <c r="J182" s="267">
        <v>2.6178</v>
      </c>
      <c r="K182" s="267">
        <v>1.4025</v>
      </c>
      <c r="L182" s="267">
        <v>2.3775</v>
      </c>
      <c r="M182" s="267">
        <v>1.0568</v>
      </c>
      <c r="N182" s="267">
        <v>1.8043</v>
      </c>
      <c r="O182" s="267">
        <v>0.6708</v>
      </c>
      <c r="P182" s="267">
        <v>0</v>
      </c>
    </row>
    <row r="183" spans="1:16" ht="15">
      <c r="A183" s="77">
        <v>41</v>
      </c>
      <c r="B183" s="267">
        <v>0</v>
      </c>
      <c r="C183" s="267">
        <v>0</v>
      </c>
      <c r="D183" s="267">
        <v>2.3388</v>
      </c>
      <c r="E183" s="267">
        <v>0.617</v>
      </c>
      <c r="F183" s="267">
        <v>1.7433</v>
      </c>
      <c r="G183" s="267">
        <v>0.6469</v>
      </c>
      <c r="H183" s="267">
        <v>2.5465</v>
      </c>
      <c r="I183" s="267">
        <v>0.6663</v>
      </c>
      <c r="J183" s="267">
        <v>2.6172</v>
      </c>
      <c r="K183" s="267">
        <v>1.3071</v>
      </c>
      <c r="L183" s="267">
        <v>2.4456</v>
      </c>
      <c r="M183" s="267">
        <v>1.0211</v>
      </c>
      <c r="N183" s="267">
        <v>1.7325</v>
      </c>
      <c r="O183" s="267">
        <v>0.6866</v>
      </c>
      <c r="P183" s="267">
        <v>0</v>
      </c>
    </row>
    <row r="184" spans="1:16" ht="15">
      <c r="A184" s="77">
        <v>42</v>
      </c>
      <c r="B184" s="267">
        <v>0</v>
      </c>
      <c r="C184" s="267">
        <v>0</v>
      </c>
      <c r="D184" s="267">
        <v>2.2176</v>
      </c>
      <c r="E184" s="267">
        <v>0.6115</v>
      </c>
      <c r="F184" s="267">
        <v>1.5176</v>
      </c>
      <c r="G184" s="267">
        <v>0.6457</v>
      </c>
      <c r="H184" s="267">
        <v>2.5007</v>
      </c>
      <c r="I184" s="267">
        <v>0.6443</v>
      </c>
      <c r="J184" s="267">
        <v>2.6166</v>
      </c>
      <c r="K184" s="267">
        <v>1.2118</v>
      </c>
      <c r="L184" s="267">
        <v>2.5137</v>
      </c>
      <c r="M184" s="267">
        <v>0.9855</v>
      </c>
      <c r="N184" s="267">
        <v>1.6607</v>
      </c>
      <c r="O184" s="267">
        <v>0.7024</v>
      </c>
      <c r="P184" s="267">
        <v>0</v>
      </c>
    </row>
    <row r="185" spans="1:16" ht="15">
      <c r="A185" s="77">
        <v>43</v>
      </c>
      <c r="B185" s="267">
        <v>0</v>
      </c>
      <c r="C185" s="267">
        <v>0</v>
      </c>
      <c r="D185" s="267">
        <v>2.3269</v>
      </c>
      <c r="E185" s="267">
        <v>0.6061</v>
      </c>
      <c r="F185" s="267">
        <v>1.952</v>
      </c>
      <c r="G185" s="267">
        <v>0.6379</v>
      </c>
      <c r="H185" s="267">
        <v>2.3995</v>
      </c>
      <c r="I185" s="267">
        <v>0.6356</v>
      </c>
      <c r="J185" s="267">
        <v>2.6851</v>
      </c>
      <c r="K185" s="267">
        <v>1.156</v>
      </c>
      <c r="L185" s="267">
        <v>2.5973</v>
      </c>
      <c r="M185" s="267">
        <v>0.9757</v>
      </c>
      <c r="N185" s="267">
        <v>1.619</v>
      </c>
      <c r="O185" s="267">
        <v>0.697</v>
      </c>
      <c r="P185" s="267">
        <v>0</v>
      </c>
    </row>
    <row r="186" spans="1:16" ht="15">
      <c r="A186" s="77">
        <v>44</v>
      </c>
      <c r="B186" s="267">
        <v>0</v>
      </c>
      <c r="C186" s="267">
        <v>0</v>
      </c>
      <c r="D186" s="267">
        <v>2.4362</v>
      </c>
      <c r="E186" s="267">
        <v>0.6006</v>
      </c>
      <c r="F186" s="267">
        <v>2.3865</v>
      </c>
      <c r="G186" s="267">
        <v>0.63</v>
      </c>
      <c r="H186" s="267">
        <v>2.2983</v>
      </c>
      <c r="I186" s="267">
        <v>0.6269</v>
      </c>
      <c r="J186" s="267">
        <v>2.7536</v>
      </c>
      <c r="K186" s="267">
        <v>1.1003</v>
      </c>
      <c r="L186" s="267">
        <v>2.6809</v>
      </c>
      <c r="M186" s="267">
        <v>0.9659</v>
      </c>
      <c r="N186" s="267">
        <v>1.5773</v>
      </c>
      <c r="O186" s="267">
        <v>0.6917</v>
      </c>
      <c r="P186" s="267">
        <v>0</v>
      </c>
    </row>
    <row r="187" spans="1:16" ht="15">
      <c r="A187" s="77">
        <v>45</v>
      </c>
      <c r="B187" s="267">
        <v>0</v>
      </c>
      <c r="C187" s="267">
        <v>0</v>
      </c>
      <c r="D187" s="267">
        <v>2.8583</v>
      </c>
      <c r="E187" s="267">
        <v>0.6869</v>
      </c>
      <c r="F187" s="267">
        <v>3.0554</v>
      </c>
      <c r="G187" s="267">
        <v>0.7963</v>
      </c>
      <c r="H187" s="267">
        <v>2.1992</v>
      </c>
      <c r="I187" s="267">
        <v>0.7912</v>
      </c>
      <c r="J187" s="267">
        <v>3.6203</v>
      </c>
      <c r="K187" s="267">
        <v>1.1526</v>
      </c>
      <c r="L187" s="267">
        <v>3.1536</v>
      </c>
      <c r="M187" s="267">
        <v>1.224</v>
      </c>
      <c r="N187" s="267">
        <v>1.9636</v>
      </c>
      <c r="O187" s="267">
        <v>0.8854</v>
      </c>
      <c r="P187" s="267">
        <v>0</v>
      </c>
    </row>
    <row r="188" spans="1:16" ht="15">
      <c r="A188" s="77">
        <v>46</v>
      </c>
      <c r="B188" s="267">
        <v>0</v>
      </c>
      <c r="C188" s="267">
        <v>0</v>
      </c>
      <c r="D188" s="267">
        <v>2.8709</v>
      </c>
      <c r="E188" s="267">
        <v>0.6899</v>
      </c>
      <c r="F188" s="267">
        <v>3.4785</v>
      </c>
      <c r="G188" s="267">
        <v>0.7881</v>
      </c>
      <c r="H188" s="267">
        <v>2.0979</v>
      </c>
      <c r="I188" s="267">
        <v>0.7818</v>
      </c>
      <c r="J188" s="267">
        <v>3.7177</v>
      </c>
      <c r="K188" s="267">
        <v>1.1324</v>
      </c>
      <c r="L188" s="267">
        <v>3.2965</v>
      </c>
      <c r="M188" s="267">
        <v>1.2142</v>
      </c>
      <c r="N188" s="267">
        <v>1.914</v>
      </c>
      <c r="O188" s="267">
        <v>0.8805</v>
      </c>
      <c r="P188" s="267">
        <v>0</v>
      </c>
    </row>
    <row r="189" spans="1:16" ht="15">
      <c r="A189" s="77">
        <v>47</v>
      </c>
      <c r="B189" s="267">
        <v>0</v>
      </c>
      <c r="C189" s="267">
        <v>0</v>
      </c>
      <c r="D189" s="267">
        <v>2.8835</v>
      </c>
      <c r="E189" s="267">
        <v>0.6929</v>
      </c>
      <c r="F189" s="267">
        <v>3.9016</v>
      </c>
      <c r="G189" s="267">
        <v>0.7798</v>
      </c>
      <c r="H189" s="267">
        <v>1.9966</v>
      </c>
      <c r="I189" s="267">
        <v>0.7724</v>
      </c>
      <c r="J189" s="267">
        <v>3.8152</v>
      </c>
      <c r="K189" s="267">
        <v>1.1123</v>
      </c>
      <c r="L189" s="267">
        <v>3.4394</v>
      </c>
      <c r="M189" s="267">
        <v>1.2043</v>
      </c>
      <c r="N189" s="267">
        <v>1.8644</v>
      </c>
      <c r="O189" s="267">
        <v>0.8756</v>
      </c>
      <c r="P189" s="267">
        <v>0</v>
      </c>
    </row>
    <row r="190" spans="1:16" ht="15">
      <c r="A190" s="77">
        <v>48</v>
      </c>
      <c r="B190" s="267">
        <v>0</v>
      </c>
      <c r="C190" s="267">
        <v>0</v>
      </c>
      <c r="D190" s="267">
        <v>2.8961</v>
      </c>
      <c r="E190" s="267">
        <v>0.6959</v>
      </c>
      <c r="F190" s="267">
        <v>4.3248</v>
      </c>
      <c r="G190" s="267">
        <v>0.7715</v>
      </c>
      <c r="H190" s="267">
        <v>1.8953</v>
      </c>
      <c r="I190" s="267">
        <v>0.763</v>
      </c>
      <c r="J190" s="267">
        <v>3.9126</v>
      </c>
      <c r="K190" s="267">
        <v>1.0922</v>
      </c>
      <c r="L190" s="267">
        <v>3.5822</v>
      </c>
      <c r="M190" s="267">
        <v>1.1945</v>
      </c>
      <c r="N190" s="267">
        <v>1.8149</v>
      </c>
      <c r="O190" s="267">
        <v>0.8707</v>
      </c>
      <c r="P190" s="267">
        <v>0</v>
      </c>
    </row>
    <row r="191" spans="1:16" ht="15">
      <c r="A191" s="77">
        <v>49</v>
      </c>
      <c r="B191" s="267">
        <v>0</v>
      </c>
      <c r="C191" s="267">
        <v>0</v>
      </c>
      <c r="D191" s="267">
        <v>2.9087</v>
      </c>
      <c r="E191" s="267">
        <v>0.699</v>
      </c>
      <c r="F191" s="267">
        <v>4.7479</v>
      </c>
      <c r="G191" s="267">
        <v>0.7632</v>
      </c>
      <c r="H191" s="267">
        <v>1.7939</v>
      </c>
      <c r="I191" s="267">
        <v>0.7536</v>
      </c>
      <c r="J191" s="267">
        <v>4.0101</v>
      </c>
      <c r="K191" s="267">
        <v>1.0721</v>
      </c>
      <c r="L191" s="267">
        <v>3.7251</v>
      </c>
      <c r="M191" s="267">
        <v>1.1847</v>
      </c>
      <c r="N191" s="267">
        <v>1.7653</v>
      </c>
      <c r="O191" s="267">
        <v>0.8658</v>
      </c>
      <c r="P191" s="267">
        <v>0</v>
      </c>
    </row>
    <row r="192" spans="1:16" ht="15">
      <c r="A192" s="77">
        <v>50</v>
      </c>
      <c r="B192" s="267">
        <v>0</v>
      </c>
      <c r="C192" s="267">
        <v>0</v>
      </c>
      <c r="D192" s="267">
        <v>2.9213</v>
      </c>
      <c r="E192" s="267">
        <v>0.702</v>
      </c>
      <c r="F192" s="267">
        <v>5.1711</v>
      </c>
      <c r="G192" s="267">
        <v>0.7549</v>
      </c>
      <c r="H192" s="267">
        <v>1.6926</v>
      </c>
      <c r="I192" s="267">
        <v>0.7441</v>
      </c>
      <c r="J192" s="267">
        <v>4.1075</v>
      </c>
      <c r="K192" s="267">
        <v>1.052</v>
      </c>
      <c r="L192" s="267">
        <v>3.8679</v>
      </c>
      <c r="M192" s="267">
        <v>1.1749</v>
      </c>
      <c r="N192" s="267">
        <v>1.7157</v>
      </c>
      <c r="O192" s="267">
        <v>0.8609</v>
      </c>
      <c r="P192" s="267">
        <v>0</v>
      </c>
    </row>
    <row r="193" spans="1:16" ht="15">
      <c r="A193" s="77">
        <v>51</v>
      </c>
      <c r="B193" s="267">
        <v>0</v>
      </c>
      <c r="C193" s="267">
        <v>0</v>
      </c>
      <c r="D193" s="267">
        <v>2.9338</v>
      </c>
      <c r="E193" s="267">
        <v>0.705</v>
      </c>
      <c r="F193" s="267">
        <v>5.5942</v>
      </c>
      <c r="G193" s="267">
        <v>0.7466</v>
      </c>
      <c r="H193" s="267">
        <v>1.5913</v>
      </c>
      <c r="I193" s="267">
        <v>0.7347</v>
      </c>
      <c r="J193" s="267">
        <v>4.205</v>
      </c>
      <c r="K193" s="267">
        <v>1.0319</v>
      </c>
      <c r="L193" s="267">
        <v>4.0108</v>
      </c>
      <c r="M193" s="267">
        <v>1.1651</v>
      </c>
      <c r="N193" s="267">
        <v>1.6662</v>
      </c>
      <c r="O193" s="267">
        <v>0.856</v>
      </c>
      <c r="P193" s="267">
        <v>0</v>
      </c>
    </row>
    <row r="194" spans="1:16" ht="15">
      <c r="A194" s="77">
        <v>52</v>
      </c>
      <c r="B194" s="267">
        <v>0</v>
      </c>
      <c r="C194" s="267">
        <v>0</v>
      </c>
      <c r="D194" s="267">
        <v>2.9464</v>
      </c>
      <c r="E194" s="267">
        <v>0.708</v>
      </c>
      <c r="F194" s="267">
        <v>6.0174</v>
      </c>
      <c r="G194" s="267">
        <v>0.7383</v>
      </c>
      <c r="H194" s="267">
        <v>1.49</v>
      </c>
      <c r="I194" s="267">
        <v>0.7253</v>
      </c>
      <c r="J194" s="267">
        <v>4.3024</v>
      </c>
      <c r="K194" s="267">
        <v>1.0118</v>
      </c>
      <c r="L194" s="267">
        <v>4.1537</v>
      </c>
      <c r="M194" s="267">
        <v>1.1553</v>
      </c>
      <c r="N194" s="267">
        <v>1.6166</v>
      </c>
      <c r="O194" s="267">
        <v>0.8511</v>
      </c>
      <c r="P194" s="267">
        <v>0</v>
      </c>
    </row>
    <row r="195" spans="1:16" ht="15">
      <c r="A195" s="77">
        <v>53</v>
      </c>
      <c r="B195" s="267">
        <v>0</v>
      </c>
      <c r="C195" s="267">
        <v>0</v>
      </c>
      <c r="D195" s="267">
        <v>2.959</v>
      </c>
      <c r="E195" s="267">
        <v>0.7111</v>
      </c>
      <c r="F195" s="267">
        <v>6.4405</v>
      </c>
      <c r="G195" s="267">
        <v>0.73</v>
      </c>
      <c r="H195" s="267">
        <v>1.3887</v>
      </c>
      <c r="I195" s="267">
        <v>0.7159</v>
      </c>
      <c r="J195" s="267">
        <v>4.3998</v>
      </c>
      <c r="K195" s="267">
        <v>0.9917</v>
      </c>
      <c r="L195" s="267">
        <v>4.2965</v>
      </c>
      <c r="M195" s="267">
        <v>1.1455</v>
      </c>
      <c r="N195" s="267">
        <v>1.567</v>
      </c>
      <c r="O195" s="267">
        <v>0.8462</v>
      </c>
      <c r="P195" s="267">
        <v>0</v>
      </c>
    </row>
    <row r="196" spans="1:16" ht="15">
      <c r="A196" s="77">
        <v>54</v>
      </c>
      <c r="B196" s="267">
        <v>0</v>
      </c>
      <c r="C196" s="267">
        <v>0</v>
      </c>
      <c r="D196" s="267">
        <v>2.9716</v>
      </c>
      <c r="E196" s="267">
        <v>0.7141</v>
      </c>
      <c r="F196" s="267">
        <v>6.8637</v>
      </c>
      <c r="G196" s="267">
        <v>0.7217</v>
      </c>
      <c r="H196" s="267">
        <v>1.2874</v>
      </c>
      <c r="I196" s="267">
        <v>0.7065</v>
      </c>
      <c r="J196" s="267">
        <v>4.4973</v>
      </c>
      <c r="K196" s="267">
        <v>0.9715</v>
      </c>
      <c r="L196" s="267">
        <v>4.4394</v>
      </c>
      <c r="M196" s="267">
        <v>1.1357</v>
      </c>
      <c r="N196" s="267">
        <v>1.5175</v>
      </c>
      <c r="O196" s="267">
        <v>0.8413</v>
      </c>
      <c r="P196" s="267">
        <v>0</v>
      </c>
    </row>
    <row r="197" spans="1:16" ht="15">
      <c r="A197" s="77">
        <v>55</v>
      </c>
      <c r="B197" s="267">
        <v>0</v>
      </c>
      <c r="C197" s="267">
        <v>0</v>
      </c>
      <c r="D197" s="267">
        <v>2.8787</v>
      </c>
      <c r="E197" s="267">
        <v>0.7111</v>
      </c>
      <c r="F197" s="267">
        <v>6.3525</v>
      </c>
      <c r="G197" s="267">
        <v>0.7187</v>
      </c>
      <c r="H197" s="267">
        <v>1.4842</v>
      </c>
      <c r="I197" s="267">
        <v>0.7036</v>
      </c>
      <c r="J197" s="267">
        <v>4.2258</v>
      </c>
      <c r="K197" s="267">
        <v>0.9514</v>
      </c>
      <c r="L197" s="267">
        <v>4.2276</v>
      </c>
      <c r="M197" s="267">
        <v>1.1312</v>
      </c>
      <c r="N197" s="267">
        <v>1.4777</v>
      </c>
      <c r="O197" s="267">
        <v>0.8406</v>
      </c>
      <c r="P197" s="267">
        <v>0</v>
      </c>
    </row>
    <row r="198" spans="1:16" ht="15">
      <c r="A198" s="77">
        <v>56</v>
      </c>
      <c r="B198" s="267">
        <v>0</v>
      </c>
      <c r="C198" s="267">
        <v>0</v>
      </c>
      <c r="D198" s="267">
        <v>2.7857</v>
      </c>
      <c r="E198" s="267">
        <v>0.7081</v>
      </c>
      <c r="F198" s="267">
        <v>5.8414</v>
      </c>
      <c r="G198" s="267">
        <v>0.7157</v>
      </c>
      <c r="H198" s="267">
        <v>1.681</v>
      </c>
      <c r="I198" s="267">
        <v>0.7006</v>
      </c>
      <c r="J198" s="267">
        <v>3.9544</v>
      </c>
      <c r="K198" s="267">
        <v>0.9313</v>
      </c>
      <c r="L198" s="267">
        <v>4.0158</v>
      </c>
      <c r="M198" s="267">
        <v>1.1268</v>
      </c>
      <c r="N198" s="267">
        <v>1.4379</v>
      </c>
      <c r="O198" s="267">
        <v>0.8398</v>
      </c>
      <c r="P198" s="267">
        <v>0</v>
      </c>
    </row>
    <row r="199" spans="1:16" ht="15">
      <c r="A199" s="77">
        <v>57</v>
      </c>
      <c r="B199" s="267">
        <v>0</v>
      </c>
      <c r="C199" s="267">
        <v>0</v>
      </c>
      <c r="D199" s="267">
        <v>2.6928</v>
      </c>
      <c r="E199" s="267">
        <v>0.7052</v>
      </c>
      <c r="F199" s="267">
        <v>5.3303</v>
      </c>
      <c r="G199" s="267">
        <v>0.7127</v>
      </c>
      <c r="H199" s="267">
        <v>1.8778</v>
      </c>
      <c r="I199" s="267">
        <v>0.6977</v>
      </c>
      <c r="J199" s="267">
        <v>3.6829</v>
      </c>
      <c r="K199" s="267">
        <v>0.9112</v>
      </c>
      <c r="L199" s="267">
        <v>3.804</v>
      </c>
      <c r="M199" s="267">
        <v>1.1223</v>
      </c>
      <c r="N199" s="267">
        <v>1.3982</v>
      </c>
      <c r="O199" s="267">
        <v>0.839</v>
      </c>
      <c r="P199" s="267">
        <v>0</v>
      </c>
    </row>
    <row r="200" spans="1:16" ht="15">
      <c r="A200" s="77">
        <v>58</v>
      </c>
      <c r="B200" s="267">
        <v>0</v>
      </c>
      <c r="C200" s="267">
        <v>0</v>
      </c>
      <c r="D200" s="267">
        <v>2.5999</v>
      </c>
      <c r="E200" s="267">
        <v>0.7022</v>
      </c>
      <c r="F200" s="267">
        <v>4.8192</v>
      </c>
      <c r="G200" s="267">
        <v>0.7097</v>
      </c>
      <c r="H200" s="267">
        <v>2.0746</v>
      </c>
      <c r="I200" s="267">
        <v>0.6947</v>
      </c>
      <c r="J200" s="267">
        <v>3.4115</v>
      </c>
      <c r="K200" s="267">
        <v>0.8911</v>
      </c>
      <c r="L200" s="267">
        <v>3.5923</v>
      </c>
      <c r="M200" s="267">
        <v>1.1179</v>
      </c>
      <c r="N200" s="267">
        <v>1.3584</v>
      </c>
      <c r="O200" s="267">
        <v>0.8382</v>
      </c>
      <c r="P200" s="267">
        <v>0</v>
      </c>
    </row>
    <row r="201" spans="1:16" ht="15">
      <c r="A201" s="77">
        <v>59</v>
      </c>
      <c r="B201" s="267">
        <v>0</v>
      </c>
      <c r="C201" s="267">
        <v>0</v>
      </c>
      <c r="D201" s="267">
        <v>2.5069</v>
      </c>
      <c r="E201" s="267">
        <v>0.6992</v>
      </c>
      <c r="F201" s="267">
        <v>4.3081</v>
      </c>
      <c r="G201" s="267">
        <v>0.7067</v>
      </c>
      <c r="H201" s="267">
        <v>2.2714</v>
      </c>
      <c r="I201" s="267">
        <v>0.6918</v>
      </c>
      <c r="J201" s="267">
        <v>3.14</v>
      </c>
      <c r="K201" s="267">
        <v>0.871</v>
      </c>
      <c r="L201" s="267">
        <v>3.3805</v>
      </c>
      <c r="M201" s="267">
        <v>1.1134</v>
      </c>
      <c r="N201" s="267">
        <v>1.3186</v>
      </c>
      <c r="O201" s="267">
        <v>0.8374</v>
      </c>
      <c r="P201" s="267">
        <v>0</v>
      </c>
    </row>
    <row r="202" spans="1:16" ht="15">
      <c r="A202" s="77">
        <v>60</v>
      </c>
      <c r="B202" s="267">
        <v>0</v>
      </c>
      <c r="C202" s="267">
        <v>0</v>
      </c>
      <c r="D202" s="267">
        <v>2.414</v>
      </c>
      <c r="E202" s="267">
        <v>0.6962</v>
      </c>
      <c r="F202" s="267">
        <v>3.7969</v>
      </c>
      <c r="G202" s="267">
        <v>0.7036</v>
      </c>
      <c r="H202" s="267">
        <v>2.4682</v>
      </c>
      <c r="I202" s="267">
        <v>0.6888</v>
      </c>
      <c r="J202" s="267">
        <v>2.8685</v>
      </c>
      <c r="K202" s="267">
        <v>0.8509</v>
      </c>
      <c r="L202" s="267">
        <v>3.1687</v>
      </c>
      <c r="M202" s="267">
        <v>1.1089</v>
      </c>
      <c r="N202" s="267">
        <v>1.2789</v>
      </c>
      <c r="O202" s="267">
        <v>0.8366</v>
      </c>
      <c r="P202" s="267">
        <v>0</v>
      </c>
    </row>
    <row r="204" ht="12.75">
      <c r="A204" s="76" t="e">
        <f>HLOOKUP('[2]NEER Claim Cost Calculator'!$I$22,B208:P269,MATCH('[2]NEER Claim Cost Calculator'!$K$22,A208:A269))</f>
        <v>#REF!</v>
      </c>
    </row>
    <row r="205" spans="1:16" ht="12.75">
      <c r="A205" s="475" t="s">
        <v>18521</v>
      </c>
      <c r="B205" s="475"/>
      <c r="C205" s="475"/>
      <c r="D205" s="475"/>
      <c r="E205" s="475"/>
      <c r="F205" s="475"/>
      <c r="G205" s="475"/>
      <c r="H205" s="475"/>
      <c r="I205" s="475"/>
      <c r="J205" s="475"/>
      <c r="K205" s="475"/>
      <c r="L205" s="475"/>
      <c r="M205" s="475"/>
      <c r="N205" s="475"/>
      <c r="O205" s="475"/>
      <c r="P205" s="475"/>
    </row>
    <row r="206" spans="1:16" ht="12.75">
      <c r="A206" s="479" t="s">
        <v>18522</v>
      </c>
      <c r="B206" s="479"/>
      <c r="C206" s="479"/>
      <c r="D206" s="479"/>
      <c r="E206" s="479"/>
      <c r="F206" s="479"/>
      <c r="G206" s="479"/>
      <c r="H206" s="479"/>
      <c r="I206" s="479"/>
      <c r="J206" s="479"/>
      <c r="K206" s="479"/>
      <c r="L206" s="479"/>
      <c r="M206" s="479"/>
      <c r="N206" s="479"/>
      <c r="O206" s="479"/>
      <c r="P206" s="479"/>
    </row>
    <row r="207" spans="1:16" ht="12.75">
      <c r="A207" s="80" t="s">
        <v>18523</v>
      </c>
      <c r="B207" s="222" t="s">
        <v>18524</v>
      </c>
      <c r="C207" s="222" t="s">
        <v>18525</v>
      </c>
      <c r="D207" s="222" t="s">
        <v>18526</v>
      </c>
      <c r="E207" s="222" t="s">
        <v>18527</v>
      </c>
      <c r="F207" s="222" t="s">
        <v>18528</v>
      </c>
      <c r="G207" s="222" t="s">
        <v>18529</v>
      </c>
      <c r="H207" s="222" t="s">
        <v>18530</v>
      </c>
      <c r="I207" s="222" t="s">
        <v>18531</v>
      </c>
      <c r="J207" s="222" t="s">
        <v>18532</v>
      </c>
      <c r="K207" s="222" t="s">
        <v>18533</v>
      </c>
      <c r="L207" s="222" t="s">
        <v>18534</v>
      </c>
      <c r="M207" s="222" t="s">
        <v>18535</v>
      </c>
      <c r="N207" s="222" t="s">
        <v>18536</v>
      </c>
      <c r="O207" s="222" t="s">
        <v>18537</v>
      </c>
      <c r="P207" s="222" t="s">
        <v>18538</v>
      </c>
    </row>
    <row r="208" spans="1:16" ht="12.75">
      <c r="A208" s="82" t="s">
        <v>18539</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77">
        <v>0</v>
      </c>
      <c r="B209" s="267">
        <v>0</v>
      </c>
      <c r="C209" s="267">
        <v>0</v>
      </c>
      <c r="D209" s="267">
        <v>16.1625</v>
      </c>
      <c r="E209" s="267">
        <v>5.2837</v>
      </c>
      <c r="F209" s="267">
        <v>20.64</v>
      </c>
      <c r="G209" s="267">
        <v>5.1336</v>
      </c>
      <c r="H209" s="267">
        <v>21.945</v>
      </c>
      <c r="I209" s="267">
        <v>5.6563</v>
      </c>
      <c r="J209" s="267">
        <v>19.3425</v>
      </c>
      <c r="K209" s="267">
        <v>3.0533</v>
      </c>
      <c r="L209" s="267">
        <v>11.8088</v>
      </c>
      <c r="M209" s="267">
        <v>6.1272</v>
      </c>
      <c r="N209" s="267">
        <v>0</v>
      </c>
      <c r="O209" s="267">
        <v>0</v>
      </c>
      <c r="P209" s="267">
        <v>0</v>
      </c>
    </row>
    <row r="210" spans="1:16" ht="15">
      <c r="A210" s="77">
        <v>1</v>
      </c>
      <c r="B210" s="267">
        <v>0</v>
      </c>
      <c r="C210" s="267">
        <v>0</v>
      </c>
      <c r="D210" s="267">
        <v>14.3667</v>
      </c>
      <c r="E210" s="267">
        <v>4.6966</v>
      </c>
      <c r="F210" s="267">
        <v>18.3467</v>
      </c>
      <c r="G210" s="267">
        <v>4.5632</v>
      </c>
      <c r="H210" s="267">
        <v>19.5067</v>
      </c>
      <c r="I210" s="267">
        <v>5.0278</v>
      </c>
      <c r="J210" s="267">
        <v>17.1933</v>
      </c>
      <c r="K210" s="267">
        <v>2.714</v>
      </c>
      <c r="L210" s="267">
        <v>10.4967</v>
      </c>
      <c r="M210" s="267">
        <v>5.4464</v>
      </c>
      <c r="N210" s="267">
        <v>0</v>
      </c>
      <c r="O210" s="267">
        <v>0</v>
      </c>
      <c r="P210" s="267">
        <v>0</v>
      </c>
    </row>
    <row r="211" spans="1:16" ht="15">
      <c r="A211" s="77">
        <v>2</v>
      </c>
      <c r="B211" s="267">
        <v>0</v>
      </c>
      <c r="C211" s="267">
        <v>0</v>
      </c>
      <c r="D211" s="267">
        <v>12.5708</v>
      </c>
      <c r="E211" s="267">
        <v>4.1095</v>
      </c>
      <c r="F211" s="267">
        <v>16.0533</v>
      </c>
      <c r="G211" s="267">
        <v>3.9928</v>
      </c>
      <c r="H211" s="267">
        <v>17.0683</v>
      </c>
      <c r="I211" s="267">
        <v>4.3993</v>
      </c>
      <c r="J211" s="267">
        <v>15.0442</v>
      </c>
      <c r="K211" s="267">
        <v>2.3748</v>
      </c>
      <c r="L211" s="267">
        <v>9.1846</v>
      </c>
      <c r="M211" s="267">
        <v>4.7656</v>
      </c>
      <c r="N211" s="267">
        <v>0</v>
      </c>
      <c r="O211" s="267">
        <v>0</v>
      </c>
      <c r="P211" s="267">
        <v>0</v>
      </c>
    </row>
    <row r="212" spans="1:16" ht="15">
      <c r="A212" s="77">
        <v>3</v>
      </c>
      <c r="B212" s="267">
        <v>0</v>
      </c>
      <c r="C212" s="267">
        <v>0</v>
      </c>
      <c r="D212" s="267">
        <v>10.775</v>
      </c>
      <c r="E212" s="267">
        <v>3.5225</v>
      </c>
      <c r="F212" s="267">
        <v>13.76</v>
      </c>
      <c r="G212" s="267">
        <v>3.4224</v>
      </c>
      <c r="H212" s="267">
        <v>14.63</v>
      </c>
      <c r="I212" s="267">
        <v>3.7709</v>
      </c>
      <c r="J212" s="267">
        <v>12.895</v>
      </c>
      <c r="K212" s="267">
        <v>2.0355</v>
      </c>
      <c r="L212" s="267">
        <v>7.8725</v>
      </c>
      <c r="M212" s="267">
        <v>4.0848</v>
      </c>
      <c r="N212" s="267">
        <v>0</v>
      </c>
      <c r="O212" s="267">
        <v>0</v>
      </c>
      <c r="P212" s="267">
        <v>0</v>
      </c>
    </row>
    <row r="213" spans="1:16" ht="15">
      <c r="A213" s="77">
        <v>4</v>
      </c>
      <c r="B213" s="267">
        <v>0</v>
      </c>
      <c r="C213" s="267">
        <v>0</v>
      </c>
      <c r="D213" s="267">
        <v>8.9792</v>
      </c>
      <c r="E213" s="267">
        <v>2.9354</v>
      </c>
      <c r="F213" s="267">
        <v>11.4667</v>
      </c>
      <c r="G213" s="267">
        <v>2.852</v>
      </c>
      <c r="H213" s="267">
        <v>12.1917</v>
      </c>
      <c r="I213" s="267">
        <v>3.1424</v>
      </c>
      <c r="J213" s="267">
        <v>10.7458</v>
      </c>
      <c r="K213" s="267">
        <v>1.6963</v>
      </c>
      <c r="L213" s="267">
        <v>6.5604</v>
      </c>
      <c r="M213" s="267">
        <v>3.404</v>
      </c>
      <c r="N213" s="267">
        <v>0</v>
      </c>
      <c r="O213" s="267">
        <v>0</v>
      </c>
      <c r="P213" s="267">
        <v>0</v>
      </c>
    </row>
    <row r="214" spans="1:16" ht="15">
      <c r="A214" s="77">
        <v>5</v>
      </c>
      <c r="B214" s="267">
        <v>0</v>
      </c>
      <c r="C214" s="267">
        <v>0</v>
      </c>
      <c r="D214" s="267">
        <v>7.1833</v>
      </c>
      <c r="E214" s="267">
        <v>2.3483</v>
      </c>
      <c r="F214" s="267">
        <v>9.1733</v>
      </c>
      <c r="G214" s="267">
        <v>2.2816</v>
      </c>
      <c r="H214" s="267">
        <v>9.7533</v>
      </c>
      <c r="I214" s="267">
        <v>2.5139</v>
      </c>
      <c r="J214" s="267">
        <v>8.5967</v>
      </c>
      <c r="K214" s="267">
        <v>1.357</v>
      </c>
      <c r="L214" s="267">
        <v>5.2483</v>
      </c>
      <c r="M214" s="267">
        <v>2.7232</v>
      </c>
      <c r="N214" s="267">
        <v>0</v>
      </c>
      <c r="O214" s="267">
        <v>0</v>
      </c>
      <c r="P214" s="267">
        <v>0</v>
      </c>
    </row>
    <row r="215" spans="1:16" ht="15">
      <c r="A215" s="77">
        <v>6</v>
      </c>
      <c r="B215" s="267">
        <v>0</v>
      </c>
      <c r="C215" s="267">
        <v>0</v>
      </c>
      <c r="D215" s="267">
        <v>5.3875</v>
      </c>
      <c r="E215" s="267">
        <v>1.7612</v>
      </c>
      <c r="F215" s="267">
        <v>6.88</v>
      </c>
      <c r="G215" s="267">
        <v>1.7112</v>
      </c>
      <c r="H215" s="267">
        <v>7.315</v>
      </c>
      <c r="I215" s="267">
        <v>1.8854</v>
      </c>
      <c r="J215" s="267">
        <v>6.4475</v>
      </c>
      <c r="K215" s="267">
        <v>1.0178</v>
      </c>
      <c r="L215" s="267">
        <v>3.9363</v>
      </c>
      <c r="M215" s="267">
        <v>2.0424</v>
      </c>
      <c r="N215" s="267">
        <v>0</v>
      </c>
      <c r="O215" s="267">
        <v>0</v>
      </c>
      <c r="P215" s="267">
        <v>0</v>
      </c>
    </row>
    <row r="216" spans="1:16" ht="15">
      <c r="A216" s="77">
        <v>7</v>
      </c>
      <c r="B216" s="267">
        <v>0</v>
      </c>
      <c r="C216" s="267">
        <v>0</v>
      </c>
      <c r="D216" s="267">
        <v>5.3322</v>
      </c>
      <c r="E216" s="267">
        <v>1.7123</v>
      </c>
      <c r="F216" s="267">
        <v>6.601</v>
      </c>
      <c r="G216" s="267">
        <v>1.6637</v>
      </c>
      <c r="H216" s="267">
        <v>7.0339</v>
      </c>
      <c r="I216" s="267">
        <v>1.8331</v>
      </c>
      <c r="J216" s="267">
        <v>6.2349</v>
      </c>
      <c r="K216" s="267">
        <v>0.9895</v>
      </c>
      <c r="L216" s="267">
        <v>3.8809</v>
      </c>
      <c r="M216" s="267">
        <v>1.9857</v>
      </c>
      <c r="N216" s="267">
        <v>0</v>
      </c>
      <c r="O216" s="267">
        <v>0</v>
      </c>
      <c r="P216" s="267">
        <v>0</v>
      </c>
    </row>
    <row r="217" spans="1:16" ht="15">
      <c r="A217" s="77">
        <v>8</v>
      </c>
      <c r="B217" s="267">
        <v>0</v>
      </c>
      <c r="C217" s="267">
        <v>0</v>
      </c>
      <c r="D217" s="267">
        <v>5.277</v>
      </c>
      <c r="E217" s="267">
        <v>1.6634</v>
      </c>
      <c r="F217" s="267">
        <v>6.3219</v>
      </c>
      <c r="G217" s="267">
        <v>1.6161</v>
      </c>
      <c r="H217" s="267">
        <v>6.7529</v>
      </c>
      <c r="I217" s="267">
        <v>1.7807</v>
      </c>
      <c r="J217" s="267">
        <v>6.0223</v>
      </c>
      <c r="K217" s="267">
        <v>0.9612</v>
      </c>
      <c r="L217" s="267">
        <v>3.8255</v>
      </c>
      <c r="M217" s="267">
        <v>1.9289</v>
      </c>
      <c r="N217" s="267">
        <v>0</v>
      </c>
      <c r="O217" s="267">
        <v>0</v>
      </c>
      <c r="P217" s="267">
        <v>0</v>
      </c>
    </row>
    <row r="218" spans="1:16" ht="15">
      <c r="A218" s="77">
        <v>9</v>
      </c>
      <c r="B218" s="267">
        <v>0</v>
      </c>
      <c r="C218" s="267">
        <v>0</v>
      </c>
      <c r="D218" s="267">
        <v>5.2217</v>
      </c>
      <c r="E218" s="267">
        <v>1.6145</v>
      </c>
      <c r="F218" s="267">
        <v>6.0429</v>
      </c>
      <c r="G218" s="267">
        <v>1.5686</v>
      </c>
      <c r="H218" s="267">
        <v>6.4718</v>
      </c>
      <c r="I218" s="267">
        <v>1.7283</v>
      </c>
      <c r="J218" s="267">
        <v>5.8097</v>
      </c>
      <c r="K218" s="267">
        <v>0.9329</v>
      </c>
      <c r="L218" s="267">
        <v>3.7701</v>
      </c>
      <c r="M218" s="267">
        <v>1.8722</v>
      </c>
      <c r="N218" s="267">
        <v>0</v>
      </c>
      <c r="O218" s="267">
        <v>0</v>
      </c>
      <c r="P218" s="267">
        <v>0</v>
      </c>
    </row>
    <row r="219" spans="1:16" ht="15">
      <c r="A219" s="77">
        <v>10</v>
      </c>
      <c r="B219" s="267">
        <v>0</v>
      </c>
      <c r="C219" s="267">
        <v>0</v>
      </c>
      <c r="D219" s="267">
        <v>5.1664</v>
      </c>
      <c r="E219" s="267">
        <v>1.5655</v>
      </c>
      <c r="F219" s="267">
        <v>5.7639</v>
      </c>
      <c r="G219" s="267">
        <v>1.5211</v>
      </c>
      <c r="H219" s="267">
        <v>6.1907</v>
      </c>
      <c r="I219" s="267">
        <v>1.6759</v>
      </c>
      <c r="J219" s="267">
        <v>5.5971</v>
      </c>
      <c r="K219" s="267">
        <v>0.9047</v>
      </c>
      <c r="L219" s="267">
        <v>3.7148</v>
      </c>
      <c r="M219" s="267">
        <v>1.8155</v>
      </c>
      <c r="N219" s="267">
        <v>0</v>
      </c>
      <c r="O219" s="267">
        <v>0</v>
      </c>
      <c r="P219" s="267">
        <v>0</v>
      </c>
    </row>
    <row r="220" spans="1:16" ht="15">
      <c r="A220" s="77">
        <v>11</v>
      </c>
      <c r="B220" s="267">
        <v>0</v>
      </c>
      <c r="C220" s="267">
        <v>0</v>
      </c>
      <c r="D220" s="267">
        <v>5.1111</v>
      </c>
      <c r="E220" s="267">
        <v>1.5166</v>
      </c>
      <c r="F220" s="267">
        <v>5.4849</v>
      </c>
      <c r="G220" s="267">
        <v>1.4735</v>
      </c>
      <c r="H220" s="267">
        <v>5.9097</v>
      </c>
      <c r="I220" s="267">
        <v>1.6236</v>
      </c>
      <c r="J220" s="267">
        <v>5.3845</v>
      </c>
      <c r="K220" s="267">
        <v>0.8764</v>
      </c>
      <c r="L220" s="267">
        <v>3.6594</v>
      </c>
      <c r="M220" s="267">
        <v>1.7587</v>
      </c>
      <c r="N220" s="267">
        <v>0</v>
      </c>
      <c r="O220" s="267">
        <v>0</v>
      </c>
      <c r="P220" s="267">
        <v>0</v>
      </c>
    </row>
    <row r="221" spans="1:16" ht="15">
      <c r="A221" s="77">
        <v>12</v>
      </c>
      <c r="B221" s="267">
        <v>0</v>
      </c>
      <c r="C221" s="267">
        <v>0</v>
      </c>
      <c r="D221" s="267">
        <v>5.0559</v>
      </c>
      <c r="E221" s="267">
        <v>1.4677</v>
      </c>
      <c r="F221" s="267">
        <v>5.2058</v>
      </c>
      <c r="G221" s="267">
        <v>1.426</v>
      </c>
      <c r="H221" s="267">
        <v>5.6286</v>
      </c>
      <c r="I221" s="267">
        <v>1.5712</v>
      </c>
      <c r="J221" s="267">
        <v>5.1719</v>
      </c>
      <c r="K221" s="267">
        <v>0.8481</v>
      </c>
      <c r="L221" s="267">
        <v>3.604</v>
      </c>
      <c r="M221" s="267">
        <v>1.702</v>
      </c>
      <c r="N221" s="267">
        <v>0</v>
      </c>
      <c r="O221" s="267">
        <v>0</v>
      </c>
      <c r="P221" s="267">
        <v>0</v>
      </c>
    </row>
    <row r="222" spans="1:16" ht="15">
      <c r="A222" s="77">
        <v>13</v>
      </c>
      <c r="B222" s="267">
        <v>0</v>
      </c>
      <c r="C222" s="267">
        <v>0</v>
      </c>
      <c r="D222" s="267">
        <v>5.0006</v>
      </c>
      <c r="E222" s="267">
        <v>1.4188</v>
      </c>
      <c r="F222" s="267">
        <v>4.9268</v>
      </c>
      <c r="G222" s="267">
        <v>1.3785</v>
      </c>
      <c r="H222" s="267">
        <v>5.3475</v>
      </c>
      <c r="I222" s="267">
        <v>1.5188</v>
      </c>
      <c r="J222" s="267">
        <v>4.9592</v>
      </c>
      <c r="K222" s="267">
        <v>0.8199</v>
      </c>
      <c r="L222" s="267">
        <v>3.5486</v>
      </c>
      <c r="M222" s="267">
        <v>1.6453</v>
      </c>
      <c r="N222" s="267">
        <v>0</v>
      </c>
      <c r="O222" s="267">
        <v>0</v>
      </c>
      <c r="P222" s="267">
        <v>0</v>
      </c>
    </row>
    <row r="223" spans="1:16" ht="15">
      <c r="A223" s="77">
        <v>14</v>
      </c>
      <c r="B223" s="267">
        <v>0</v>
      </c>
      <c r="C223" s="267">
        <v>0</v>
      </c>
      <c r="D223" s="267">
        <v>4.9453</v>
      </c>
      <c r="E223" s="267">
        <v>1.3698</v>
      </c>
      <c r="F223" s="267">
        <v>4.6478</v>
      </c>
      <c r="G223" s="267">
        <v>1.3309</v>
      </c>
      <c r="H223" s="267">
        <v>5.0665</v>
      </c>
      <c r="I223" s="267">
        <v>1.4664</v>
      </c>
      <c r="J223" s="267">
        <v>4.7466</v>
      </c>
      <c r="K223" s="267">
        <v>0.7916</v>
      </c>
      <c r="L223" s="267">
        <v>3.4933</v>
      </c>
      <c r="M223" s="267">
        <v>1.5885</v>
      </c>
      <c r="N223" s="267">
        <v>0</v>
      </c>
      <c r="O223" s="267">
        <v>0</v>
      </c>
      <c r="P223" s="267">
        <v>0</v>
      </c>
    </row>
    <row r="224" spans="1:16" ht="15">
      <c r="A224" s="77">
        <v>15</v>
      </c>
      <c r="B224" s="267">
        <v>0</v>
      </c>
      <c r="C224" s="267">
        <v>0</v>
      </c>
      <c r="D224" s="267">
        <v>4.89</v>
      </c>
      <c r="E224" s="267">
        <v>1.3209</v>
      </c>
      <c r="F224" s="267">
        <v>4.3687</v>
      </c>
      <c r="G224" s="267">
        <v>1.2834</v>
      </c>
      <c r="H224" s="267">
        <v>4.7854</v>
      </c>
      <c r="I224" s="267">
        <v>1.4141</v>
      </c>
      <c r="J224" s="267">
        <v>4.534</v>
      </c>
      <c r="K224" s="267">
        <v>0.7633</v>
      </c>
      <c r="L224" s="267">
        <v>3.4379</v>
      </c>
      <c r="M224" s="267">
        <v>1.5318</v>
      </c>
      <c r="N224" s="267">
        <v>0</v>
      </c>
      <c r="O224" s="267">
        <v>0</v>
      </c>
      <c r="P224" s="267">
        <v>0</v>
      </c>
    </row>
    <row r="225" spans="1:16" ht="15">
      <c r="A225" s="77">
        <v>16</v>
      </c>
      <c r="B225" s="267">
        <v>0</v>
      </c>
      <c r="C225" s="267">
        <v>0</v>
      </c>
      <c r="D225" s="267">
        <v>4.8348</v>
      </c>
      <c r="E225" s="267">
        <v>1.272</v>
      </c>
      <c r="F225" s="267">
        <v>4.0897</v>
      </c>
      <c r="G225" s="267">
        <v>1.2359</v>
      </c>
      <c r="H225" s="267">
        <v>4.5043</v>
      </c>
      <c r="I225" s="267">
        <v>1.3617</v>
      </c>
      <c r="J225" s="267">
        <v>4.3214</v>
      </c>
      <c r="K225" s="267">
        <v>0.735</v>
      </c>
      <c r="L225" s="267">
        <v>3.3825</v>
      </c>
      <c r="M225" s="267">
        <v>1.4751</v>
      </c>
      <c r="N225" s="267">
        <v>0</v>
      </c>
      <c r="O225" s="267">
        <v>0</v>
      </c>
      <c r="P225" s="267">
        <v>0</v>
      </c>
    </row>
    <row r="226" spans="1:16" ht="15">
      <c r="A226" s="77">
        <v>17</v>
      </c>
      <c r="B226" s="267">
        <v>0</v>
      </c>
      <c r="C226" s="267">
        <v>0</v>
      </c>
      <c r="D226" s="267">
        <v>4.7795</v>
      </c>
      <c r="E226" s="267">
        <v>1.2231</v>
      </c>
      <c r="F226" s="267">
        <v>3.8107</v>
      </c>
      <c r="G226" s="267">
        <v>1.1883</v>
      </c>
      <c r="H226" s="267">
        <v>4.2233</v>
      </c>
      <c r="I226" s="267">
        <v>1.3093</v>
      </c>
      <c r="J226" s="267">
        <v>4.1088</v>
      </c>
      <c r="K226" s="267">
        <v>0.7068</v>
      </c>
      <c r="L226" s="267">
        <v>3.3271</v>
      </c>
      <c r="M226" s="267">
        <v>1.4183</v>
      </c>
      <c r="N226" s="267">
        <v>0</v>
      </c>
      <c r="O226" s="267">
        <v>0</v>
      </c>
      <c r="P226" s="267">
        <v>0</v>
      </c>
    </row>
    <row r="227" spans="1:16" ht="15">
      <c r="A227" s="77">
        <v>18</v>
      </c>
      <c r="B227" s="267">
        <v>0</v>
      </c>
      <c r="C227" s="267">
        <v>0</v>
      </c>
      <c r="D227" s="267">
        <v>4.7242</v>
      </c>
      <c r="E227" s="267">
        <v>1.1742</v>
      </c>
      <c r="F227" s="267">
        <v>3.5317</v>
      </c>
      <c r="G227" s="267">
        <v>1.1408</v>
      </c>
      <c r="H227" s="267">
        <v>3.9422</v>
      </c>
      <c r="I227" s="267">
        <v>1.257</v>
      </c>
      <c r="J227" s="267">
        <v>3.8962</v>
      </c>
      <c r="K227" s="267">
        <v>0.6785</v>
      </c>
      <c r="L227" s="267">
        <v>3.2718</v>
      </c>
      <c r="M227" s="267">
        <v>1.3616</v>
      </c>
      <c r="N227" s="267">
        <v>3.331</v>
      </c>
      <c r="O227" s="267">
        <v>2.3552</v>
      </c>
      <c r="P227" s="267">
        <v>0</v>
      </c>
    </row>
    <row r="228" spans="1:16" ht="15">
      <c r="A228" s="77">
        <v>19</v>
      </c>
      <c r="B228" s="267">
        <v>0</v>
      </c>
      <c r="C228" s="267">
        <v>0</v>
      </c>
      <c r="D228" s="267">
        <v>4.8343</v>
      </c>
      <c r="E228" s="267">
        <v>1.1532</v>
      </c>
      <c r="F228" s="267">
        <v>3.5486</v>
      </c>
      <c r="G228" s="267">
        <v>1.1188</v>
      </c>
      <c r="H228" s="267">
        <v>3.9375</v>
      </c>
      <c r="I228" s="267">
        <v>1.2306</v>
      </c>
      <c r="J228" s="267">
        <v>3.7907</v>
      </c>
      <c r="K228" s="267">
        <v>0.6955</v>
      </c>
      <c r="L228" s="267">
        <v>3.2164</v>
      </c>
      <c r="M228" s="267">
        <v>1.3807</v>
      </c>
      <c r="N228" s="267">
        <v>3.2384</v>
      </c>
      <c r="O228" s="267">
        <v>2.2898</v>
      </c>
      <c r="P228" s="267">
        <v>0</v>
      </c>
    </row>
    <row r="229" spans="1:16" ht="15">
      <c r="A229" s="77">
        <v>20</v>
      </c>
      <c r="B229" s="267">
        <v>0</v>
      </c>
      <c r="C229" s="267">
        <v>0</v>
      </c>
      <c r="D229" s="267">
        <v>4.9444</v>
      </c>
      <c r="E229" s="267">
        <v>1.1322</v>
      </c>
      <c r="F229" s="267">
        <v>3.5656</v>
      </c>
      <c r="G229" s="267">
        <v>1.0967</v>
      </c>
      <c r="H229" s="267">
        <v>3.9328</v>
      </c>
      <c r="I229" s="267">
        <v>1.2042</v>
      </c>
      <c r="J229" s="267">
        <v>3.6852</v>
      </c>
      <c r="K229" s="267">
        <v>0.7124</v>
      </c>
      <c r="L229" s="267">
        <v>3.161</v>
      </c>
      <c r="M229" s="267">
        <v>1.3997</v>
      </c>
      <c r="N229" s="267">
        <v>3.1459</v>
      </c>
      <c r="O229" s="267">
        <v>2.2244</v>
      </c>
      <c r="P229" s="267">
        <v>0</v>
      </c>
    </row>
    <row r="230" spans="1:16" ht="15">
      <c r="A230" s="77">
        <v>21</v>
      </c>
      <c r="B230" s="267">
        <v>0</v>
      </c>
      <c r="C230" s="267">
        <v>0</v>
      </c>
      <c r="D230" s="267">
        <v>5.0545</v>
      </c>
      <c r="E230" s="267">
        <v>1.1112</v>
      </c>
      <c r="F230" s="267">
        <v>3.5825</v>
      </c>
      <c r="G230" s="267">
        <v>1.0747</v>
      </c>
      <c r="H230" s="267">
        <v>3.9281</v>
      </c>
      <c r="I230" s="267">
        <v>1.1779</v>
      </c>
      <c r="J230" s="267">
        <v>3.5797</v>
      </c>
      <c r="K230" s="267">
        <v>0.7294</v>
      </c>
      <c r="L230" s="267">
        <v>3.1056</v>
      </c>
      <c r="M230" s="267">
        <v>1.4188</v>
      </c>
      <c r="N230" s="267">
        <v>3.0534</v>
      </c>
      <c r="O230" s="267">
        <v>2.1589</v>
      </c>
      <c r="P230" s="267">
        <v>0</v>
      </c>
    </row>
    <row r="231" spans="1:16" ht="15">
      <c r="A231" s="77">
        <v>22</v>
      </c>
      <c r="B231" s="267">
        <v>0</v>
      </c>
      <c r="C231" s="267">
        <v>0</v>
      </c>
      <c r="D231" s="267">
        <v>5.1647</v>
      </c>
      <c r="E231" s="267">
        <v>1.0902</v>
      </c>
      <c r="F231" s="267">
        <v>3.5995</v>
      </c>
      <c r="G231" s="267">
        <v>1.0526</v>
      </c>
      <c r="H231" s="267">
        <v>3.9234</v>
      </c>
      <c r="I231" s="267">
        <v>1.1515</v>
      </c>
      <c r="J231" s="267">
        <v>3.4742</v>
      </c>
      <c r="K231" s="267">
        <v>0.7464</v>
      </c>
      <c r="L231" s="267">
        <v>3.0502</v>
      </c>
      <c r="M231" s="267">
        <v>1.4379</v>
      </c>
      <c r="N231" s="267">
        <v>2.9609</v>
      </c>
      <c r="O231" s="267">
        <v>2.0935</v>
      </c>
      <c r="P231" s="267">
        <v>0</v>
      </c>
    </row>
    <row r="232" spans="1:16" ht="15">
      <c r="A232" s="77">
        <v>23</v>
      </c>
      <c r="B232" s="267">
        <v>0</v>
      </c>
      <c r="C232" s="267">
        <v>0</v>
      </c>
      <c r="D232" s="267">
        <v>5.2748</v>
      </c>
      <c r="E232" s="267">
        <v>1.0692</v>
      </c>
      <c r="F232" s="267">
        <v>3.6165</v>
      </c>
      <c r="G232" s="267">
        <v>1.0306</v>
      </c>
      <c r="H232" s="267">
        <v>3.9187</v>
      </c>
      <c r="I232" s="267">
        <v>1.1252</v>
      </c>
      <c r="J232" s="267">
        <v>3.3686</v>
      </c>
      <c r="K232" s="267">
        <v>0.7633</v>
      </c>
      <c r="L232" s="267">
        <v>2.9948</v>
      </c>
      <c r="M232" s="267">
        <v>1.457</v>
      </c>
      <c r="N232" s="267">
        <v>2.8683</v>
      </c>
      <c r="O232" s="267">
        <v>2.0281</v>
      </c>
      <c r="P232" s="267">
        <v>0</v>
      </c>
    </row>
    <row r="233" spans="1:16" ht="15">
      <c r="A233" s="77">
        <v>24</v>
      </c>
      <c r="B233" s="267">
        <v>0</v>
      </c>
      <c r="C233" s="267">
        <v>0</v>
      </c>
      <c r="D233" s="267">
        <v>5.3849</v>
      </c>
      <c r="E233" s="267">
        <v>1.0482</v>
      </c>
      <c r="F233" s="267">
        <v>3.6334</v>
      </c>
      <c r="G233" s="267">
        <v>1.0086</v>
      </c>
      <c r="H233" s="267">
        <v>3.914</v>
      </c>
      <c r="I233" s="267">
        <v>1.0988</v>
      </c>
      <c r="J233" s="267">
        <v>3.2631</v>
      </c>
      <c r="K233" s="267">
        <v>0.7803</v>
      </c>
      <c r="L233" s="267">
        <v>2.9394</v>
      </c>
      <c r="M233" s="267">
        <v>1.476</v>
      </c>
      <c r="N233" s="267">
        <v>2.7758</v>
      </c>
      <c r="O233" s="267">
        <v>1.9627</v>
      </c>
      <c r="P233" s="267">
        <v>0</v>
      </c>
    </row>
    <row r="234" spans="1:16" ht="15">
      <c r="A234" s="77">
        <v>25</v>
      </c>
      <c r="B234" s="267">
        <v>0</v>
      </c>
      <c r="C234" s="267">
        <v>0</v>
      </c>
      <c r="D234" s="267">
        <v>5.495</v>
      </c>
      <c r="E234" s="267">
        <v>1.0272</v>
      </c>
      <c r="F234" s="267">
        <v>3.6504</v>
      </c>
      <c r="G234" s="267">
        <v>0.9865</v>
      </c>
      <c r="H234" s="267">
        <v>3.9093</v>
      </c>
      <c r="I234" s="267">
        <v>1.0725</v>
      </c>
      <c r="J234" s="267">
        <v>3.1576</v>
      </c>
      <c r="K234" s="267">
        <v>0.7972</v>
      </c>
      <c r="L234" s="267">
        <v>2.884</v>
      </c>
      <c r="M234" s="267">
        <v>1.4951</v>
      </c>
      <c r="N234" s="267">
        <v>2.6833</v>
      </c>
      <c r="O234" s="267">
        <v>1.8973</v>
      </c>
      <c r="P234" s="267">
        <v>0</v>
      </c>
    </row>
    <row r="235" spans="1:16" ht="15">
      <c r="A235" s="77">
        <v>26</v>
      </c>
      <c r="B235" s="267">
        <v>0</v>
      </c>
      <c r="C235" s="267">
        <v>0</v>
      </c>
      <c r="D235" s="267">
        <v>5.6051</v>
      </c>
      <c r="E235" s="267">
        <v>1.0063</v>
      </c>
      <c r="F235" s="267">
        <v>3.6674</v>
      </c>
      <c r="G235" s="267">
        <v>0.9645</v>
      </c>
      <c r="H235" s="267">
        <v>3.9046</v>
      </c>
      <c r="I235" s="267">
        <v>1.0461</v>
      </c>
      <c r="J235" s="267">
        <v>3.0521</v>
      </c>
      <c r="K235" s="267">
        <v>0.8142</v>
      </c>
      <c r="L235" s="267">
        <v>2.8286</v>
      </c>
      <c r="M235" s="267">
        <v>1.5142</v>
      </c>
      <c r="N235" s="267">
        <v>2.5908</v>
      </c>
      <c r="O235" s="267">
        <v>1.8318</v>
      </c>
      <c r="P235" s="267">
        <v>0</v>
      </c>
    </row>
    <row r="236" spans="1:16" ht="15">
      <c r="A236" s="77">
        <v>27</v>
      </c>
      <c r="B236" s="267">
        <v>0</v>
      </c>
      <c r="C236" s="267">
        <v>0</v>
      </c>
      <c r="D236" s="267">
        <v>5.7152</v>
      </c>
      <c r="E236" s="267">
        <v>0.9853</v>
      </c>
      <c r="F236" s="267">
        <v>3.6843</v>
      </c>
      <c r="G236" s="267">
        <v>0.9424</v>
      </c>
      <c r="H236" s="267">
        <v>3.8999</v>
      </c>
      <c r="I236" s="267">
        <v>1.0198</v>
      </c>
      <c r="J236" s="267">
        <v>2.9466</v>
      </c>
      <c r="K236" s="267">
        <v>0.8312</v>
      </c>
      <c r="L236" s="267">
        <v>2.7732</v>
      </c>
      <c r="M236" s="267">
        <v>1.5332</v>
      </c>
      <c r="N236" s="267">
        <v>2.4982</v>
      </c>
      <c r="O236" s="267">
        <v>1.7664</v>
      </c>
      <c r="P236" s="267">
        <v>0</v>
      </c>
    </row>
    <row r="237" spans="1:16" ht="15">
      <c r="A237" s="77">
        <v>28</v>
      </c>
      <c r="B237" s="267">
        <v>0</v>
      </c>
      <c r="C237" s="267">
        <v>0</v>
      </c>
      <c r="D237" s="267">
        <v>5.8253</v>
      </c>
      <c r="E237" s="267">
        <v>0.9643</v>
      </c>
      <c r="F237" s="267">
        <v>3.7013</v>
      </c>
      <c r="G237" s="267">
        <v>0.9204</v>
      </c>
      <c r="H237" s="267">
        <v>3.8952</v>
      </c>
      <c r="I237" s="267">
        <v>0.9934</v>
      </c>
      <c r="J237" s="267">
        <v>2.8411</v>
      </c>
      <c r="K237" s="267">
        <v>0.8481</v>
      </c>
      <c r="L237" s="267">
        <v>2.7178</v>
      </c>
      <c r="M237" s="267">
        <v>1.5523</v>
      </c>
      <c r="N237" s="267">
        <v>2.4057</v>
      </c>
      <c r="O237" s="267">
        <v>1.701</v>
      </c>
      <c r="P237" s="267">
        <v>0</v>
      </c>
    </row>
    <row r="238" spans="1:16" ht="15">
      <c r="A238" s="77">
        <v>29</v>
      </c>
      <c r="B238" s="267">
        <v>0</v>
      </c>
      <c r="C238" s="267">
        <v>0</v>
      </c>
      <c r="D238" s="267">
        <v>5.9354</v>
      </c>
      <c r="E238" s="267">
        <v>0.9433</v>
      </c>
      <c r="F238" s="267">
        <v>3.7182</v>
      </c>
      <c r="G238" s="267">
        <v>0.8983</v>
      </c>
      <c r="H238" s="267">
        <v>3.8905</v>
      </c>
      <c r="I238" s="267">
        <v>0.9671</v>
      </c>
      <c r="J238" s="267">
        <v>2.7356</v>
      </c>
      <c r="K238" s="267">
        <v>0.8651</v>
      </c>
      <c r="L238" s="267">
        <v>2.6624</v>
      </c>
      <c r="M238" s="267">
        <v>1.5714</v>
      </c>
      <c r="N238" s="267">
        <v>2.3132</v>
      </c>
      <c r="O238" s="267">
        <v>1.6356</v>
      </c>
      <c r="P238" s="267">
        <v>0</v>
      </c>
    </row>
    <row r="239" spans="1:16" ht="15">
      <c r="A239" s="77">
        <v>30</v>
      </c>
      <c r="B239" s="267">
        <v>0</v>
      </c>
      <c r="C239" s="267">
        <v>0</v>
      </c>
      <c r="D239" s="267">
        <v>6.0456</v>
      </c>
      <c r="E239" s="267">
        <v>0.9223</v>
      </c>
      <c r="F239" s="267">
        <v>3.7352</v>
      </c>
      <c r="G239" s="267">
        <v>0.8763</v>
      </c>
      <c r="H239" s="267">
        <v>3.8859</v>
      </c>
      <c r="I239" s="267">
        <v>0.9407</v>
      </c>
      <c r="J239" s="267">
        <v>2.6301</v>
      </c>
      <c r="K239" s="267">
        <v>0.8821</v>
      </c>
      <c r="L239" s="267">
        <v>2.6071</v>
      </c>
      <c r="M239" s="267">
        <v>1.5905</v>
      </c>
      <c r="N239" s="267">
        <v>2.2207</v>
      </c>
      <c r="O239" s="267">
        <v>1.5701</v>
      </c>
      <c r="P239" s="267">
        <v>0</v>
      </c>
    </row>
    <row r="240" spans="1:16" ht="15">
      <c r="A240" s="77">
        <v>31</v>
      </c>
      <c r="B240" s="267">
        <v>0</v>
      </c>
      <c r="C240" s="267">
        <v>0</v>
      </c>
      <c r="D240" s="267">
        <v>6.1792</v>
      </c>
      <c r="E240" s="267">
        <v>0.9045</v>
      </c>
      <c r="F240" s="267">
        <v>3.6965</v>
      </c>
      <c r="G240" s="267">
        <v>0.8596</v>
      </c>
      <c r="H240" s="267">
        <v>3.8755</v>
      </c>
      <c r="I240" s="267">
        <v>0.9221</v>
      </c>
      <c r="J240" s="267">
        <v>2.6566</v>
      </c>
      <c r="K240" s="267">
        <v>0.8943</v>
      </c>
      <c r="L240" s="267">
        <v>2.5887</v>
      </c>
      <c r="M240" s="267">
        <v>1.5625</v>
      </c>
      <c r="N240" s="267">
        <v>2.1566</v>
      </c>
      <c r="O240" s="267">
        <v>1.5059</v>
      </c>
      <c r="P240" s="267">
        <v>0</v>
      </c>
    </row>
    <row r="241" spans="1:16" ht="15">
      <c r="A241" s="77">
        <v>32</v>
      </c>
      <c r="B241" s="267">
        <v>0</v>
      </c>
      <c r="C241" s="267">
        <v>0</v>
      </c>
      <c r="D241" s="267">
        <v>6.3128</v>
      </c>
      <c r="E241" s="267">
        <v>0.8867</v>
      </c>
      <c r="F241" s="267">
        <v>3.6578</v>
      </c>
      <c r="G241" s="267">
        <v>0.843</v>
      </c>
      <c r="H241" s="267">
        <v>3.8652</v>
      </c>
      <c r="I241" s="267">
        <v>0.9035</v>
      </c>
      <c r="J241" s="267">
        <v>2.6831</v>
      </c>
      <c r="K241" s="267">
        <v>0.9066</v>
      </c>
      <c r="L241" s="267">
        <v>2.5704</v>
      </c>
      <c r="M241" s="267">
        <v>1.5345</v>
      </c>
      <c r="N241" s="267">
        <v>2.0926</v>
      </c>
      <c r="O241" s="267">
        <v>1.4417</v>
      </c>
      <c r="P241" s="267">
        <v>0</v>
      </c>
    </row>
    <row r="242" spans="1:16" ht="15">
      <c r="A242" s="77">
        <v>33</v>
      </c>
      <c r="B242" s="267">
        <v>0</v>
      </c>
      <c r="C242" s="267">
        <v>0</v>
      </c>
      <c r="D242" s="267">
        <v>7.7215</v>
      </c>
      <c r="E242" s="267">
        <v>1.0332</v>
      </c>
      <c r="F242" s="267">
        <v>4.3075</v>
      </c>
      <c r="G242" s="267">
        <v>0.9827</v>
      </c>
      <c r="H242" s="267">
        <v>4.5913</v>
      </c>
      <c r="I242" s="267">
        <v>1.0523</v>
      </c>
      <c r="J242" s="267">
        <v>3.2309</v>
      </c>
      <c r="K242" s="267">
        <v>1.0959</v>
      </c>
      <c r="L242" s="267">
        <v>3.0386</v>
      </c>
      <c r="M242" s="267">
        <v>1.7919</v>
      </c>
      <c r="N242" s="267">
        <v>2.4101</v>
      </c>
      <c r="O242" s="267">
        <v>1.3262</v>
      </c>
      <c r="P242" s="267">
        <v>0</v>
      </c>
    </row>
    <row r="243" spans="1:16" ht="15">
      <c r="A243" s="77">
        <v>34</v>
      </c>
      <c r="B243" s="267">
        <v>0</v>
      </c>
      <c r="C243" s="267">
        <v>0</v>
      </c>
      <c r="D243" s="267">
        <v>7.9178</v>
      </c>
      <c r="E243" s="267">
        <v>1.0149</v>
      </c>
      <c r="F243" s="267">
        <v>4.2744</v>
      </c>
      <c r="G243" s="267">
        <v>0.9656</v>
      </c>
      <c r="H243" s="267">
        <v>4.5936</v>
      </c>
      <c r="I243" s="267">
        <v>1.0331</v>
      </c>
      <c r="J243" s="267">
        <v>3.2736</v>
      </c>
      <c r="K243" s="267">
        <v>1.1144</v>
      </c>
      <c r="L243" s="267">
        <v>3.0262</v>
      </c>
      <c r="M243" s="267">
        <v>1.7637</v>
      </c>
      <c r="N243" s="267">
        <v>2.3402</v>
      </c>
      <c r="O243" s="267">
        <v>1.2877</v>
      </c>
      <c r="P243" s="267">
        <v>0</v>
      </c>
    </row>
    <row r="244" spans="1:16" ht="15">
      <c r="A244" s="77">
        <v>35</v>
      </c>
      <c r="B244" s="267">
        <v>0</v>
      </c>
      <c r="C244" s="267">
        <v>0</v>
      </c>
      <c r="D244" s="267">
        <v>8.1141</v>
      </c>
      <c r="E244" s="267">
        <v>0.9966</v>
      </c>
      <c r="F244" s="267">
        <v>4.2413</v>
      </c>
      <c r="G244" s="267">
        <v>0.9485</v>
      </c>
      <c r="H244" s="267">
        <v>4.5958</v>
      </c>
      <c r="I244" s="267">
        <v>1.014</v>
      </c>
      <c r="J244" s="267">
        <v>3.3162</v>
      </c>
      <c r="K244" s="267">
        <v>1.1328</v>
      </c>
      <c r="L244" s="267">
        <v>3.0137</v>
      </c>
      <c r="M244" s="267">
        <v>1.7355</v>
      </c>
      <c r="N244" s="267">
        <v>2.2702</v>
      </c>
      <c r="O244" s="267">
        <v>1.2493</v>
      </c>
      <c r="P244" s="267">
        <v>0</v>
      </c>
    </row>
    <row r="245" spans="1:16" ht="15">
      <c r="A245" s="77">
        <v>36</v>
      </c>
      <c r="B245" s="267">
        <v>0</v>
      </c>
      <c r="C245" s="267">
        <v>0</v>
      </c>
      <c r="D245" s="267">
        <v>8.3103</v>
      </c>
      <c r="E245" s="267">
        <v>0.9783</v>
      </c>
      <c r="F245" s="267">
        <v>4.2082</v>
      </c>
      <c r="G245" s="267">
        <v>0.9314</v>
      </c>
      <c r="H245" s="267">
        <v>4.598</v>
      </c>
      <c r="I245" s="267">
        <v>0.9948</v>
      </c>
      <c r="J245" s="267">
        <v>3.3589</v>
      </c>
      <c r="K245" s="267">
        <v>1.1512</v>
      </c>
      <c r="L245" s="267">
        <v>3.0013</v>
      </c>
      <c r="M245" s="267">
        <v>1.7073</v>
      </c>
      <c r="N245" s="267">
        <v>2.2003</v>
      </c>
      <c r="O245" s="267">
        <v>1.2108</v>
      </c>
      <c r="P245" s="267">
        <v>0</v>
      </c>
    </row>
    <row r="246" spans="1:16" ht="15">
      <c r="A246" s="77">
        <v>37</v>
      </c>
      <c r="B246" s="267">
        <v>0</v>
      </c>
      <c r="C246" s="267">
        <v>0</v>
      </c>
      <c r="D246" s="267">
        <v>8.5066</v>
      </c>
      <c r="E246" s="267">
        <v>0.96</v>
      </c>
      <c r="F246" s="267">
        <v>4.1751</v>
      </c>
      <c r="G246" s="267">
        <v>0.9143</v>
      </c>
      <c r="H246" s="267">
        <v>4.6003</v>
      </c>
      <c r="I246" s="267">
        <v>0.9756</v>
      </c>
      <c r="J246" s="267">
        <v>3.4015</v>
      </c>
      <c r="K246" s="267">
        <v>1.1696</v>
      </c>
      <c r="L246" s="267">
        <v>2.9889</v>
      </c>
      <c r="M246" s="267">
        <v>1.6791</v>
      </c>
      <c r="N246" s="267">
        <v>2.1303</v>
      </c>
      <c r="O246" s="267">
        <v>1.1723</v>
      </c>
      <c r="P246" s="267">
        <v>0</v>
      </c>
    </row>
    <row r="247" spans="1:16" ht="15">
      <c r="A247" s="77">
        <v>38</v>
      </c>
      <c r="B247" s="267">
        <v>0</v>
      </c>
      <c r="C247" s="267">
        <v>0</v>
      </c>
      <c r="D247" s="267">
        <v>8.7029</v>
      </c>
      <c r="E247" s="267">
        <v>0.9417</v>
      </c>
      <c r="F247" s="267">
        <v>4.1419</v>
      </c>
      <c r="G247" s="267">
        <v>0.8973</v>
      </c>
      <c r="H247" s="267">
        <v>4.6025</v>
      </c>
      <c r="I247" s="267">
        <v>0.9564</v>
      </c>
      <c r="J247" s="267">
        <v>3.4442</v>
      </c>
      <c r="K247" s="267">
        <v>1.1881</v>
      </c>
      <c r="L247" s="267">
        <v>2.9765</v>
      </c>
      <c r="M247" s="267">
        <v>1.6509</v>
      </c>
      <c r="N247" s="267">
        <v>2.0604</v>
      </c>
      <c r="O247" s="267">
        <v>1.1338</v>
      </c>
      <c r="P247" s="267">
        <v>0</v>
      </c>
    </row>
    <row r="248" spans="1:16" ht="15">
      <c r="A248" s="77">
        <v>39</v>
      </c>
      <c r="B248" s="267">
        <v>0</v>
      </c>
      <c r="C248" s="267">
        <v>0</v>
      </c>
      <c r="D248" s="267">
        <v>8.8991</v>
      </c>
      <c r="E248" s="267">
        <v>0.9234</v>
      </c>
      <c r="F248" s="267">
        <v>4.1088</v>
      </c>
      <c r="G248" s="267">
        <v>0.8802</v>
      </c>
      <c r="H248" s="267">
        <v>4.6047</v>
      </c>
      <c r="I248" s="267">
        <v>0.9373</v>
      </c>
      <c r="J248" s="267">
        <v>3.4868</v>
      </c>
      <c r="K248" s="267">
        <v>1.2065</v>
      </c>
      <c r="L248" s="267">
        <v>2.964</v>
      </c>
      <c r="M248" s="267">
        <v>1.6227</v>
      </c>
      <c r="N248" s="267">
        <v>1.9904</v>
      </c>
      <c r="O248" s="267">
        <v>1.0953</v>
      </c>
      <c r="P248" s="267">
        <v>0</v>
      </c>
    </row>
    <row r="249" spans="1:16" ht="15">
      <c r="A249" s="77">
        <v>40</v>
      </c>
      <c r="B249" s="267">
        <v>0</v>
      </c>
      <c r="C249" s="267">
        <v>0</v>
      </c>
      <c r="D249" s="267">
        <v>9.0954</v>
      </c>
      <c r="E249" s="267">
        <v>0.9051</v>
      </c>
      <c r="F249" s="267">
        <v>4.0757</v>
      </c>
      <c r="G249" s="267">
        <v>0.8631</v>
      </c>
      <c r="H249" s="267">
        <v>4.607</v>
      </c>
      <c r="I249" s="267">
        <v>0.9181</v>
      </c>
      <c r="J249" s="267">
        <v>3.5294</v>
      </c>
      <c r="K249" s="267">
        <v>1.2249</v>
      </c>
      <c r="L249" s="267">
        <v>2.9516</v>
      </c>
      <c r="M249" s="267">
        <v>1.5945</v>
      </c>
      <c r="N249" s="267">
        <v>1.9205</v>
      </c>
      <c r="O249" s="267">
        <v>1.0568</v>
      </c>
      <c r="P249" s="267">
        <v>0</v>
      </c>
    </row>
    <row r="250" spans="1:16" ht="15">
      <c r="A250" s="77">
        <v>41</v>
      </c>
      <c r="B250" s="267">
        <v>0</v>
      </c>
      <c r="C250" s="267">
        <v>0</v>
      </c>
      <c r="D250" s="267">
        <v>9.2917</v>
      </c>
      <c r="E250" s="267">
        <v>0.8867</v>
      </c>
      <c r="F250" s="267">
        <v>4.0426</v>
      </c>
      <c r="G250" s="267">
        <v>0.846</v>
      </c>
      <c r="H250" s="267">
        <v>4.6092</v>
      </c>
      <c r="I250" s="267">
        <v>0.8989</v>
      </c>
      <c r="J250" s="267">
        <v>3.5721</v>
      </c>
      <c r="K250" s="267">
        <v>1.2433</v>
      </c>
      <c r="L250" s="267">
        <v>2.9392</v>
      </c>
      <c r="M250" s="267">
        <v>1.5663</v>
      </c>
      <c r="N250" s="267">
        <v>1.8505</v>
      </c>
      <c r="O250" s="267">
        <v>1.0183</v>
      </c>
      <c r="P250" s="267">
        <v>0</v>
      </c>
    </row>
    <row r="251" spans="1:16" ht="15">
      <c r="A251" s="77">
        <v>42</v>
      </c>
      <c r="B251" s="267">
        <v>0</v>
      </c>
      <c r="C251" s="267">
        <v>0</v>
      </c>
      <c r="D251" s="267">
        <v>9.488</v>
      </c>
      <c r="E251" s="267">
        <v>0.8684</v>
      </c>
      <c r="F251" s="267">
        <v>4.0095</v>
      </c>
      <c r="G251" s="267">
        <v>0.829</v>
      </c>
      <c r="H251" s="267">
        <v>4.6115</v>
      </c>
      <c r="I251" s="267">
        <v>0.8797</v>
      </c>
      <c r="J251" s="267">
        <v>3.6147</v>
      </c>
      <c r="K251" s="267">
        <v>1.2618</v>
      </c>
      <c r="L251" s="267">
        <v>2.9267</v>
      </c>
      <c r="M251" s="267">
        <v>1.5381</v>
      </c>
      <c r="N251" s="267">
        <v>1.7806</v>
      </c>
      <c r="O251" s="267">
        <v>0.9798</v>
      </c>
      <c r="P251" s="267">
        <v>0</v>
      </c>
    </row>
    <row r="252" spans="1:16" ht="15">
      <c r="A252" s="77">
        <v>43</v>
      </c>
      <c r="B252" s="267">
        <v>0</v>
      </c>
      <c r="C252" s="267">
        <v>0</v>
      </c>
      <c r="D252" s="267">
        <v>9.3641</v>
      </c>
      <c r="E252" s="267">
        <v>0.8566</v>
      </c>
      <c r="F252" s="267">
        <v>4.0206</v>
      </c>
      <c r="G252" s="267">
        <v>0.8198</v>
      </c>
      <c r="H252" s="267">
        <v>4.5404</v>
      </c>
      <c r="I252" s="267">
        <v>0.8672</v>
      </c>
      <c r="J252" s="267">
        <v>3.5438</v>
      </c>
      <c r="K252" s="267">
        <v>1.2382</v>
      </c>
      <c r="L252" s="267">
        <v>2.8983</v>
      </c>
      <c r="M252" s="267">
        <v>1.5069</v>
      </c>
      <c r="N252" s="267">
        <v>1.7397</v>
      </c>
      <c r="O252" s="267">
        <v>0.9653</v>
      </c>
      <c r="P252" s="267">
        <v>0</v>
      </c>
    </row>
    <row r="253" spans="1:16" ht="15">
      <c r="A253" s="77">
        <v>44</v>
      </c>
      <c r="B253" s="267">
        <v>0</v>
      </c>
      <c r="C253" s="267">
        <v>0</v>
      </c>
      <c r="D253" s="267">
        <v>9.2402</v>
      </c>
      <c r="E253" s="267">
        <v>0.8447</v>
      </c>
      <c r="F253" s="267">
        <v>4.0317</v>
      </c>
      <c r="G253" s="267">
        <v>0.8106</v>
      </c>
      <c r="H253" s="267">
        <v>4.4693</v>
      </c>
      <c r="I253" s="267">
        <v>0.8546</v>
      </c>
      <c r="J253" s="267">
        <v>3.4729</v>
      </c>
      <c r="K253" s="267">
        <v>1.2146</v>
      </c>
      <c r="L253" s="267">
        <v>2.8698</v>
      </c>
      <c r="M253" s="267">
        <v>1.4756</v>
      </c>
      <c r="N253" s="267">
        <v>1.6987</v>
      </c>
      <c r="O253" s="267">
        <v>0.9508</v>
      </c>
      <c r="P253" s="267">
        <v>0</v>
      </c>
    </row>
    <row r="254" spans="1:16" ht="15">
      <c r="A254" s="77">
        <v>45</v>
      </c>
      <c r="B254" s="267">
        <v>0</v>
      </c>
      <c r="C254" s="267">
        <v>0</v>
      </c>
      <c r="D254" s="267">
        <v>10.7316</v>
      </c>
      <c r="E254" s="267">
        <v>1.0658</v>
      </c>
      <c r="F254" s="267">
        <v>4.9866</v>
      </c>
      <c r="G254" s="267">
        <v>1.0258</v>
      </c>
      <c r="H254" s="267">
        <v>5.3009</v>
      </c>
      <c r="I254" s="267">
        <v>1.0775</v>
      </c>
      <c r="J254" s="267">
        <v>4.1206</v>
      </c>
      <c r="K254" s="267">
        <v>1.4945</v>
      </c>
      <c r="L254" s="267">
        <v>3.6124</v>
      </c>
      <c r="M254" s="267">
        <v>1.8475</v>
      </c>
      <c r="N254" s="267">
        <v>2.1201</v>
      </c>
      <c r="O254" s="267">
        <v>1.1982</v>
      </c>
      <c r="P254" s="267">
        <v>0</v>
      </c>
    </row>
    <row r="255" spans="1:16" ht="15">
      <c r="A255" s="77">
        <v>46</v>
      </c>
      <c r="B255" s="267">
        <v>0</v>
      </c>
      <c r="C255" s="267">
        <v>0</v>
      </c>
      <c r="D255" s="267">
        <v>10.7019</v>
      </c>
      <c r="E255" s="267">
        <v>1.0529</v>
      </c>
      <c r="F255" s="267">
        <v>4.949</v>
      </c>
      <c r="G255" s="267">
        <v>1.0163</v>
      </c>
      <c r="H255" s="267">
        <v>5.2581</v>
      </c>
      <c r="I255" s="267">
        <v>1.0637</v>
      </c>
      <c r="J255" s="267">
        <v>4.0643</v>
      </c>
      <c r="K255" s="267">
        <v>1.4707</v>
      </c>
      <c r="L255" s="267">
        <v>3.5867</v>
      </c>
      <c r="M255" s="267">
        <v>1.8113</v>
      </c>
      <c r="N255" s="267">
        <v>2.0719</v>
      </c>
      <c r="O255" s="267">
        <v>1.1821</v>
      </c>
      <c r="P255" s="267">
        <v>0</v>
      </c>
    </row>
    <row r="256" spans="1:16" ht="15">
      <c r="A256" s="77">
        <v>47</v>
      </c>
      <c r="B256" s="267">
        <v>0</v>
      </c>
      <c r="C256" s="267">
        <v>0</v>
      </c>
      <c r="D256" s="267">
        <v>10.6723</v>
      </c>
      <c r="E256" s="267">
        <v>1.04</v>
      </c>
      <c r="F256" s="267">
        <v>4.9113</v>
      </c>
      <c r="G256" s="267">
        <v>1.0067</v>
      </c>
      <c r="H256" s="267">
        <v>5.2152</v>
      </c>
      <c r="I256" s="267">
        <v>1.0499</v>
      </c>
      <c r="J256" s="267">
        <v>4.0081</v>
      </c>
      <c r="K256" s="267">
        <v>1.4469</v>
      </c>
      <c r="L256" s="267">
        <v>3.5609</v>
      </c>
      <c r="M256" s="267">
        <v>1.775</v>
      </c>
      <c r="N256" s="267">
        <v>2.0238</v>
      </c>
      <c r="O256" s="267">
        <v>1.1661</v>
      </c>
      <c r="P256" s="267">
        <v>0</v>
      </c>
    </row>
    <row r="257" spans="1:16" ht="15">
      <c r="A257" s="77">
        <v>48</v>
      </c>
      <c r="B257" s="267">
        <v>0</v>
      </c>
      <c r="C257" s="267">
        <v>0</v>
      </c>
      <c r="D257" s="267">
        <v>10.6426</v>
      </c>
      <c r="E257" s="267">
        <v>1.0271</v>
      </c>
      <c r="F257" s="267">
        <v>4.8737</v>
      </c>
      <c r="G257" s="267">
        <v>0.9972</v>
      </c>
      <c r="H257" s="267">
        <v>5.1723</v>
      </c>
      <c r="I257" s="267">
        <v>1.0361</v>
      </c>
      <c r="J257" s="267">
        <v>3.9518</v>
      </c>
      <c r="K257" s="267">
        <v>1.423</v>
      </c>
      <c r="L257" s="267">
        <v>3.5351</v>
      </c>
      <c r="M257" s="267">
        <v>1.7388</v>
      </c>
      <c r="N257" s="267">
        <v>1.9756</v>
      </c>
      <c r="O257" s="267">
        <v>1.1501</v>
      </c>
      <c r="P257" s="267">
        <v>0</v>
      </c>
    </row>
    <row r="258" spans="1:16" ht="15">
      <c r="A258" s="77">
        <v>49</v>
      </c>
      <c r="B258" s="267">
        <v>0</v>
      </c>
      <c r="C258" s="267">
        <v>0</v>
      </c>
      <c r="D258" s="267">
        <v>10.6129</v>
      </c>
      <c r="E258" s="267">
        <v>1.0142</v>
      </c>
      <c r="F258" s="267">
        <v>4.8361</v>
      </c>
      <c r="G258" s="267">
        <v>0.9877</v>
      </c>
      <c r="H258" s="267">
        <v>5.1295</v>
      </c>
      <c r="I258" s="267">
        <v>1.0223</v>
      </c>
      <c r="J258" s="267">
        <v>3.8955</v>
      </c>
      <c r="K258" s="267">
        <v>1.3992</v>
      </c>
      <c r="L258" s="267">
        <v>3.5094</v>
      </c>
      <c r="M258" s="267">
        <v>1.7025</v>
      </c>
      <c r="N258" s="267">
        <v>1.9274</v>
      </c>
      <c r="O258" s="267">
        <v>1.1341</v>
      </c>
      <c r="P258" s="267">
        <v>0</v>
      </c>
    </row>
    <row r="259" spans="1:16" ht="15">
      <c r="A259" s="77">
        <v>50</v>
      </c>
      <c r="B259" s="267">
        <v>0</v>
      </c>
      <c r="C259" s="267">
        <v>0</v>
      </c>
      <c r="D259" s="267">
        <v>10.5832</v>
      </c>
      <c r="E259" s="267">
        <v>1.0012</v>
      </c>
      <c r="F259" s="267">
        <v>4.7984</v>
      </c>
      <c r="G259" s="267">
        <v>0.9782</v>
      </c>
      <c r="H259" s="267">
        <v>5.0866</v>
      </c>
      <c r="I259" s="267">
        <v>1.0086</v>
      </c>
      <c r="J259" s="267">
        <v>3.8392</v>
      </c>
      <c r="K259" s="267">
        <v>1.3754</v>
      </c>
      <c r="L259" s="267">
        <v>3.4836</v>
      </c>
      <c r="M259" s="267">
        <v>1.6663</v>
      </c>
      <c r="N259" s="267">
        <v>1.8792</v>
      </c>
      <c r="O259" s="267">
        <v>1.1181</v>
      </c>
      <c r="P259" s="267">
        <v>0</v>
      </c>
    </row>
    <row r="260" spans="1:16" ht="15">
      <c r="A260" s="77">
        <v>51</v>
      </c>
      <c r="B260" s="267">
        <v>0</v>
      </c>
      <c r="C260" s="267">
        <v>0</v>
      </c>
      <c r="D260" s="267">
        <v>10.5536</v>
      </c>
      <c r="E260" s="267">
        <v>0.9883</v>
      </c>
      <c r="F260" s="267">
        <v>4.7608</v>
      </c>
      <c r="G260" s="267">
        <v>0.9687</v>
      </c>
      <c r="H260" s="267">
        <v>5.0437</v>
      </c>
      <c r="I260" s="267">
        <v>0.9948</v>
      </c>
      <c r="J260" s="267">
        <v>3.783</v>
      </c>
      <c r="K260" s="267">
        <v>1.3515</v>
      </c>
      <c r="L260" s="267">
        <v>3.4579</v>
      </c>
      <c r="M260" s="267">
        <v>1.63</v>
      </c>
      <c r="N260" s="267">
        <v>1.831</v>
      </c>
      <c r="O260" s="267">
        <v>1.1021</v>
      </c>
      <c r="P260" s="267">
        <v>0</v>
      </c>
    </row>
    <row r="261" spans="1:16" ht="15">
      <c r="A261" s="77">
        <v>52</v>
      </c>
      <c r="B261" s="267">
        <v>0</v>
      </c>
      <c r="C261" s="267">
        <v>0</v>
      </c>
      <c r="D261" s="267">
        <v>10.5239</v>
      </c>
      <c r="E261" s="267">
        <v>0.9754</v>
      </c>
      <c r="F261" s="267">
        <v>4.7231</v>
      </c>
      <c r="G261" s="267">
        <v>0.9591</v>
      </c>
      <c r="H261" s="267">
        <v>5.0008</v>
      </c>
      <c r="I261" s="267">
        <v>0.981</v>
      </c>
      <c r="J261" s="267">
        <v>3.7267</v>
      </c>
      <c r="K261" s="267">
        <v>1.3277</v>
      </c>
      <c r="L261" s="267">
        <v>3.4321</v>
      </c>
      <c r="M261" s="267">
        <v>1.5938</v>
      </c>
      <c r="N261" s="267">
        <v>1.7828</v>
      </c>
      <c r="O261" s="267">
        <v>1.0861</v>
      </c>
      <c r="P261" s="267">
        <v>0</v>
      </c>
    </row>
    <row r="262" spans="1:16" ht="15">
      <c r="A262" s="77">
        <v>53</v>
      </c>
      <c r="B262" s="267">
        <v>0</v>
      </c>
      <c r="C262" s="267">
        <v>0</v>
      </c>
      <c r="D262" s="267">
        <v>10.4942</v>
      </c>
      <c r="E262" s="267">
        <v>0.9625</v>
      </c>
      <c r="F262" s="267">
        <v>4.6855</v>
      </c>
      <c r="G262" s="267">
        <v>0.9496</v>
      </c>
      <c r="H262" s="267">
        <v>4.958</v>
      </c>
      <c r="I262" s="267">
        <v>0.9672</v>
      </c>
      <c r="J262" s="267">
        <v>3.6704</v>
      </c>
      <c r="K262" s="267">
        <v>1.3039</v>
      </c>
      <c r="L262" s="267">
        <v>3.4063</v>
      </c>
      <c r="M262" s="267">
        <v>1.5575</v>
      </c>
      <c r="N262" s="267">
        <v>1.7347</v>
      </c>
      <c r="O262" s="267">
        <v>1.0701</v>
      </c>
      <c r="P262" s="267">
        <v>0</v>
      </c>
    </row>
    <row r="263" spans="1:16" ht="15">
      <c r="A263" s="77">
        <v>54</v>
      </c>
      <c r="B263" s="267">
        <v>0</v>
      </c>
      <c r="C263" s="267">
        <v>0</v>
      </c>
      <c r="D263" s="267">
        <v>10.4645</v>
      </c>
      <c r="E263" s="267">
        <v>0.9496</v>
      </c>
      <c r="F263" s="267">
        <v>4.6479</v>
      </c>
      <c r="G263" s="267">
        <v>0.9401</v>
      </c>
      <c r="H263" s="267">
        <v>4.9151</v>
      </c>
      <c r="I263" s="267">
        <v>0.9534</v>
      </c>
      <c r="J263" s="267">
        <v>3.6142</v>
      </c>
      <c r="K263" s="267">
        <v>1.2801</v>
      </c>
      <c r="L263" s="267">
        <v>3.3806</v>
      </c>
      <c r="M263" s="267">
        <v>1.5213</v>
      </c>
      <c r="N263" s="267">
        <v>1.6865</v>
      </c>
      <c r="O263" s="267">
        <v>1.0541</v>
      </c>
      <c r="P263" s="267">
        <v>0</v>
      </c>
    </row>
    <row r="264" spans="1:16" ht="15">
      <c r="A264" s="77">
        <v>55</v>
      </c>
      <c r="B264" s="267">
        <v>0</v>
      </c>
      <c r="C264" s="267">
        <v>0</v>
      </c>
      <c r="D264" s="267">
        <v>9.915</v>
      </c>
      <c r="E264" s="267">
        <v>0.9436</v>
      </c>
      <c r="F264" s="267">
        <v>4.4886</v>
      </c>
      <c r="G264" s="267">
        <v>0.9321</v>
      </c>
      <c r="H264" s="267">
        <v>4.834</v>
      </c>
      <c r="I264" s="267">
        <v>0.9474</v>
      </c>
      <c r="J264" s="267">
        <v>3.5959</v>
      </c>
      <c r="K264" s="267">
        <v>1.2568</v>
      </c>
      <c r="L264" s="267">
        <v>3.2848</v>
      </c>
      <c r="M264" s="267">
        <v>1.5036</v>
      </c>
      <c r="N264" s="267">
        <v>1.6467</v>
      </c>
      <c r="O264" s="267">
        <v>1.0446</v>
      </c>
      <c r="P264" s="267">
        <v>0</v>
      </c>
    </row>
    <row r="265" spans="1:16" ht="15">
      <c r="A265" s="77">
        <v>56</v>
      </c>
      <c r="B265" s="267">
        <v>0</v>
      </c>
      <c r="C265" s="267">
        <v>0</v>
      </c>
      <c r="D265" s="267">
        <v>9.3655</v>
      </c>
      <c r="E265" s="267">
        <v>0.9376</v>
      </c>
      <c r="F265" s="267">
        <v>4.3293</v>
      </c>
      <c r="G265" s="267">
        <v>0.9241</v>
      </c>
      <c r="H265" s="267">
        <v>4.7528</v>
      </c>
      <c r="I265" s="267">
        <v>0.9414</v>
      </c>
      <c r="J265" s="267">
        <v>3.5777</v>
      </c>
      <c r="K265" s="267">
        <v>1.2336</v>
      </c>
      <c r="L265" s="267">
        <v>3.1891</v>
      </c>
      <c r="M265" s="267">
        <v>1.4859</v>
      </c>
      <c r="N265" s="267">
        <v>1.6069</v>
      </c>
      <c r="O265" s="267">
        <v>1.0351</v>
      </c>
      <c r="P265" s="267">
        <v>0</v>
      </c>
    </row>
    <row r="266" spans="1:16" ht="15">
      <c r="A266" s="77">
        <v>57</v>
      </c>
      <c r="B266" s="267">
        <v>0</v>
      </c>
      <c r="C266" s="267">
        <v>0</v>
      </c>
      <c r="D266" s="267">
        <v>8.8159</v>
      </c>
      <c r="E266" s="267">
        <v>0.9315</v>
      </c>
      <c r="F266" s="267">
        <v>4.1699</v>
      </c>
      <c r="G266" s="267">
        <v>0.9161</v>
      </c>
      <c r="H266" s="267">
        <v>4.6717</v>
      </c>
      <c r="I266" s="267">
        <v>0.9354</v>
      </c>
      <c r="J266" s="267">
        <v>3.5594</v>
      </c>
      <c r="K266" s="267">
        <v>1.2103</v>
      </c>
      <c r="L266" s="267">
        <v>3.0934</v>
      </c>
      <c r="M266" s="267">
        <v>1.4682</v>
      </c>
      <c r="N266" s="267">
        <v>1.5671</v>
      </c>
      <c r="O266" s="267">
        <v>1.0256</v>
      </c>
      <c r="P266" s="267">
        <v>0</v>
      </c>
    </row>
    <row r="267" spans="1:16" ht="15">
      <c r="A267" s="77">
        <v>58</v>
      </c>
      <c r="B267" s="267">
        <v>0</v>
      </c>
      <c r="C267" s="267">
        <v>0</v>
      </c>
      <c r="D267" s="267">
        <v>8.2664</v>
      </c>
      <c r="E267" s="267">
        <v>0.9255</v>
      </c>
      <c r="F267" s="267">
        <v>4.0106</v>
      </c>
      <c r="G267" s="267">
        <v>0.9081</v>
      </c>
      <c r="H267" s="267">
        <v>4.5905</v>
      </c>
      <c r="I267" s="267">
        <v>0.9294</v>
      </c>
      <c r="J267" s="267">
        <v>3.5412</v>
      </c>
      <c r="K267" s="267">
        <v>1.1871</v>
      </c>
      <c r="L267" s="267">
        <v>2.9976</v>
      </c>
      <c r="M267" s="267">
        <v>1.4506</v>
      </c>
      <c r="N267" s="267">
        <v>1.5274</v>
      </c>
      <c r="O267" s="267">
        <v>1.0161</v>
      </c>
      <c r="P267" s="267">
        <v>0</v>
      </c>
    </row>
    <row r="268" spans="1:16" ht="15">
      <c r="A268" s="77">
        <v>59</v>
      </c>
      <c r="B268" s="267">
        <v>0</v>
      </c>
      <c r="C268" s="267">
        <v>0</v>
      </c>
      <c r="D268" s="267">
        <v>7.7169</v>
      </c>
      <c r="E268" s="267">
        <v>0.9195</v>
      </c>
      <c r="F268" s="267">
        <v>3.8513</v>
      </c>
      <c r="G268" s="267">
        <v>0.9001</v>
      </c>
      <c r="H268" s="267">
        <v>4.5094</v>
      </c>
      <c r="I268" s="267">
        <v>0.9234</v>
      </c>
      <c r="J268" s="267">
        <v>3.5229</v>
      </c>
      <c r="K268" s="267">
        <v>1.1638</v>
      </c>
      <c r="L268" s="267">
        <v>2.9019</v>
      </c>
      <c r="M268" s="267">
        <v>1.4329</v>
      </c>
      <c r="N268" s="267">
        <v>1.4876</v>
      </c>
      <c r="O268" s="267">
        <v>1.0066</v>
      </c>
      <c r="P268" s="267">
        <v>0</v>
      </c>
    </row>
    <row r="269" spans="1:16" ht="15">
      <c r="A269" s="77">
        <v>60</v>
      </c>
      <c r="B269" s="267">
        <v>0</v>
      </c>
      <c r="C269" s="267">
        <v>0</v>
      </c>
      <c r="D269" s="267">
        <v>7.1673</v>
      </c>
      <c r="E269" s="267">
        <v>0.9135</v>
      </c>
      <c r="F269" s="267">
        <v>3.692</v>
      </c>
      <c r="G269" s="267">
        <v>0.8921</v>
      </c>
      <c r="H269" s="267">
        <v>4.4283</v>
      </c>
      <c r="I269" s="267">
        <v>0.9174</v>
      </c>
      <c r="J269" s="267">
        <v>3.5047</v>
      </c>
      <c r="K269" s="267">
        <v>1.1406</v>
      </c>
      <c r="L269" s="267">
        <v>2.8062</v>
      </c>
      <c r="M269" s="267">
        <v>1.4152</v>
      </c>
      <c r="N269" s="267">
        <v>1.4478</v>
      </c>
      <c r="O269" s="267">
        <v>0.9971</v>
      </c>
      <c r="P269" s="267">
        <v>0</v>
      </c>
    </row>
    <row r="271" ht="12.75">
      <c r="A271" s="76" t="e">
        <f>HLOOKUP('[2]NEER Claim Cost Calculator'!$I$22,B275:P336,MATCH('[2]NEER Claim Cost Calculator'!$K$22,A275:A336))</f>
        <v>#REF!</v>
      </c>
    </row>
    <row r="272" spans="1:16" ht="12.75">
      <c r="A272" s="475" t="s">
        <v>18540</v>
      </c>
      <c r="B272" s="475"/>
      <c r="C272" s="475"/>
      <c r="D272" s="475"/>
      <c r="E272" s="475"/>
      <c r="F272" s="475"/>
      <c r="G272" s="475"/>
      <c r="H272" s="475"/>
      <c r="I272" s="475"/>
      <c r="J272" s="475"/>
      <c r="K272" s="475"/>
      <c r="L272" s="475"/>
      <c r="M272" s="475"/>
      <c r="N272" s="475"/>
      <c r="O272" s="475"/>
      <c r="P272" s="475"/>
    </row>
    <row r="273" spans="1:16" ht="12.75">
      <c r="A273" s="479" t="s">
        <v>18541</v>
      </c>
      <c r="B273" s="479"/>
      <c r="C273" s="479"/>
      <c r="D273" s="479"/>
      <c r="E273" s="479"/>
      <c r="F273" s="479"/>
      <c r="G273" s="479"/>
      <c r="H273" s="479"/>
      <c r="I273" s="479"/>
      <c r="J273" s="479"/>
      <c r="K273" s="479"/>
      <c r="L273" s="479"/>
      <c r="M273" s="479"/>
      <c r="N273" s="479"/>
      <c r="O273" s="479"/>
      <c r="P273" s="479"/>
    </row>
    <row r="274" spans="1:16" ht="12.75">
      <c r="A274" s="80" t="s">
        <v>18542</v>
      </c>
      <c r="B274" s="222" t="s">
        <v>18543</v>
      </c>
      <c r="C274" s="222" t="s">
        <v>18544</v>
      </c>
      <c r="D274" s="222" t="s">
        <v>18545</v>
      </c>
      <c r="E274" s="222" t="s">
        <v>18546</v>
      </c>
      <c r="F274" s="222" t="s">
        <v>18547</v>
      </c>
      <c r="G274" s="222" t="s">
        <v>18548</v>
      </c>
      <c r="H274" s="222" t="s">
        <v>18549</v>
      </c>
      <c r="I274" s="222" t="s">
        <v>18550</v>
      </c>
      <c r="J274" s="222" t="s">
        <v>18551</v>
      </c>
      <c r="K274" s="222" t="s">
        <v>18552</v>
      </c>
      <c r="L274" s="222" t="s">
        <v>18553</v>
      </c>
      <c r="M274" s="222" t="s">
        <v>18554</v>
      </c>
      <c r="N274" s="222" t="s">
        <v>18555</v>
      </c>
      <c r="O274" s="222" t="s">
        <v>18556</v>
      </c>
      <c r="P274" s="222" t="s">
        <v>18557</v>
      </c>
    </row>
    <row r="275" spans="1:16" ht="12.75">
      <c r="A275" s="82" t="s">
        <v>18558</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77">
        <v>0</v>
      </c>
      <c r="B276" s="267">
        <v>0</v>
      </c>
      <c r="C276" s="267">
        <v>0</v>
      </c>
      <c r="D276" s="267">
        <v>11.5913</v>
      </c>
      <c r="E276" s="267">
        <v>2.9963</v>
      </c>
      <c r="F276" s="267">
        <v>17.2988</v>
      </c>
      <c r="G276" s="267">
        <v>2.9342</v>
      </c>
      <c r="H276" s="267">
        <v>19.3538</v>
      </c>
      <c r="I276" s="267">
        <v>4.1193</v>
      </c>
      <c r="J276" s="267">
        <v>18.6188</v>
      </c>
      <c r="K276" s="267">
        <v>8.0314</v>
      </c>
      <c r="L276" s="267">
        <v>17.8075</v>
      </c>
      <c r="M276" s="267">
        <v>2.7945</v>
      </c>
      <c r="N276" s="267">
        <v>0</v>
      </c>
      <c r="O276" s="267">
        <v>0</v>
      </c>
      <c r="P276" s="267">
        <v>0</v>
      </c>
    </row>
    <row r="277" spans="1:16" ht="15">
      <c r="A277" s="77">
        <v>1</v>
      </c>
      <c r="B277" s="267">
        <v>0</v>
      </c>
      <c r="C277" s="267">
        <v>0</v>
      </c>
      <c r="D277" s="267">
        <v>10.3033</v>
      </c>
      <c r="E277" s="267">
        <v>2.6634</v>
      </c>
      <c r="F277" s="267">
        <v>15.3767</v>
      </c>
      <c r="G277" s="267">
        <v>2.6082</v>
      </c>
      <c r="H277" s="267">
        <v>17.2033</v>
      </c>
      <c r="I277" s="267">
        <v>3.6616</v>
      </c>
      <c r="J277" s="267">
        <v>16.55</v>
      </c>
      <c r="K277" s="267">
        <v>7.139</v>
      </c>
      <c r="L277" s="267">
        <v>15.8289</v>
      </c>
      <c r="M277" s="267">
        <v>2.484</v>
      </c>
      <c r="N277" s="267">
        <v>0</v>
      </c>
      <c r="O277" s="267">
        <v>0</v>
      </c>
      <c r="P277" s="267">
        <v>0</v>
      </c>
    </row>
    <row r="278" spans="1:16" ht="15">
      <c r="A278" s="77">
        <v>2</v>
      </c>
      <c r="B278" s="267">
        <v>0</v>
      </c>
      <c r="C278" s="267">
        <v>0</v>
      </c>
      <c r="D278" s="267">
        <v>9.0154</v>
      </c>
      <c r="E278" s="267">
        <v>2.3305</v>
      </c>
      <c r="F278" s="267">
        <v>13.4546</v>
      </c>
      <c r="G278" s="267">
        <v>2.2822</v>
      </c>
      <c r="H278" s="267">
        <v>15.0529</v>
      </c>
      <c r="I278" s="267">
        <v>3.2039</v>
      </c>
      <c r="J278" s="267">
        <v>14.4813</v>
      </c>
      <c r="K278" s="267">
        <v>6.2466</v>
      </c>
      <c r="L278" s="267">
        <v>13.8503</v>
      </c>
      <c r="M278" s="267">
        <v>2.1735</v>
      </c>
      <c r="N278" s="267">
        <v>0</v>
      </c>
      <c r="O278" s="267">
        <v>0</v>
      </c>
      <c r="P278" s="267">
        <v>0</v>
      </c>
    </row>
    <row r="279" spans="1:16" ht="15">
      <c r="A279" s="77">
        <v>3</v>
      </c>
      <c r="B279" s="267">
        <v>0</v>
      </c>
      <c r="C279" s="267">
        <v>0</v>
      </c>
      <c r="D279" s="267">
        <v>7.7275</v>
      </c>
      <c r="E279" s="267">
        <v>1.9976</v>
      </c>
      <c r="F279" s="267">
        <v>11.5325</v>
      </c>
      <c r="G279" s="267">
        <v>1.9562</v>
      </c>
      <c r="H279" s="267">
        <v>12.9025</v>
      </c>
      <c r="I279" s="267">
        <v>2.7462</v>
      </c>
      <c r="J279" s="267">
        <v>12.4125</v>
      </c>
      <c r="K279" s="267">
        <v>5.3543</v>
      </c>
      <c r="L279" s="267">
        <v>11.8717</v>
      </c>
      <c r="M279" s="267">
        <v>1.863</v>
      </c>
      <c r="N279" s="267">
        <v>0</v>
      </c>
      <c r="O279" s="267">
        <v>0</v>
      </c>
      <c r="P279" s="267">
        <v>0</v>
      </c>
    </row>
    <row r="280" spans="1:16" ht="15">
      <c r="A280" s="77">
        <v>4</v>
      </c>
      <c r="B280" s="267">
        <v>0</v>
      </c>
      <c r="C280" s="267">
        <v>0</v>
      </c>
      <c r="D280" s="267">
        <v>6.4396</v>
      </c>
      <c r="E280" s="267">
        <v>1.6646</v>
      </c>
      <c r="F280" s="267">
        <v>9.6104</v>
      </c>
      <c r="G280" s="267">
        <v>1.6301</v>
      </c>
      <c r="H280" s="267">
        <v>10.7521</v>
      </c>
      <c r="I280" s="267">
        <v>2.2885</v>
      </c>
      <c r="J280" s="267">
        <v>10.3438</v>
      </c>
      <c r="K280" s="267">
        <v>4.4619</v>
      </c>
      <c r="L280" s="267">
        <v>9.8931</v>
      </c>
      <c r="M280" s="267">
        <v>1.5525</v>
      </c>
      <c r="N280" s="267">
        <v>0</v>
      </c>
      <c r="O280" s="267">
        <v>0</v>
      </c>
      <c r="P280" s="267">
        <v>0</v>
      </c>
    </row>
    <row r="281" spans="1:16" ht="15">
      <c r="A281" s="77">
        <v>5</v>
      </c>
      <c r="B281" s="267">
        <v>0</v>
      </c>
      <c r="C281" s="267">
        <v>0</v>
      </c>
      <c r="D281" s="267">
        <v>5.1517</v>
      </c>
      <c r="E281" s="267">
        <v>1.3317</v>
      </c>
      <c r="F281" s="267">
        <v>7.6883</v>
      </c>
      <c r="G281" s="267">
        <v>1.3041</v>
      </c>
      <c r="H281" s="267">
        <v>8.6017</v>
      </c>
      <c r="I281" s="267">
        <v>1.8308</v>
      </c>
      <c r="J281" s="267">
        <v>8.275</v>
      </c>
      <c r="K281" s="267">
        <v>3.5695</v>
      </c>
      <c r="L281" s="267">
        <v>7.9145</v>
      </c>
      <c r="M281" s="267">
        <v>1.242</v>
      </c>
      <c r="N281" s="267">
        <v>0</v>
      </c>
      <c r="O281" s="267">
        <v>0</v>
      </c>
      <c r="P281" s="267">
        <v>0</v>
      </c>
    </row>
    <row r="282" spans="1:16" ht="15">
      <c r="A282" s="77">
        <v>6</v>
      </c>
      <c r="B282" s="267">
        <v>0</v>
      </c>
      <c r="C282" s="267">
        <v>0</v>
      </c>
      <c r="D282" s="267">
        <v>3.8638</v>
      </c>
      <c r="E282" s="267">
        <v>0.9988</v>
      </c>
      <c r="F282" s="267">
        <v>5.7663</v>
      </c>
      <c r="G282" s="267">
        <v>0.9781</v>
      </c>
      <c r="H282" s="267">
        <v>6.4513</v>
      </c>
      <c r="I282" s="267">
        <v>1.3731</v>
      </c>
      <c r="J282" s="267">
        <v>6.2063</v>
      </c>
      <c r="K282" s="267">
        <v>2.6771</v>
      </c>
      <c r="L282" s="267">
        <v>5.9358</v>
      </c>
      <c r="M282" s="267">
        <v>0.9315</v>
      </c>
      <c r="N282" s="267">
        <v>0</v>
      </c>
      <c r="O282" s="267">
        <v>0</v>
      </c>
      <c r="P282" s="267">
        <v>0</v>
      </c>
    </row>
    <row r="283" spans="1:16" ht="15">
      <c r="A283" s="77">
        <v>7</v>
      </c>
      <c r="B283" s="267">
        <v>0</v>
      </c>
      <c r="C283" s="267">
        <v>0</v>
      </c>
      <c r="D283" s="267">
        <v>3.6976</v>
      </c>
      <c r="E283" s="267">
        <v>0.971</v>
      </c>
      <c r="F283" s="267">
        <v>5.4383</v>
      </c>
      <c r="G283" s="267">
        <v>0.9509</v>
      </c>
      <c r="H283" s="267">
        <v>6.1565</v>
      </c>
      <c r="I283" s="267">
        <v>1.335</v>
      </c>
      <c r="J283" s="267">
        <v>5.9798</v>
      </c>
      <c r="K283" s="267">
        <v>2.6028</v>
      </c>
      <c r="L283" s="267">
        <v>5.6467</v>
      </c>
      <c r="M283" s="267">
        <v>0.9056</v>
      </c>
      <c r="N283" s="267">
        <v>0</v>
      </c>
      <c r="O283" s="267">
        <v>0</v>
      </c>
      <c r="P283" s="267">
        <v>0</v>
      </c>
    </row>
    <row r="284" spans="1:16" ht="15">
      <c r="A284" s="77">
        <v>8</v>
      </c>
      <c r="B284" s="267">
        <v>0</v>
      </c>
      <c r="C284" s="267">
        <v>0</v>
      </c>
      <c r="D284" s="267">
        <v>3.5314</v>
      </c>
      <c r="E284" s="267">
        <v>0.9433</v>
      </c>
      <c r="F284" s="267">
        <v>5.1103</v>
      </c>
      <c r="G284" s="267">
        <v>0.9237</v>
      </c>
      <c r="H284" s="267">
        <v>5.8617</v>
      </c>
      <c r="I284" s="267">
        <v>1.2968</v>
      </c>
      <c r="J284" s="267">
        <v>5.7534</v>
      </c>
      <c r="K284" s="267">
        <v>2.5284</v>
      </c>
      <c r="L284" s="267">
        <v>5.3577</v>
      </c>
      <c r="M284" s="267">
        <v>0.8798</v>
      </c>
      <c r="N284" s="267">
        <v>0</v>
      </c>
      <c r="O284" s="267">
        <v>0</v>
      </c>
      <c r="P284" s="267">
        <v>0</v>
      </c>
    </row>
    <row r="285" spans="1:16" ht="15">
      <c r="A285" s="77">
        <v>9</v>
      </c>
      <c r="B285" s="267">
        <v>0</v>
      </c>
      <c r="C285" s="267">
        <v>0</v>
      </c>
      <c r="D285" s="267">
        <v>3.3653</v>
      </c>
      <c r="E285" s="267">
        <v>0.9155</v>
      </c>
      <c r="F285" s="267">
        <v>4.7824</v>
      </c>
      <c r="G285" s="267">
        <v>0.8966</v>
      </c>
      <c r="H285" s="267">
        <v>5.567</v>
      </c>
      <c r="I285" s="267">
        <v>1.2587</v>
      </c>
      <c r="J285" s="267">
        <v>5.527</v>
      </c>
      <c r="K285" s="267">
        <v>2.454</v>
      </c>
      <c r="L285" s="267">
        <v>5.0686</v>
      </c>
      <c r="M285" s="267">
        <v>0.8539</v>
      </c>
      <c r="N285" s="267">
        <v>0</v>
      </c>
      <c r="O285" s="267">
        <v>0</v>
      </c>
      <c r="P285" s="267">
        <v>0</v>
      </c>
    </row>
    <row r="286" spans="1:16" ht="15">
      <c r="A286" s="77">
        <v>10</v>
      </c>
      <c r="B286" s="267">
        <v>0</v>
      </c>
      <c r="C286" s="267">
        <v>0</v>
      </c>
      <c r="D286" s="267">
        <v>3.1991</v>
      </c>
      <c r="E286" s="267">
        <v>0.8878</v>
      </c>
      <c r="F286" s="267">
        <v>4.4544</v>
      </c>
      <c r="G286" s="267">
        <v>0.8694</v>
      </c>
      <c r="H286" s="267">
        <v>5.2722</v>
      </c>
      <c r="I286" s="267">
        <v>1.2205</v>
      </c>
      <c r="J286" s="267">
        <v>5.3005</v>
      </c>
      <c r="K286" s="267">
        <v>2.3797</v>
      </c>
      <c r="L286" s="267">
        <v>4.7795</v>
      </c>
      <c r="M286" s="267">
        <v>0.828</v>
      </c>
      <c r="N286" s="267">
        <v>0</v>
      </c>
      <c r="O286" s="267">
        <v>0</v>
      </c>
      <c r="P286" s="267">
        <v>0</v>
      </c>
    </row>
    <row r="287" spans="1:16" ht="15">
      <c r="A287" s="77">
        <v>11</v>
      </c>
      <c r="B287" s="267">
        <v>0</v>
      </c>
      <c r="C287" s="267">
        <v>0</v>
      </c>
      <c r="D287" s="267">
        <v>3.033</v>
      </c>
      <c r="E287" s="267">
        <v>0.8601</v>
      </c>
      <c r="F287" s="267">
        <v>4.1265</v>
      </c>
      <c r="G287" s="267">
        <v>0.8422</v>
      </c>
      <c r="H287" s="267">
        <v>4.9774</v>
      </c>
      <c r="I287" s="267">
        <v>1.1824</v>
      </c>
      <c r="J287" s="267">
        <v>5.0741</v>
      </c>
      <c r="K287" s="267">
        <v>2.3053</v>
      </c>
      <c r="L287" s="267">
        <v>4.4904</v>
      </c>
      <c r="M287" s="267">
        <v>0.8021</v>
      </c>
      <c r="N287" s="267">
        <v>0</v>
      </c>
      <c r="O287" s="267">
        <v>0</v>
      </c>
      <c r="P287" s="267">
        <v>0</v>
      </c>
    </row>
    <row r="288" spans="1:16" ht="15">
      <c r="A288" s="77">
        <v>12</v>
      </c>
      <c r="B288" s="267">
        <v>0</v>
      </c>
      <c r="C288" s="267">
        <v>0</v>
      </c>
      <c r="D288" s="267">
        <v>2.8668</v>
      </c>
      <c r="E288" s="267">
        <v>0.8323</v>
      </c>
      <c r="F288" s="267">
        <v>3.7985</v>
      </c>
      <c r="G288" s="267">
        <v>0.8151</v>
      </c>
      <c r="H288" s="267">
        <v>4.6827</v>
      </c>
      <c r="I288" s="267">
        <v>1.1443</v>
      </c>
      <c r="J288" s="267">
        <v>4.8477</v>
      </c>
      <c r="K288" s="267">
        <v>2.2309</v>
      </c>
      <c r="L288" s="267">
        <v>4.2013</v>
      </c>
      <c r="M288" s="267">
        <v>0.7763</v>
      </c>
      <c r="N288" s="267">
        <v>0</v>
      </c>
      <c r="O288" s="267">
        <v>0</v>
      </c>
      <c r="P288" s="267">
        <v>0</v>
      </c>
    </row>
    <row r="289" spans="1:16" ht="15">
      <c r="A289" s="77">
        <v>13</v>
      </c>
      <c r="B289" s="267">
        <v>0</v>
      </c>
      <c r="C289" s="267">
        <v>0</v>
      </c>
      <c r="D289" s="267">
        <v>2.7007</v>
      </c>
      <c r="E289" s="267">
        <v>0.8046</v>
      </c>
      <c r="F289" s="267">
        <v>3.4706</v>
      </c>
      <c r="G289" s="267">
        <v>0.7879</v>
      </c>
      <c r="H289" s="267">
        <v>4.3879</v>
      </c>
      <c r="I289" s="267">
        <v>1.1061</v>
      </c>
      <c r="J289" s="267">
        <v>4.6212</v>
      </c>
      <c r="K289" s="267">
        <v>2.1566</v>
      </c>
      <c r="L289" s="267">
        <v>3.9122</v>
      </c>
      <c r="M289" s="267">
        <v>0.7504</v>
      </c>
      <c r="N289" s="267">
        <v>0</v>
      </c>
      <c r="O289" s="267">
        <v>0</v>
      </c>
      <c r="P289" s="267">
        <v>0</v>
      </c>
    </row>
    <row r="290" spans="1:16" ht="15">
      <c r="A290" s="77">
        <v>14</v>
      </c>
      <c r="B290" s="267">
        <v>0</v>
      </c>
      <c r="C290" s="267">
        <v>0</v>
      </c>
      <c r="D290" s="267">
        <v>2.5345</v>
      </c>
      <c r="E290" s="267">
        <v>0.7768</v>
      </c>
      <c r="F290" s="267">
        <v>3.1426</v>
      </c>
      <c r="G290" s="267">
        <v>0.7607</v>
      </c>
      <c r="H290" s="267">
        <v>4.0932</v>
      </c>
      <c r="I290" s="267">
        <v>1.068</v>
      </c>
      <c r="J290" s="267">
        <v>4.3948</v>
      </c>
      <c r="K290" s="267">
        <v>2.0822</v>
      </c>
      <c r="L290" s="267">
        <v>3.6231</v>
      </c>
      <c r="M290" s="267">
        <v>0.7245</v>
      </c>
      <c r="N290" s="267">
        <v>0</v>
      </c>
      <c r="O290" s="267">
        <v>0</v>
      </c>
      <c r="P290" s="267">
        <v>0</v>
      </c>
    </row>
    <row r="291" spans="1:16" ht="15">
      <c r="A291" s="77">
        <v>15</v>
      </c>
      <c r="B291" s="267">
        <v>0</v>
      </c>
      <c r="C291" s="267">
        <v>0</v>
      </c>
      <c r="D291" s="267">
        <v>2.3684</v>
      </c>
      <c r="E291" s="267">
        <v>0.7491</v>
      </c>
      <c r="F291" s="267">
        <v>2.8147</v>
      </c>
      <c r="G291" s="267">
        <v>0.7336</v>
      </c>
      <c r="H291" s="267">
        <v>3.7984</v>
      </c>
      <c r="I291" s="267">
        <v>1.0298</v>
      </c>
      <c r="J291" s="267">
        <v>4.1684</v>
      </c>
      <c r="K291" s="267">
        <v>2.0078</v>
      </c>
      <c r="L291" s="267">
        <v>3.334</v>
      </c>
      <c r="M291" s="267">
        <v>0.6986</v>
      </c>
      <c r="N291" s="267">
        <v>0</v>
      </c>
      <c r="O291" s="267">
        <v>0</v>
      </c>
      <c r="P291" s="267">
        <v>0</v>
      </c>
    </row>
    <row r="292" spans="1:16" ht="15">
      <c r="A292" s="77">
        <v>16</v>
      </c>
      <c r="B292" s="267">
        <v>0</v>
      </c>
      <c r="C292" s="267">
        <v>0</v>
      </c>
      <c r="D292" s="267">
        <v>2.2022</v>
      </c>
      <c r="E292" s="267">
        <v>0.7213</v>
      </c>
      <c r="F292" s="267">
        <v>2.4867</v>
      </c>
      <c r="G292" s="267">
        <v>0.7064</v>
      </c>
      <c r="H292" s="267">
        <v>3.5036</v>
      </c>
      <c r="I292" s="267">
        <v>0.9917</v>
      </c>
      <c r="J292" s="267">
        <v>3.942</v>
      </c>
      <c r="K292" s="267">
        <v>1.9335</v>
      </c>
      <c r="L292" s="267">
        <v>3.0449</v>
      </c>
      <c r="M292" s="267">
        <v>0.6728</v>
      </c>
      <c r="N292" s="267">
        <v>0</v>
      </c>
      <c r="O292" s="267">
        <v>0</v>
      </c>
      <c r="P292" s="267">
        <v>0</v>
      </c>
    </row>
    <row r="293" spans="1:16" ht="15">
      <c r="A293" s="77">
        <v>17</v>
      </c>
      <c r="B293" s="267">
        <v>0</v>
      </c>
      <c r="C293" s="267">
        <v>0</v>
      </c>
      <c r="D293" s="267">
        <v>2.0361</v>
      </c>
      <c r="E293" s="267">
        <v>0.6936</v>
      </c>
      <c r="F293" s="267">
        <v>2.1588</v>
      </c>
      <c r="G293" s="267">
        <v>0.6792</v>
      </c>
      <c r="H293" s="267">
        <v>3.2089</v>
      </c>
      <c r="I293" s="267">
        <v>0.9535</v>
      </c>
      <c r="J293" s="267">
        <v>3.7155</v>
      </c>
      <c r="K293" s="267">
        <v>1.8591</v>
      </c>
      <c r="L293" s="267">
        <v>2.7558</v>
      </c>
      <c r="M293" s="267">
        <v>0.6469</v>
      </c>
      <c r="N293" s="267">
        <v>0</v>
      </c>
      <c r="O293" s="267">
        <v>0</v>
      </c>
      <c r="P293" s="267">
        <v>0</v>
      </c>
    </row>
    <row r="294" spans="1:16" ht="15">
      <c r="A294" s="77">
        <v>18</v>
      </c>
      <c r="B294" s="267">
        <v>0</v>
      </c>
      <c r="C294" s="267">
        <v>0</v>
      </c>
      <c r="D294" s="267">
        <v>1.8699</v>
      </c>
      <c r="E294" s="267">
        <v>0.6659</v>
      </c>
      <c r="F294" s="267">
        <v>1.8308</v>
      </c>
      <c r="G294" s="267">
        <v>0.6521</v>
      </c>
      <c r="H294" s="267">
        <v>2.9141</v>
      </c>
      <c r="I294" s="267">
        <v>0.9154</v>
      </c>
      <c r="J294" s="267">
        <v>3.4891</v>
      </c>
      <c r="K294" s="267">
        <v>1.7848</v>
      </c>
      <c r="L294" s="267">
        <v>2.4668</v>
      </c>
      <c r="M294" s="267">
        <v>0.621</v>
      </c>
      <c r="N294" s="267">
        <v>2.8325</v>
      </c>
      <c r="O294" s="267">
        <v>0.7901</v>
      </c>
      <c r="P294" s="267">
        <v>0</v>
      </c>
    </row>
    <row r="295" spans="1:16" ht="15">
      <c r="A295" s="77">
        <v>19</v>
      </c>
      <c r="B295" s="267">
        <v>0</v>
      </c>
      <c r="C295" s="267">
        <v>0</v>
      </c>
      <c r="D295" s="267">
        <v>1.8493</v>
      </c>
      <c r="E295" s="267">
        <v>0.6476</v>
      </c>
      <c r="F295" s="267">
        <v>1.8743</v>
      </c>
      <c r="G295" s="267">
        <v>0.6378</v>
      </c>
      <c r="H295" s="267">
        <v>2.897</v>
      </c>
      <c r="I295" s="267">
        <v>0.8949</v>
      </c>
      <c r="J295" s="267">
        <v>3.3439</v>
      </c>
      <c r="K295" s="267">
        <v>1.6908</v>
      </c>
      <c r="L295" s="267">
        <v>2.4056</v>
      </c>
      <c r="M295" s="267">
        <v>0.6473</v>
      </c>
      <c r="N295" s="267">
        <v>2.7538</v>
      </c>
      <c r="O295" s="267">
        <v>0.7681</v>
      </c>
      <c r="P295" s="267">
        <v>0</v>
      </c>
    </row>
    <row r="296" spans="1:16" ht="15">
      <c r="A296" s="77">
        <v>20</v>
      </c>
      <c r="B296" s="267">
        <v>0</v>
      </c>
      <c r="C296" s="267">
        <v>0</v>
      </c>
      <c r="D296" s="267">
        <v>1.8286</v>
      </c>
      <c r="E296" s="267">
        <v>0.6294</v>
      </c>
      <c r="F296" s="267">
        <v>1.9178</v>
      </c>
      <c r="G296" s="267">
        <v>0.6235</v>
      </c>
      <c r="H296" s="267">
        <v>2.88</v>
      </c>
      <c r="I296" s="267">
        <v>0.8744</v>
      </c>
      <c r="J296" s="267">
        <v>3.1987</v>
      </c>
      <c r="K296" s="267">
        <v>1.5969</v>
      </c>
      <c r="L296" s="267">
        <v>2.3445</v>
      </c>
      <c r="M296" s="267">
        <v>0.6735</v>
      </c>
      <c r="N296" s="267">
        <v>2.6751</v>
      </c>
      <c r="O296" s="267">
        <v>0.7462</v>
      </c>
      <c r="P296" s="267">
        <v>0</v>
      </c>
    </row>
    <row r="297" spans="1:16" ht="15">
      <c r="A297" s="77">
        <v>21</v>
      </c>
      <c r="B297" s="267">
        <v>0</v>
      </c>
      <c r="C297" s="267">
        <v>0</v>
      </c>
      <c r="D297" s="267">
        <v>1.808</v>
      </c>
      <c r="E297" s="267">
        <v>0.6112</v>
      </c>
      <c r="F297" s="267">
        <v>1.9613</v>
      </c>
      <c r="G297" s="267">
        <v>0.6092</v>
      </c>
      <c r="H297" s="267">
        <v>2.8629</v>
      </c>
      <c r="I297" s="267">
        <v>0.8539</v>
      </c>
      <c r="J297" s="267">
        <v>3.0535</v>
      </c>
      <c r="K297" s="267">
        <v>1.503</v>
      </c>
      <c r="L297" s="267">
        <v>2.2833</v>
      </c>
      <c r="M297" s="267">
        <v>0.6998</v>
      </c>
      <c r="N297" s="267">
        <v>2.5964</v>
      </c>
      <c r="O297" s="267">
        <v>0.7242</v>
      </c>
      <c r="P297" s="267">
        <v>0</v>
      </c>
    </row>
    <row r="298" spans="1:16" ht="15">
      <c r="A298" s="77">
        <v>22</v>
      </c>
      <c r="B298" s="267">
        <v>0</v>
      </c>
      <c r="C298" s="267">
        <v>0</v>
      </c>
      <c r="D298" s="267">
        <v>1.7874</v>
      </c>
      <c r="E298" s="267">
        <v>0.593</v>
      </c>
      <c r="F298" s="267">
        <v>2.0048</v>
      </c>
      <c r="G298" s="267">
        <v>0.5949</v>
      </c>
      <c r="H298" s="267">
        <v>2.8459</v>
      </c>
      <c r="I298" s="267">
        <v>0.8334</v>
      </c>
      <c r="J298" s="267">
        <v>2.9084</v>
      </c>
      <c r="K298" s="267">
        <v>1.4091</v>
      </c>
      <c r="L298" s="267">
        <v>2.2222</v>
      </c>
      <c r="M298" s="267">
        <v>0.726</v>
      </c>
      <c r="N298" s="267">
        <v>2.5177</v>
      </c>
      <c r="O298" s="267">
        <v>0.7023</v>
      </c>
      <c r="P298" s="267">
        <v>0</v>
      </c>
    </row>
    <row r="299" spans="1:16" ht="15">
      <c r="A299" s="77">
        <v>23</v>
      </c>
      <c r="B299" s="267">
        <v>0</v>
      </c>
      <c r="C299" s="267">
        <v>0</v>
      </c>
      <c r="D299" s="267">
        <v>1.7667</v>
      </c>
      <c r="E299" s="267">
        <v>0.5748</v>
      </c>
      <c r="F299" s="267">
        <v>2.0483</v>
      </c>
      <c r="G299" s="267">
        <v>0.5807</v>
      </c>
      <c r="H299" s="267">
        <v>2.8288</v>
      </c>
      <c r="I299" s="267">
        <v>0.8129</v>
      </c>
      <c r="J299" s="267">
        <v>2.7632</v>
      </c>
      <c r="K299" s="267">
        <v>1.3152</v>
      </c>
      <c r="L299" s="267">
        <v>2.161</v>
      </c>
      <c r="M299" s="267">
        <v>0.7523</v>
      </c>
      <c r="N299" s="267">
        <v>2.4391</v>
      </c>
      <c r="O299" s="267">
        <v>0.6803</v>
      </c>
      <c r="P299" s="267">
        <v>0</v>
      </c>
    </row>
    <row r="300" spans="1:16" ht="15">
      <c r="A300" s="77">
        <v>24</v>
      </c>
      <c r="B300" s="267">
        <v>0</v>
      </c>
      <c r="C300" s="267">
        <v>0</v>
      </c>
      <c r="D300" s="267">
        <v>1.7461</v>
      </c>
      <c r="E300" s="267">
        <v>0.5566</v>
      </c>
      <c r="F300" s="267">
        <v>2.0919</v>
      </c>
      <c r="G300" s="267">
        <v>0.5664</v>
      </c>
      <c r="H300" s="267">
        <v>2.8118</v>
      </c>
      <c r="I300" s="267">
        <v>0.7924</v>
      </c>
      <c r="J300" s="267">
        <v>2.618</v>
      </c>
      <c r="K300" s="267">
        <v>1.2213</v>
      </c>
      <c r="L300" s="267">
        <v>2.0999</v>
      </c>
      <c r="M300" s="267">
        <v>0.7786</v>
      </c>
      <c r="N300" s="267">
        <v>2.3604</v>
      </c>
      <c r="O300" s="267">
        <v>0.6584</v>
      </c>
      <c r="P300" s="267">
        <v>0</v>
      </c>
    </row>
    <row r="301" spans="1:16" ht="15">
      <c r="A301" s="77">
        <v>25</v>
      </c>
      <c r="B301" s="267">
        <v>0</v>
      </c>
      <c r="C301" s="267">
        <v>0</v>
      </c>
      <c r="D301" s="267">
        <v>1.7255</v>
      </c>
      <c r="E301" s="267">
        <v>0.5384</v>
      </c>
      <c r="F301" s="267">
        <v>2.1354</v>
      </c>
      <c r="G301" s="267">
        <v>0.5521</v>
      </c>
      <c r="H301" s="267">
        <v>2.7947</v>
      </c>
      <c r="I301" s="267">
        <v>0.7718</v>
      </c>
      <c r="J301" s="267">
        <v>2.4728</v>
      </c>
      <c r="K301" s="267">
        <v>1.1274</v>
      </c>
      <c r="L301" s="267">
        <v>2.0388</v>
      </c>
      <c r="M301" s="267">
        <v>0.8048</v>
      </c>
      <c r="N301" s="267">
        <v>2.2817</v>
      </c>
      <c r="O301" s="267">
        <v>0.6364</v>
      </c>
      <c r="P301" s="267">
        <v>0</v>
      </c>
    </row>
    <row r="302" spans="1:16" ht="15">
      <c r="A302" s="77">
        <v>26</v>
      </c>
      <c r="B302" s="267">
        <v>0</v>
      </c>
      <c r="C302" s="267">
        <v>0</v>
      </c>
      <c r="D302" s="267">
        <v>1.7048</v>
      </c>
      <c r="E302" s="267">
        <v>0.5202</v>
      </c>
      <c r="F302" s="267">
        <v>2.1789</v>
      </c>
      <c r="G302" s="267">
        <v>0.5378</v>
      </c>
      <c r="H302" s="267">
        <v>2.7776</v>
      </c>
      <c r="I302" s="267">
        <v>0.7513</v>
      </c>
      <c r="J302" s="267">
        <v>2.3276</v>
      </c>
      <c r="K302" s="267">
        <v>1.0335</v>
      </c>
      <c r="L302" s="267">
        <v>1.9776</v>
      </c>
      <c r="M302" s="267">
        <v>0.8311</v>
      </c>
      <c r="N302" s="267">
        <v>2.203</v>
      </c>
      <c r="O302" s="267">
        <v>0.6145</v>
      </c>
      <c r="P302" s="267">
        <v>0</v>
      </c>
    </row>
    <row r="303" spans="1:16" ht="15">
      <c r="A303" s="77">
        <v>27</v>
      </c>
      <c r="B303" s="267">
        <v>0</v>
      </c>
      <c r="C303" s="267">
        <v>0</v>
      </c>
      <c r="D303" s="267">
        <v>1.6842</v>
      </c>
      <c r="E303" s="267">
        <v>0.502</v>
      </c>
      <c r="F303" s="267">
        <v>2.2224</v>
      </c>
      <c r="G303" s="267">
        <v>0.5235</v>
      </c>
      <c r="H303" s="267">
        <v>2.7606</v>
      </c>
      <c r="I303" s="267">
        <v>0.7308</v>
      </c>
      <c r="J303" s="267">
        <v>2.1824</v>
      </c>
      <c r="K303" s="267">
        <v>0.9395</v>
      </c>
      <c r="L303" s="267">
        <v>1.9165</v>
      </c>
      <c r="M303" s="267">
        <v>0.8573</v>
      </c>
      <c r="N303" s="267">
        <v>2.1243</v>
      </c>
      <c r="O303" s="267">
        <v>0.5925</v>
      </c>
      <c r="P303" s="267">
        <v>0</v>
      </c>
    </row>
    <row r="304" spans="1:16" ht="15">
      <c r="A304" s="77">
        <v>28</v>
      </c>
      <c r="B304" s="267">
        <v>0</v>
      </c>
      <c r="C304" s="267">
        <v>0</v>
      </c>
      <c r="D304" s="267">
        <v>1.6636</v>
      </c>
      <c r="E304" s="267">
        <v>0.4838</v>
      </c>
      <c r="F304" s="267">
        <v>2.2659</v>
      </c>
      <c r="G304" s="267">
        <v>0.5093</v>
      </c>
      <c r="H304" s="267">
        <v>2.7435</v>
      </c>
      <c r="I304" s="267">
        <v>0.7103</v>
      </c>
      <c r="J304" s="267">
        <v>2.0372</v>
      </c>
      <c r="K304" s="267">
        <v>0.8456</v>
      </c>
      <c r="L304" s="267">
        <v>1.8553</v>
      </c>
      <c r="M304" s="267">
        <v>0.8836</v>
      </c>
      <c r="N304" s="267">
        <v>2.0457</v>
      </c>
      <c r="O304" s="267">
        <v>0.5706</v>
      </c>
      <c r="P304" s="267">
        <v>0</v>
      </c>
    </row>
    <row r="305" spans="1:16" ht="15">
      <c r="A305" s="77">
        <v>29</v>
      </c>
      <c r="B305" s="267">
        <v>0</v>
      </c>
      <c r="C305" s="267">
        <v>0</v>
      </c>
      <c r="D305" s="267">
        <v>1.6429</v>
      </c>
      <c r="E305" s="267">
        <v>0.4656</v>
      </c>
      <c r="F305" s="267">
        <v>2.3094</v>
      </c>
      <c r="G305" s="267">
        <v>0.495</v>
      </c>
      <c r="H305" s="267">
        <v>2.7265</v>
      </c>
      <c r="I305" s="267">
        <v>0.6898</v>
      </c>
      <c r="J305" s="267">
        <v>1.892</v>
      </c>
      <c r="K305" s="267">
        <v>0.7517</v>
      </c>
      <c r="L305" s="267">
        <v>1.7942</v>
      </c>
      <c r="M305" s="267">
        <v>0.9098</v>
      </c>
      <c r="N305" s="267">
        <v>1.967</v>
      </c>
      <c r="O305" s="267">
        <v>0.5486</v>
      </c>
      <c r="P305" s="267">
        <v>0</v>
      </c>
    </row>
    <row r="306" spans="1:16" ht="15">
      <c r="A306" s="77">
        <v>30</v>
      </c>
      <c r="B306" s="267">
        <v>0</v>
      </c>
      <c r="C306" s="267">
        <v>0</v>
      </c>
      <c r="D306" s="267">
        <v>1.6223</v>
      </c>
      <c r="E306" s="267">
        <v>0.4474</v>
      </c>
      <c r="F306" s="267">
        <v>2.3529</v>
      </c>
      <c r="G306" s="267">
        <v>0.4807</v>
      </c>
      <c r="H306" s="267">
        <v>2.7094</v>
      </c>
      <c r="I306" s="267">
        <v>0.6693</v>
      </c>
      <c r="J306" s="267">
        <v>1.7469</v>
      </c>
      <c r="K306" s="267">
        <v>0.6578</v>
      </c>
      <c r="L306" s="267">
        <v>1.7331</v>
      </c>
      <c r="M306" s="267">
        <v>0.9361</v>
      </c>
      <c r="N306" s="267">
        <v>1.8883</v>
      </c>
      <c r="O306" s="267">
        <v>0.5267</v>
      </c>
      <c r="P306" s="267">
        <v>0</v>
      </c>
    </row>
    <row r="307" spans="1:16" ht="15">
      <c r="A307" s="77">
        <v>31</v>
      </c>
      <c r="B307" s="267">
        <v>0</v>
      </c>
      <c r="C307" s="267">
        <v>0</v>
      </c>
      <c r="D307" s="267">
        <v>1.7061</v>
      </c>
      <c r="E307" s="267">
        <v>0.4434</v>
      </c>
      <c r="F307" s="267">
        <v>2.2594</v>
      </c>
      <c r="G307" s="267">
        <v>0.4738</v>
      </c>
      <c r="H307" s="267">
        <v>2.6108</v>
      </c>
      <c r="I307" s="267">
        <v>0.6554</v>
      </c>
      <c r="J307" s="267">
        <v>1.7694</v>
      </c>
      <c r="K307" s="267">
        <v>0.6497</v>
      </c>
      <c r="L307" s="267">
        <v>1.7043</v>
      </c>
      <c r="M307" s="267">
        <v>0.9256</v>
      </c>
      <c r="N307" s="267">
        <v>1.8289</v>
      </c>
      <c r="O307" s="267">
        <v>0.5268</v>
      </c>
      <c r="P307" s="267">
        <v>0</v>
      </c>
    </row>
    <row r="308" spans="1:16" ht="15">
      <c r="A308" s="77">
        <v>32</v>
      </c>
      <c r="B308" s="267">
        <v>0</v>
      </c>
      <c r="C308" s="267">
        <v>0</v>
      </c>
      <c r="D308" s="267">
        <v>1.7899</v>
      </c>
      <c r="E308" s="267">
        <v>0.4395</v>
      </c>
      <c r="F308" s="267">
        <v>2.1659</v>
      </c>
      <c r="G308" s="267">
        <v>0.4669</v>
      </c>
      <c r="H308" s="267">
        <v>2.5122</v>
      </c>
      <c r="I308" s="267">
        <v>0.6415</v>
      </c>
      <c r="J308" s="267">
        <v>1.7919</v>
      </c>
      <c r="K308" s="267">
        <v>0.6415</v>
      </c>
      <c r="L308" s="267">
        <v>1.6756</v>
      </c>
      <c r="M308" s="267">
        <v>0.915</v>
      </c>
      <c r="N308" s="267">
        <v>1.7695</v>
      </c>
      <c r="O308" s="267">
        <v>0.5269</v>
      </c>
      <c r="P308" s="267">
        <v>0</v>
      </c>
    </row>
    <row r="309" spans="1:16" ht="15">
      <c r="A309" s="77">
        <v>33</v>
      </c>
      <c r="B309" s="267">
        <v>0</v>
      </c>
      <c r="C309" s="267">
        <v>0</v>
      </c>
      <c r="D309" s="267">
        <v>2.8639</v>
      </c>
      <c r="E309" s="267">
        <v>0.5185</v>
      </c>
      <c r="F309" s="267">
        <v>2.6038</v>
      </c>
      <c r="G309" s="267">
        <v>0.5473</v>
      </c>
      <c r="H309" s="267">
        <v>2.8652</v>
      </c>
      <c r="I309" s="267">
        <v>0.7463</v>
      </c>
      <c r="J309" s="267">
        <v>2.2584</v>
      </c>
      <c r="K309" s="267">
        <v>0.7537</v>
      </c>
      <c r="L309" s="267">
        <v>1.9589</v>
      </c>
      <c r="M309" s="267">
        <v>1.0765</v>
      </c>
      <c r="N309" s="267">
        <v>2.0311</v>
      </c>
      <c r="O309" s="267">
        <v>0.6278</v>
      </c>
      <c r="P309" s="267">
        <v>0</v>
      </c>
    </row>
    <row r="310" spans="1:16" ht="15">
      <c r="A310" s="77">
        <v>34</v>
      </c>
      <c r="B310" s="267">
        <v>0</v>
      </c>
      <c r="C310" s="267">
        <v>0</v>
      </c>
      <c r="D310" s="267">
        <v>2.9407</v>
      </c>
      <c r="E310" s="267">
        <v>0.5154</v>
      </c>
      <c r="F310" s="267">
        <v>2.5465</v>
      </c>
      <c r="G310" s="267">
        <v>0.5407</v>
      </c>
      <c r="H310" s="267">
        <v>2.7547</v>
      </c>
      <c r="I310" s="267">
        <v>0.7318</v>
      </c>
      <c r="J310" s="267">
        <v>2.3242</v>
      </c>
      <c r="K310" s="267">
        <v>0.7463</v>
      </c>
      <c r="L310" s="267">
        <v>1.9303</v>
      </c>
      <c r="M310" s="267">
        <v>1.0671</v>
      </c>
      <c r="N310" s="267">
        <v>1.9655</v>
      </c>
      <c r="O310" s="267">
        <v>0.63</v>
      </c>
      <c r="P310" s="267">
        <v>0</v>
      </c>
    </row>
    <row r="311" spans="1:16" ht="15">
      <c r="A311" s="77">
        <v>35</v>
      </c>
      <c r="B311" s="267">
        <v>0</v>
      </c>
      <c r="C311" s="267">
        <v>0</v>
      </c>
      <c r="D311" s="267">
        <v>3.0175</v>
      </c>
      <c r="E311" s="267">
        <v>0.5123</v>
      </c>
      <c r="F311" s="267">
        <v>2.4891</v>
      </c>
      <c r="G311" s="267">
        <v>0.5341</v>
      </c>
      <c r="H311" s="267">
        <v>2.6442</v>
      </c>
      <c r="I311" s="267">
        <v>0.7173</v>
      </c>
      <c r="J311" s="267">
        <v>2.39</v>
      </c>
      <c r="K311" s="267">
        <v>0.7388</v>
      </c>
      <c r="L311" s="267">
        <v>1.9018</v>
      </c>
      <c r="M311" s="267">
        <v>1.0578</v>
      </c>
      <c r="N311" s="267">
        <v>1.8999</v>
      </c>
      <c r="O311" s="267">
        <v>0.6321</v>
      </c>
      <c r="P311" s="267">
        <v>0</v>
      </c>
    </row>
    <row r="312" spans="1:16" ht="15">
      <c r="A312" s="77">
        <v>36</v>
      </c>
      <c r="B312" s="267">
        <v>0</v>
      </c>
      <c r="C312" s="267">
        <v>0</v>
      </c>
      <c r="D312" s="267">
        <v>3.0943</v>
      </c>
      <c r="E312" s="267">
        <v>0.5092</v>
      </c>
      <c r="F312" s="267">
        <v>2.4317</v>
      </c>
      <c r="G312" s="267">
        <v>0.5275</v>
      </c>
      <c r="H312" s="267">
        <v>2.5337</v>
      </c>
      <c r="I312" s="267">
        <v>0.7029</v>
      </c>
      <c r="J312" s="267">
        <v>2.4558</v>
      </c>
      <c r="K312" s="267">
        <v>0.7313</v>
      </c>
      <c r="L312" s="267">
        <v>1.8732</v>
      </c>
      <c r="M312" s="267">
        <v>1.0485</v>
      </c>
      <c r="N312" s="267">
        <v>1.8343</v>
      </c>
      <c r="O312" s="267">
        <v>0.6343</v>
      </c>
      <c r="P312" s="267">
        <v>0</v>
      </c>
    </row>
    <row r="313" spans="1:16" ht="15">
      <c r="A313" s="77">
        <v>37</v>
      </c>
      <c r="B313" s="267">
        <v>0</v>
      </c>
      <c r="C313" s="267">
        <v>0</v>
      </c>
      <c r="D313" s="267">
        <v>3.1711</v>
      </c>
      <c r="E313" s="267">
        <v>0.5061</v>
      </c>
      <c r="F313" s="267">
        <v>2.3743</v>
      </c>
      <c r="G313" s="267">
        <v>0.5209</v>
      </c>
      <c r="H313" s="267">
        <v>2.4232</v>
      </c>
      <c r="I313" s="267">
        <v>0.6884</v>
      </c>
      <c r="J313" s="267">
        <v>2.5216</v>
      </c>
      <c r="K313" s="267">
        <v>0.7239</v>
      </c>
      <c r="L313" s="267">
        <v>1.8446</v>
      </c>
      <c r="M313" s="267">
        <v>1.0391</v>
      </c>
      <c r="N313" s="267">
        <v>1.7688</v>
      </c>
      <c r="O313" s="267">
        <v>0.6364</v>
      </c>
      <c r="P313" s="267">
        <v>0</v>
      </c>
    </row>
    <row r="314" spans="1:16" ht="15">
      <c r="A314" s="77">
        <v>38</v>
      </c>
      <c r="B314" s="267">
        <v>0</v>
      </c>
      <c r="C314" s="267">
        <v>0</v>
      </c>
      <c r="D314" s="267">
        <v>3.2479</v>
      </c>
      <c r="E314" s="267">
        <v>0.503</v>
      </c>
      <c r="F314" s="267">
        <v>2.3169</v>
      </c>
      <c r="G314" s="267">
        <v>0.5142</v>
      </c>
      <c r="H314" s="267">
        <v>2.3127</v>
      </c>
      <c r="I314" s="267">
        <v>0.6739</v>
      </c>
      <c r="J314" s="267">
        <v>2.5874</v>
      </c>
      <c r="K314" s="267">
        <v>0.7164</v>
      </c>
      <c r="L314" s="267">
        <v>1.816</v>
      </c>
      <c r="M314" s="267">
        <v>1.0298</v>
      </c>
      <c r="N314" s="267">
        <v>1.7032</v>
      </c>
      <c r="O314" s="267">
        <v>0.6385</v>
      </c>
      <c r="P314" s="267">
        <v>0</v>
      </c>
    </row>
    <row r="315" spans="1:16" ht="15">
      <c r="A315" s="77">
        <v>39</v>
      </c>
      <c r="B315" s="267">
        <v>0</v>
      </c>
      <c r="C315" s="267">
        <v>0</v>
      </c>
      <c r="D315" s="267">
        <v>3.3247</v>
      </c>
      <c r="E315" s="267">
        <v>0.4999</v>
      </c>
      <c r="F315" s="267">
        <v>2.2595</v>
      </c>
      <c r="G315" s="267">
        <v>0.5076</v>
      </c>
      <c r="H315" s="267">
        <v>2.2023</v>
      </c>
      <c r="I315" s="267">
        <v>0.6595</v>
      </c>
      <c r="J315" s="267">
        <v>2.6532</v>
      </c>
      <c r="K315" s="267">
        <v>0.709</v>
      </c>
      <c r="L315" s="267">
        <v>1.7874</v>
      </c>
      <c r="M315" s="267">
        <v>1.0205</v>
      </c>
      <c r="N315" s="267">
        <v>1.6376</v>
      </c>
      <c r="O315" s="267">
        <v>0.6407</v>
      </c>
      <c r="P315" s="267">
        <v>0</v>
      </c>
    </row>
    <row r="316" spans="1:16" ht="15">
      <c r="A316" s="77">
        <v>40</v>
      </c>
      <c r="B316" s="267">
        <v>0</v>
      </c>
      <c r="C316" s="267">
        <v>0</v>
      </c>
      <c r="D316" s="267">
        <v>3.4014</v>
      </c>
      <c r="E316" s="267">
        <v>0.4968</v>
      </c>
      <c r="F316" s="267">
        <v>2.2021</v>
      </c>
      <c r="G316" s="267">
        <v>0.501</v>
      </c>
      <c r="H316" s="267">
        <v>2.0918</v>
      </c>
      <c r="I316" s="267">
        <v>0.645</v>
      </c>
      <c r="J316" s="267">
        <v>2.719</v>
      </c>
      <c r="K316" s="267">
        <v>0.7015</v>
      </c>
      <c r="L316" s="267">
        <v>1.7588</v>
      </c>
      <c r="M316" s="267">
        <v>1.0112</v>
      </c>
      <c r="N316" s="267">
        <v>1.572</v>
      </c>
      <c r="O316" s="267">
        <v>0.6428</v>
      </c>
      <c r="P316" s="267">
        <v>0</v>
      </c>
    </row>
    <row r="317" spans="1:16" ht="15">
      <c r="A317" s="77">
        <v>41</v>
      </c>
      <c r="B317" s="267">
        <v>0</v>
      </c>
      <c r="C317" s="267">
        <v>0</v>
      </c>
      <c r="D317" s="267">
        <v>3.4782</v>
      </c>
      <c r="E317" s="267">
        <v>0.4937</v>
      </c>
      <c r="F317" s="267">
        <v>2.1447</v>
      </c>
      <c r="G317" s="267">
        <v>0.4944</v>
      </c>
      <c r="H317" s="267">
        <v>1.9813</v>
      </c>
      <c r="I317" s="267">
        <v>0.6305</v>
      </c>
      <c r="J317" s="267">
        <v>2.7848</v>
      </c>
      <c r="K317" s="267">
        <v>0.694</v>
      </c>
      <c r="L317" s="267">
        <v>1.7302</v>
      </c>
      <c r="M317" s="267">
        <v>1.0018</v>
      </c>
      <c r="N317" s="267">
        <v>1.5064</v>
      </c>
      <c r="O317" s="267">
        <v>0.645</v>
      </c>
      <c r="P317" s="267">
        <v>0</v>
      </c>
    </row>
    <row r="318" spans="1:16" ht="15">
      <c r="A318" s="77">
        <v>42</v>
      </c>
      <c r="B318" s="267">
        <v>0</v>
      </c>
      <c r="C318" s="267">
        <v>0</v>
      </c>
      <c r="D318" s="267">
        <v>3.555</v>
      </c>
      <c r="E318" s="267">
        <v>0.4906</v>
      </c>
      <c r="F318" s="267">
        <v>2.0874</v>
      </c>
      <c r="G318" s="267">
        <v>0.4878</v>
      </c>
      <c r="H318" s="267">
        <v>1.8708</v>
      </c>
      <c r="I318" s="267">
        <v>0.6161</v>
      </c>
      <c r="J318" s="267">
        <v>2.8506</v>
      </c>
      <c r="K318" s="267">
        <v>0.6866</v>
      </c>
      <c r="L318" s="267">
        <v>1.7016</v>
      </c>
      <c r="M318" s="267">
        <v>0.9925</v>
      </c>
      <c r="N318" s="267">
        <v>1.4408</v>
      </c>
      <c r="O318" s="267">
        <v>0.6471</v>
      </c>
      <c r="P318" s="267">
        <v>0</v>
      </c>
    </row>
    <row r="319" spans="1:16" ht="15">
      <c r="A319" s="77">
        <v>43</v>
      </c>
      <c r="B319" s="267">
        <v>0</v>
      </c>
      <c r="C319" s="267">
        <v>0</v>
      </c>
      <c r="D319" s="267">
        <v>3.4905</v>
      </c>
      <c r="E319" s="267">
        <v>0.4887</v>
      </c>
      <c r="F319" s="267">
        <v>2.3836</v>
      </c>
      <c r="G319" s="267">
        <v>0.4861</v>
      </c>
      <c r="H319" s="267">
        <v>1.9096</v>
      </c>
      <c r="I319" s="267">
        <v>0.6056</v>
      </c>
      <c r="J319" s="267">
        <v>2.8201</v>
      </c>
      <c r="K319" s="267">
        <v>0.6779</v>
      </c>
      <c r="L319" s="267">
        <v>1.703</v>
      </c>
      <c r="M319" s="267">
        <v>0.972</v>
      </c>
      <c r="N319" s="267">
        <v>1.4019</v>
      </c>
      <c r="O319" s="267">
        <v>0.6395</v>
      </c>
      <c r="P319" s="267">
        <v>0</v>
      </c>
    </row>
    <row r="320" spans="1:16" ht="15">
      <c r="A320" s="77">
        <v>44</v>
      </c>
      <c r="B320" s="267">
        <v>0</v>
      </c>
      <c r="C320" s="267">
        <v>0</v>
      </c>
      <c r="D320" s="267">
        <v>3.4259</v>
      </c>
      <c r="E320" s="267">
        <v>0.4868</v>
      </c>
      <c r="F320" s="267">
        <v>2.6798</v>
      </c>
      <c r="G320" s="267">
        <v>0.4844</v>
      </c>
      <c r="H320" s="267">
        <v>1.9484</v>
      </c>
      <c r="I320" s="267">
        <v>0.5952</v>
      </c>
      <c r="J320" s="267">
        <v>2.7897</v>
      </c>
      <c r="K320" s="267">
        <v>0.6692</v>
      </c>
      <c r="L320" s="267">
        <v>1.7043</v>
      </c>
      <c r="M320" s="267">
        <v>0.9515</v>
      </c>
      <c r="N320" s="267">
        <v>1.3631</v>
      </c>
      <c r="O320" s="267">
        <v>0.6319</v>
      </c>
      <c r="P320" s="267">
        <v>0</v>
      </c>
    </row>
    <row r="321" spans="1:16" ht="15">
      <c r="A321" s="77">
        <v>45</v>
      </c>
      <c r="B321" s="267">
        <v>0</v>
      </c>
      <c r="C321" s="267">
        <v>0</v>
      </c>
      <c r="D321" s="267">
        <v>3.5152</v>
      </c>
      <c r="E321" s="267">
        <v>0.6209</v>
      </c>
      <c r="F321" s="267">
        <v>2.9789</v>
      </c>
      <c r="G321" s="267">
        <v>0.6182</v>
      </c>
      <c r="H321" s="267">
        <v>2.5485</v>
      </c>
      <c r="I321" s="267">
        <v>0.7482</v>
      </c>
      <c r="J321" s="267">
        <v>2.7619</v>
      </c>
      <c r="K321" s="267">
        <v>0.8598</v>
      </c>
      <c r="L321" s="267">
        <v>2.1849</v>
      </c>
      <c r="M321" s="267">
        <v>1.1908</v>
      </c>
      <c r="N321" s="267">
        <v>1.693</v>
      </c>
      <c r="O321" s="267">
        <v>0.7991</v>
      </c>
      <c r="P321" s="267">
        <v>0</v>
      </c>
    </row>
    <row r="322" spans="1:16" ht="15">
      <c r="A322" s="77">
        <v>46</v>
      </c>
      <c r="B322" s="267">
        <v>0</v>
      </c>
      <c r="C322" s="267">
        <v>0</v>
      </c>
      <c r="D322" s="267">
        <v>3.4477</v>
      </c>
      <c r="E322" s="267">
        <v>0.6198</v>
      </c>
      <c r="F322" s="267">
        <v>3.2754</v>
      </c>
      <c r="G322" s="267">
        <v>0.6175</v>
      </c>
      <c r="H322" s="267">
        <v>2.6049</v>
      </c>
      <c r="I322" s="267">
        <v>0.7364</v>
      </c>
      <c r="J322" s="267">
        <v>2.7314</v>
      </c>
      <c r="K322" s="267">
        <v>0.8553</v>
      </c>
      <c r="L322" s="267">
        <v>2.1918</v>
      </c>
      <c r="M322" s="267">
        <v>1.167</v>
      </c>
      <c r="N322" s="267">
        <v>1.6465</v>
      </c>
      <c r="O322" s="267">
        <v>0.7911</v>
      </c>
      <c r="P322" s="267">
        <v>0</v>
      </c>
    </row>
    <row r="323" spans="1:16" ht="15">
      <c r="A323" s="77">
        <v>47</v>
      </c>
      <c r="B323" s="267">
        <v>0</v>
      </c>
      <c r="C323" s="267">
        <v>0</v>
      </c>
      <c r="D323" s="267">
        <v>3.3801</v>
      </c>
      <c r="E323" s="267">
        <v>0.6188</v>
      </c>
      <c r="F323" s="267">
        <v>3.5719</v>
      </c>
      <c r="G323" s="267">
        <v>0.6167</v>
      </c>
      <c r="H323" s="267">
        <v>2.6612</v>
      </c>
      <c r="I323" s="267">
        <v>0.7246</v>
      </c>
      <c r="J323" s="267">
        <v>2.701</v>
      </c>
      <c r="K323" s="267">
        <v>0.8508</v>
      </c>
      <c r="L323" s="267">
        <v>2.1986</v>
      </c>
      <c r="M323" s="267">
        <v>1.1431</v>
      </c>
      <c r="N323" s="267">
        <v>1.6</v>
      </c>
      <c r="O323" s="267">
        <v>0.7832</v>
      </c>
      <c r="P323" s="267">
        <v>0</v>
      </c>
    </row>
    <row r="324" spans="1:16" ht="15">
      <c r="A324" s="77">
        <v>48</v>
      </c>
      <c r="B324" s="267">
        <v>0</v>
      </c>
      <c r="C324" s="267">
        <v>0</v>
      </c>
      <c r="D324" s="267">
        <v>3.3126</v>
      </c>
      <c r="E324" s="267">
        <v>0.6178</v>
      </c>
      <c r="F324" s="267">
        <v>3.8684</v>
      </c>
      <c r="G324" s="267">
        <v>0.616</v>
      </c>
      <c r="H324" s="267">
        <v>2.7176</v>
      </c>
      <c r="I324" s="267">
        <v>0.7128</v>
      </c>
      <c r="J324" s="267">
        <v>2.6705</v>
      </c>
      <c r="K324" s="267">
        <v>0.8463</v>
      </c>
      <c r="L324" s="267">
        <v>2.2055</v>
      </c>
      <c r="M324" s="267">
        <v>1.1193</v>
      </c>
      <c r="N324" s="267">
        <v>1.5534</v>
      </c>
      <c r="O324" s="267">
        <v>0.7752</v>
      </c>
      <c r="P324" s="267">
        <v>0</v>
      </c>
    </row>
    <row r="325" spans="1:16" ht="15">
      <c r="A325" s="77">
        <v>49</v>
      </c>
      <c r="B325" s="267">
        <v>0</v>
      </c>
      <c r="C325" s="267">
        <v>0</v>
      </c>
      <c r="D325" s="267">
        <v>3.2451</v>
      </c>
      <c r="E325" s="267">
        <v>0.6167</v>
      </c>
      <c r="F325" s="267">
        <v>4.1649</v>
      </c>
      <c r="G325" s="267">
        <v>0.6152</v>
      </c>
      <c r="H325" s="267">
        <v>2.774</v>
      </c>
      <c r="I325" s="267">
        <v>0.7009</v>
      </c>
      <c r="J325" s="267">
        <v>2.6401</v>
      </c>
      <c r="K325" s="267">
        <v>0.8418</v>
      </c>
      <c r="L325" s="267">
        <v>2.2124</v>
      </c>
      <c r="M325" s="267">
        <v>1.0954</v>
      </c>
      <c r="N325" s="267">
        <v>1.5069</v>
      </c>
      <c r="O325" s="267">
        <v>0.7672</v>
      </c>
      <c r="P325" s="267">
        <v>0</v>
      </c>
    </row>
    <row r="326" spans="1:16" ht="15">
      <c r="A326" s="77">
        <v>50</v>
      </c>
      <c r="B326" s="267">
        <v>0</v>
      </c>
      <c r="C326" s="267">
        <v>0</v>
      </c>
      <c r="D326" s="267">
        <v>3.1776</v>
      </c>
      <c r="E326" s="267">
        <v>0.6157</v>
      </c>
      <c r="F326" s="267">
        <v>4.4614</v>
      </c>
      <c r="G326" s="267">
        <v>0.6145</v>
      </c>
      <c r="H326" s="267">
        <v>2.8303</v>
      </c>
      <c r="I326" s="267">
        <v>0.6891</v>
      </c>
      <c r="J326" s="267">
        <v>2.6096</v>
      </c>
      <c r="K326" s="267">
        <v>0.8373</v>
      </c>
      <c r="L326" s="267">
        <v>2.2192</v>
      </c>
      <c r="M326" s="267">
        <v>1.0716</v>
      </c>
      <c r="N326" s="267">
        <v>1.4604</v>
      </c>
      <c r="O326" s="267">
        <v>0.7593</v>
      </c>
      <c r="P326" s="267">
        <v>0</v>
      </c>
    </row>
    <row r="327" spans="1:16" ht="15">
      <c r="A327" s="77">
        <v>51</v>
      </c>
      <c r="B327" s="267">
        <v>0</v>
      </c>
      <c r="C327" s="267">
        <v>0</v>
      </c>
      <c r="D327" s="267">
        <v>3.11</v>
      </c>
      <c r="E327" s="267">
        <v>0.6147</v>
      </c>
      <c r="F327" s="267">
        <v>4.7579</v>
      </c>
      <c r="G327" s="267">
        <v>0.6138</v>
      </c>
      <c r="H327" s="267">
        <v>2.8867</v>
      </c>
      <c r="I327" s="267">
        <v>0.6773</v>
      </c>
      <c r="J327" s="267">
        <v>2.5791</v>
      </c>
      <c r="K327" s="267">
        <v>0.8328</v>
      </c>
      <c r="L327" s="267">
        <v>2.2261</v>
      </c>
      <c r="M327" s="267">
        <v>1.0477</v>
      </c>
      <c r="N327" s="267">
        <v>1.4139</v>
      </c>
      <c r="O327" s="267">
        <v>0.7513</v>
      </c>
      <c r="P327" s="267">
        <v>0</v>
      </c>
    </row>
    <row r="328" spans="1:16" ht="15">
      <c r="A328" s="77">
        <v>52</v>
      </c>
      <c r="B328" s="267">
        <v>0</v>
      </c>
      <c r="C328" s="267">
        <v>0</v>
      </c>
      <c r="D328" s="267">
        <v>3.0425</v>
      </c>
      <c r="E328" s="267">
        <v>0.6136</v>
      </c>
      <c r="F328" s="267">
        <v>5.0545</v>
      </c>
      <c r="G328" s="267">
        <v>0.613</v>
      </c>
      <c r="H328" s="267">
        <v>2.9431</v>
      </c>
      <c r="I328" s="267">
        <v>0.6655</v>
      </c>
      <c r="J328" s="267">
        <v>2.5487</v>
      </c>
      <c r="K328" s="267">
        <v>0.8284</v>
      </c>
      <c r="L328" s="267">
        <v>2.233</v>
      </c>
      <c r="M328" s="267">
        <v>1.0239</v>
      </c>
      <c r="N328" s="267">
        <v>1.3674</v>
      </c>
      <c r="O328" s="267">
        <v>0.7433</v>
      </c>
      <c r="P328" s="267">
        <v>0</v>
      </c>
    </row>
    <row r="329" spans="1:16" ht="15">
      <c r="A329" s="77">
        <v>53</v>
      </c>
      <c r="B329" s="267">
        <v>0</v>
      </c>
      <c r="C329" s="267">
        <v>0</v>
      </c>
      <c r="D329" s="267">
        <v>2.975</v>
      </c>
      <c r="E329" s="267">
        <v>0.6126</v>
      </c>
      <c r="F329" s="267">
        <v>5.351</v>
      </c>
      <c r="G329" s="267">
        <v>0.6123</v>
      </c>
      <c r="H329" s="267">
        <v>2.9994</v>
      </c>
      <c r="I329" s="267">
        <v>0.6537</v>
      </c>
      <c r="J329" s="267">
        <v>2.5182</v>
      </c>
      <c r="K329" s="267">
        <v>0.8239</v>
      </c>
      <c r="L329" s="267">
        <v>2.2399</v>
      </c>
      <c r="M329" s="267">
        <v>1</v>
      </c>
      <c r="N329" s="267">
        <v>1.3209</v>
      </c>
      <c r="O329" s="267">
        <v>0.7354</v>
      </c>
      <c r="P329" s="267">
        <v>0</v>
      </c>
    </row>
    <row r="330" spans="1:16" ht="15">
      <c r="A330" s="77">
        <v>54</v>
      </c>
      <c r="B330" s="267">
        <v>0</v>
      </c>
      <c r="C330" s="267">
        <v>0</v>
      </c>
      <c r="D330" s="267">
        <v>2.9075</v>
      </c>
      <c r="E330" s="267">
        <v>0.6115</v>
      </c>
      <c r="F330" s="267">
        <v>5.6475</v>
      </c>
      <c r="G330" s="267">
        <v>0.6115</v>
      </c>
      <c r="H330" s="267">
        <v>3.0558</v>
      </c>
      <c r="I330" s="267">
        <v>0.6419</v>
      </c>
      <c r="J330" s="267">
        <v>2.4878</v>
      </c>
      <c r="K330" s="267">
        <v>0.8194</v>
      </c>
      <c r="L330" s="267">
        <v>2.2467</v>
      </c>
      <c r="M330" s="267">
        <v>0.9762</v>
      </c>
      <c r="N330" s="267">
        <v>1.2744</v>
      </c>
      <c r="O330" s="267">
        <v>0.7274</v>
      </c>
      <c r="P330" s="267">
        <v>0</v>
      </c>
    </row>
    <row r="331" spans="1:16" ht="15">
      <c r="A331" s="77">
        <v>55</v>
      </c>
      <c r="B331" s="267">
        <v>0</v>
      </c>
      <c r="C331" s="267">
        <v>0</v>
      </c>
      <c r="D331" s="267">
        <v>2.7437</v>
      </c>
      <c r="E331" s="267">
        <v>0.6104</v>
      </c>
      <c r="F331" s="267">
        <v>5.9995</v>
      </c>
      <c r="G331" s="267">
        <v>0.6111</v>
      </c>
      <c r="H331" s="267">
        <v>2.9033</v>
      </c>
      <c r="I331" s="267">
        <v>0.639</v>
      </c>
      <c r="J331" s="267">
        <v>2.3516</v>
      </c>
      <c r="K331" s="267">
        <v>0.8149</v>
      </c>
      <c r="L331" s="267">
        <v>2.1771</v>
      </c>
      <c r="M331" s="267">
        <v>0.9632</v>
      </c>
      <c r="N331" s="267">
        <v>1.2424</v>
      </c>
      <c r="O331" s="267">
        <v>0.7263</v>
      </c>
      <c r="P331" s="267">
        <v>0</v>
      </c>
    </row>
    <row r="332" spans="1:16" ht="15">
      <c r="A332" s="77">
        <v>56</v>
      </c>
      <c r="B332" s="267">
        <v>0</v>
      </c>
      <c r="C332" s="267">
        <v>0</v>
      </c>
      <c r="D332" s="267">
        <v>2.58</v>
      </c>
      <c r="E332" s="267">
        <v>0.6093</v>
      </c>
      <c r="F332" s="267">
        <v>6.3514</v>
      </c>
      <c r="G332" s="267">
        <v>0.6107</v>
      </c>
      <c r="H332" s="267">
        <v>2.7509</v>
      </c>
      <c r="I332" s="267">
        <v>0.636</v>
      </c>
      <c r="J332" s="267">
        <v>2.2155</v>
      </c>
      <c r="K332" s="267">
        <v>0.8104</v>
      </c>
      <c r="L332" s="267">
        <v>2.1075</v>
      </c>
      <c r="M332" s="267">
        <v>0.9502</v>
      </c>
      <c r="N332" s="267">
        <v>1.2105</v>
      </c>
      <c r="O332" s="267">
        <v>0.7252</v>
      </c>
      <c r="P332" s="267">
        <v>0</v>
      </c>
    </row>
    <row r="333" spans="1:16" ht="15">
      <c r="A333" s="77">
        <v>57</v>
      </c>
      <c r="B333" s="267">
        <v>0</v>
      </c>
      <c r="C333" s="267">
        <v>0</v>
      </c>
      <c r="D333" s="267">
        <v>2.4162</v>
      </c>
      <c r="E333" s="267">
        <v>0.6082</v>
      </c>
      <c r="F333" s="267">
        <v>6.7034</v>
      </c>
      <c r="G333" s="267">
        <v>0.6103</v>
      </c>
      <c r="H333" s="267">
        <v>2.5984</v>
      </c>
      <c r="I333" s="267">
        <v>0.6331</v>
      </c>
      <c r="J333" s="267">
        <v>2.0794</v>
      </c>
      <c r="K333" s="267">
        <v>0.8059</v>
      </c>
      <c r="L333" s="267">
        <v>2.0379</v>
      </c>
      <c r="M333" s="267">
        <v>0.9373</v>
      </c>
      <c r="N333" s="267">
        <v>1.1786</v>
      </c>
      <c r="O333" s="267">
        <v>0.7242</v>
      </c>
      <c r="P333" s="267">
        <v>0</v>
      </c>
    </row>
    <row r="334" spans="1:16" ht="15">
      <c r="A334" s="77">
        <v>58</v>
      </c>
      <c r="B334" s="267">
        <v>0</v>
      </c>
      <c r="C334" s="267">
        <v>0</v>
      </c>
      <c r="D334" s="267">
        <v>2.2525</v>
      </c>
      <c r="E334" s="267">
        <v>0.6071</v>
      </c>
      <c r="F334" s="267">
        <v>7.0554</v>
      </c>
      <c r="G334" s="267">
        <v>0.6099</v>
      </c>
      <c r="H334" s="267">
        <v>2.446</v>
      </c>
      <c r="I334" s="267">
        <v>0.6301</v>
      </c>
      <c r="J334" s="267">
        <v>1.9433</v>
      </c>
      <c r="K334" s="267">
        <v>0.8014</v>
      </c>
      <c r="L334" s="267">
        <v>1.9683</v>
      </c>
      <c r="M334" s="267">
        <v>0.9243</v>
      </c>
      <c r="N334" s="267">
        <v>1.1466</v>
      </c>
      <c r="O334" s="267">
        <v>0.7231</v>
      </c>
      <c r="P334" s="267">
        <v>0</v>
      </c>
    </row>
    <row r="335" spans="1:16" ht="15">
      <c r="A335" s="77">
        <v>59</v>
      </c>
      <c r="B335" s="267">
        <v>0</v>
      </c>
      <c r="C335" s="267">
        <v>0</v>
      </c>
      <c r="D335" s="267">
        <v>2.0887</v>
      </c>
      <c r="E335" s="267">
        <v>0.606</v>
      </c>
      <c r="F335" s="267">
        <v>7.4073</v>
      </c>
      <c r="G335" s="267">
        <v>0.6094</v>
      </c>
      <c r="H335" s="267">
        <v>2.2935</v>
      </c>
      <c r="I335" s="267">
        <v>0.6272</v>
      </c>
      <c r="J335" s="267">
        <v>1.8071</v>
      </c>
      <c r="K335" s="267">
        <v>0.7969</v>
      </c>
      <c r="L335" s="267">
        <v>1.8986</v>
      </c>
      <c r="M335" s="267">
        <v>0.9113</v>
      </c>
      <c r="N335" s="267">
        <v>1.1147</v>
      </c>
      <c r="O335" s="267">
        <v>0.722</v>
      </c>
      <c r="P335" s="267">
        <v>0</v>
      </c>
    </row>
    <row r="336" spans="1:16" ht="15">
      <c r="A336" s="77">
        <v>60</v>
      </c>
      <c r="B336" s="267">
        <v>0</v>
      </c>
      <c r="C336" s="267">
        <v>0</v>
      </c>
      <c r="D336" s="267">
        <v>1.925</v>
      </c>
      <c r="E336" s="267">
        <v>0.6049</v>
      </c>
      <c r="F336" s="267">
        <v>7.7593</v>
      </c>
      <c r="G336" s="267">
        <v>0.609</v>
      </c>
      <c r="H336" s="267">
        <v>2.1411</v>
      </c>
      <c r="I336" s="267">
        <v>0.6242</v>
      </c>
      <c r="J336" s="267">
        <v>1.671</v>
      </c>
      <c r="K336" s="267">
        <v>0.7924</v>
      </c>
      <c r="L336" s="267">
        <v>1.829</v>
      </c>
      <c r="M336" s="267">
        <v>0.8983</v>
      </c>
      <c r="N336" s="267">
        <v>1.0827</v>
      </c>
      <c r="O336" s="267">
        <v>0.7209</v>
      </c>
      <c r="P336" s="267">
        <v>0</v>
      </c>
    </row>
    <row r="338" ht="12.75">
      <c r="A338" s="76" t="e">
        <f>HLOOKUP('[2]NEER Claim Cost Calculator'!$I$22,B342:P403,MATCH('[2]NEER Claim Cost Calculator'!$K$22,A342:A403))</f>
        <v>#REF!</v>
      </c>
    </row>
    <row r="339" spans="1:16" ht="12.75">
      <c r="A339" s="475" t="s">
        <v>18559</v>
      </c>
      <c r="B339" s="475"/>
      <c r="C339" s="475"/>
      <c r="D339" s="475"/>
      <c r="E339" s="475"/>
      <c r="F339" s="475"/>
      <c r="G339" s="475"/>
      <c r="H339" s="475"/>
      <c r="I339" s="475"/>
      <c r="J339" s="475"/>
      <c r="K339" s="475"/>
      <c r="L339" s="475"/>
      <c r="M339" s="475"/>
      <c r="N339" s="475"/>
      <c r="O339" s="475"/>
      <c r="P339" s="475"/>
    </row>
    <row r="340" spans="1:16" ht="12.75">
      <c r="A340" s="479" t="s">
        <v>18560</v>
      </c>
      <c r="B340" s="479"/>
      <c r="C340" s="479"/>
      <c r="D340" s="479"/>
      <c r="E340" s="479"/>
      <c r="F340" s="479"/>
      <c r="G340" s="479"/>
      <c r="H340" s="479"/>
      <c r="I340" s="479"/>
      <c r="J340" s="479"/>
      <c r="K340" s="479"/>
      <c r="L340" s="479"/>
      <c r="M340" s="479"/>
      <c r="N340" s="479"/>
      <c r="O340" s="479"/>
      <c r="P340" s="479"/>
    </row>
    <row r="341" spans="1:16" ht="12.75">
      <c r="A341" s="80" t="s">
        <v>18561</v>
      </c>
      <c r="B341" s="222" t="s">
        <v>18562</v>
      </c>
      <c r="C341" s="222" t="s">
        <v>18563</v>
      </c>
      <c r="D341" s="222" t="s">
        <v>18564</v>
      </c>
      <c r="E341" s="222" t="s">
        <v>18565</v>
      </c>
      <c r="F341" s="222" t="s">
        <v>18566</v>
      </c>
      <c r="G341" s="222" t="s">
        <v>18567</v>
      </c>
      <c r="H341" s="222" t="s">
        <v>18568</v>
      </c>
      <c r="I341" s="222" t="s">
        <v>18569</v>
      </c>
      <c r="J341" s="222" t="s">
        <v>18570</v>
      </c>
      <c r="K341" s="222" t="s">
        <v>18571</v>
      </c>
      <c r="L341" s="222" t="s">
        <v>18572</v>
      </c>
      <c r="M341" s="222" t="s">
        <v>18573</v>
      </c>
      <c r="N341" s="222" t="s">
        <v>18574</v>
      </c>
      <c r="O341" s="222" t="s">
        <v>18575</v>
      </c>
      <c r="P341" s="222" t="s">
        <v>18576</v>
      </c>
    </row>
    <row r="342" spans="1:16" ht="12.75">
      <c r="A342" s="82" t="s">
        <v>18577</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77">
        <v>0</v>
      </c>
      <c r="B343" s="267">
        <v>0</v>
      </c>
      <c r="C343" s="267">
        <v>0</v>
      </c>
      <c r="D343" s="267">
        <v>9.3113</v>
      </c>
      <c r="E343" s="267">
        <v>2.9808</v>
      </c>
      <c r="F343" s="267">
        <v>15.2625</v>
      </c>
      <c r="G343" s="267">
        <v>3.5915</v>
      </c>
      <c r="H343" s="267">
        <v>18.9863</v>
      </c>
      <c r="I343" s="267">
        <v>3.8036</v>
      </c>
      <c r="J343" s="267">
        <v>17.3213</v>
      </c>
      <c r="K343" s="267">
        <v>2.1114</v>
      </c>
      <c r="L343" s="267">
        <v>12.1692</v>
      </c>
      <c r="M343" s="267">
        <v>7.7211</v>
      </c>
      <c r="N343" s="267">
        <v>0</v>
      </c>
      <c r="O343" s="267">
        <v>0</v>
      </c>
      <c r="P343" s="267">
        <v>0</v>
      </c>
    </row>
    <row r="344" spans="1:16" ht="15">
      <c r="A344" s="77">
        <v>1</v>
      </c>
      <c r="B344" s="267">
        <v>0</v>
      </c>
      <c r="C344" s="267">
        <v>0</v>
      </c>
      <c r="D344" s="267">
        <v>8.2767</v>
      </c>
      <c r="E344" s="267">
        <v>2.6496</v>
      </c>
      <c r="F344" s="267">
        <v>13.5667</v>
      </c>
      <c r="G344" s="267">
        <v>3.1924</v>
      </c>
      <c r="H344" s="267">
        <v>16.8767</v>
      </c>
      <c r="I344" s="267">
        <v>3.381</v>
      </c>
      <c r="J344" s="267">
        <v>15.3967</v>
      </c>
      <c r="K344" s="267">
        <v>1.8768</v>
      </c>
      <c r="L344" s="267">
        <v>10.8171</v>
      </c>
      <c r="M344" s="267">
        <v>6.8632</v>
      </c>
      <c r="N344" s="267">
        <v>0</v>
      </c>
      <c r="O344" s="267">
        <v>0</v>
      </c>
      <c r="P344" s="267">
        <v>0</v>
      </c>
    </row>
    <row r="345" spans="1:16" ht="15">
      <c r="A345" s="77">
        <v>2</v>
      </c>
      <c r="B345" s="267">
        <v>0</v>
      </c>
      <c r="C345" s="267">
        <v>0</v>
      </c>
      <c r="D345" s="267">
        <v>7.2421</v>
      </c>
      <c r="E345" s="267">
        <v>2.3184</v>
      </c>
      <c r="F345" s="267">
        <v>11.8708</v>
      </c>
      <c r="G345" s="267">
        <v>2.7934</v>
      </c>
      <c r="H345" s="267">
        <v>14.7671</v>
      </c>
      <c r="I345" s="267">
        <v>2.9584</v>
      </c>
      <c r="J345" s="267">
        <v>13.4721</v>
      </c>
      <c r="K345" s="267">
        <v>1.6422</v>
      </c>
      <c r="L345" s="267">
        <v>9.465</v>
      </c>
      <c r="M345" s="267">
        <v>6.0053</v>
      </c>
      <c r="N345" s="267">
        <v>0</v>
      </c>
      <c r="O345" s="267">
        <v>0</v>
      </c>
      <c r="P345" s="267">
        <v>0</v>
      </c>
    </row>
    <row r="346" spans="1:16" ht="15">
      <c r="A346" s="77">
        <v>3</v>
      </c>
      <c r="B346" s="267">
        <v>0</v>
      </c>
      <c r="C346" s="267">
        <v>0</v>
      </c>
      <c r="D346" s="267">
        <v>6.2075</v>
      </c>
      <c r="E346" s="267">
        <v>1.9872</v>
      </c>
      <c r="F346" s="267">
        <v>10.175</v>
      </c>
      <c r="G346" s="267">
        <v>2.3943</v>
      </c>
      <c r="H346" s="267">
        <v>12.6575</v>
      </c>
      <c r="I346" s="267">
        <v>2.5358</v>
      </c>
      <c r="J346" s="267">
        <v>11.5475</v>
      </c>
      <c r="K346" s="267">
        <v>1.4076</v>
      </c>
      <c r="L346" s="267">
        <v>8.1128</v>
      </c>
      <c r="M346" s="267">
        <v>5.1474</v>
      </c>
      <c r="N346" s="267">
        <v>0</v>
      </c>
      <c r="O346" s="267">
        <v>0</v>
      </c>
      <c r="P346" s="267">
        <v>0</v>
      </c>
    </row>
    <row r="347" spans="1:16" ht="15">
      <c r="A347" s="77">
        <v>4</v>
      </c>
      <c r="B347" s="267">
        <v>0</v>
      </c>
      <c r="C347" s="267">
        <v>0</v>
      </c>
      <c r="D347" s="267">
        <v>5.1729</v>
      </c>
      <c r="E347" s="267">
        <v>1.656</v>
      </c>
      <c r="F347" s="267">
        <v>8.4792</v>
      </c>
      <c r="G347" s="267">
        <v>1.9953</v>
      </c>
      <c r="H347" s="267">
        <v>10.5479</v>
      </c>
      <c r="I347" s="267">
        <v>2.1131</v>
      </c>
      <c r="J347" s="267">
        <v>9.6229</v>
      </c>
      <c r="K347" s="267">
        <v>1.173</v>
      </c>
      <c r="L347" s="267">
        <v>6.7607</v>
      </c>
      <c r="M347" s="267">
        <v>4.2895</v>
      </c>
      <c r="N347" s="267">
        <v>0</v>
      </c>
      <c r="O347" s="267">
        <v>0</v>
      </c>
      <c r="P347" s="267">
        <v>0</v>
      </c>
    </row>
    <row r="348" spans="1:16" ht="15">
      <c r="A348" s="77">
        <v>5</v>
      </c>
      <c r="B348" s="267">
        <v>0</v>
      </c>
      <c r="C348" s="267">
        <v>0</v>
      </c>
      <c r="D348" s="267">
        <v>4.1383</v>
      </c>
      <c r="E348" s="267">
        <v>1.3248</v>
      </c>
      <c r="F348" s="267">
        <v>6.7833</v>
      </c>
      <c r="G348" s="267">
        <v>1.5962</v>
      </c>
      <c r="H348" s="267">
        <v>8.4383</v>
      </c>
      <c r="I348" s="267">
        <v>1.6905</v>
      </c>
      <c r="J348" s="267">
        <v>7.6983</v>
      </c>
      <c r="K348" s="267">
        <v>0.9384</v>
      </c>
      <c r="L348" s="267">
        <v>5.4086</v>
      </c>
      <c r="M348" s="267">
        <v>3.4316</v>
      </c>
      <c r="N348" s="267">
        <v>0</v>
      </c>
      <c r="O348" s="267">
        <v>0</v>
      </c>
      <c r="P348" s="267">
        <v>0</v>
      </c>
    </row>
    <row r="349" spans="1:16" ht="15">
      <c r="A349" s="77">
        <v>6</v>
      </c>
      <c r="B349" s="267">
        <v>0</v>
      </c>
      <c r="C349" s="267">
        <v>0</v>
      </c>
      <c r="D349" s="267">
        <v>3.1038</v>
      </c>
      <c r="E349" s="267">
        <v>0.9936</v>
      </c>
      <c r="F349" s="267">
        <v>5.0875</v>
      </c>
      <c r="G349" s="267">
        <v>1.1972</v>
      </c>
      <c r="H349" s="267">
        <v>6.3288</v>
      </c>
      <c r="I349" s="267">
        <v>1.2679</v>
      </c>
      <c r="J349" s="267">
        <v>5.7738</v>
      </c>
      <c r="K349" s="267">
        <v>0.7038</v>
      </c>
      <c r="L349" s="267">
        <v>4.0564</v>
      </c>
      <c r="M349" s="267">
        <v>2.5737</v>
      </c>
      <c r="N349" s="267">
        <v>0</v>
      </c>
      <c r="O349" s="267">
        <v>0</v>
      </c>
      <c r="P349" s="267">
        <v>0</v>
      </c>
    </row>
    <row r="350" spans="1:16" ht="15">
      <c r="A350" s="77">
        <v>7</v>
      </c>
      <c r="B350" s="267">
        <v>0</v>
      </c>
      <c r="C350" s="267">
        <v>0</v>
      </c>
      <c r="D350" s="267">
        <v>3.0074</v>
      </c>
      <c r="E350" s="267">
        <v>0.966</v>
      </c>
      <c r="F350" s="267">
        <v>4.8358</v>
      </c>
      <c r="G350" s="267">
        <v>1.1639</v>
      </c>
      <c r="H350" s="267">
        <v>6.0477</v>
      </c>
      <c r="I350" s="267">
        <v>1.2327</v>
      </c>
      <c r="J350" s="267">
        <v>5.5826</v>
      </c>
      <c r="K350" s="267">
        <v>0.6843</v>
      </c>
      <c r="L350" s="267">
        <v>3.93</v>
      </c>
      <c r="M350" s="267">
        <v>2.5022</v>
      </c>
      <c r="N350" s="267">
        <v>0</v>
      </c>
      <c r="O350" s="267">
        <v>0</v>
      </c>
      <c r="P350" s="267">
        <v>0</v>
      </c>
    </row>
    <row r="351" spans="1:16" ht="15">
      <c r="A351" s="77">
        <v>8</v>
      </c>
      <c r="B351" s="267">
        <v>0</v>
      </c>
      <c r="C351" s="267">
        <v>0</v>
      </c>
      <c r="D351" s="267">
        <v>2.9111</v>
      </c>
      <c r="E351" s="267">
        <v>0.9384</v>
      </c>
      <c r="F351" s="267">
        <v>4.584</v>
      </c>
      <c r="G351" s="267">
        <v>1.1306</v>
      </c>
      <c r="H351" s="267">
        <v>5.7667</v>
      </c>
      <c r="I351" s="267">
        <v>1.1974</v>
      </c>
      <c r="J351" s="267">
        <v>5.3914</v>
      </c>
      <c r="K351" s="267">
        <v>0.6647</v>
      </c>
      <c r="L351" s="267">
        <v>3.8035</v>
      </c>
      <c r="M351" s="267">
        <v>2.4307</v>
      </c>
      <c r="N351" s="267">
        <v>0</v>
      </c>
      <c r="O351" s="267">
        <v>0</v>
      </c>
      <c r="P351" s="267">
        <v>0</v>
      </c>
    </row>
    <row r="352" spans="1:16" ht="15">
      <c r="A352" s="77">
        <v>9</v>
      </c>
      <c r="B352" s="267">
        <v>0</v>
      </c>
      <c r="C352" s="267">
        <v>0</v>
      </c>
      <c r="D352" s="267">
        <v>2.8148</v>
      </c>
      <c r="E352" s="267">
        <v>0.9108</v>
      </c>
      <c r="F352" s="267">
        <v>4.3323</v>
      </c>
      <c r="G352" s="267">
        <v>1.0974</v>
      </c>
      <c r="H352" s="267">
        <v>5.4857</v>
      </c>
      <c r="I352" s="267">
        <v>1.1622</v>
      </c>
      <c r="J352" s="267">
        <v>5.2003</v>
      </c>
      <c r="K352" s="267">
        <v>0.6452</v>
      </c>
      <c r="L352" s="267">
        <v>3.6771</v>
      </c>
      <c r="M352" s="267">
        <v>2.3592</v>
      </c>
      <c r="N352" s="267">
        <v>0</v>
      </c>
      <c r="O352" s="267">
        <v>0</v>
      </c>
      <c r="P352" s="267">
        <v>0</v>
      </c>
    </row>
    <row r="353" spans="1:16" ht="15">
      <c r="A353" s="77">
        <v>10</v>
      </c>
      <c r="B353" s="267">
        <v>0</v>
      </c>
      <c r="C353" s="267">
        <v>0</v>
      </c>
      <c r="D353" s="267">
        <v>2.7185</v>
      </c>
      <c r="E353" s="267">
        <v>0.8832</v>
      </c>
      <c r="F353" s="267">
        <v>4.0805</v>
      </c>
      <c r="G353" s="267">
        <v>1.0641</v>
      </c>
      <c r="H353" s="267">
        <v>5.2047</v>
      </c>
      <c r="I353" s="267">
        <v>1.127</v>
      </c>
      <c r="J353" s="267">
        <v>5.0091</v>
      </c>
      <c r="K353" s="267">
        <v>0.6256</v>
      </c>
      <c r="L353" s="267">
        <v>3.5507</v>
      </c>
      <c r="M353" s="267">
        <v>2.2877</v>
      </c>
      <c r="N353" s="267">
        <v>0</v>
      </c>
      <c r="O353" s="267">
        <v>0</v>
      </c>
      <c r="P353" s="267">
        <v>0</v>
      </c>
    </row>
    <row r="354" spans="1:16" ht="15">
      <c r="A354" s="77">
        <v>11</v>
      </c>
      <c r="B354" s="267">
        <v>0</v>
      </c>
      <c r="C354" s="267">
        <v>0</v>
      </c>
      <c r="D354" s="267">
        <v>2.6222</v>
      </c>
      <c r="E354" s="267">
        <v>0.8556</v>
      </c>
      <c r="F354" s="267">
        <v>3.8288</v>
      </c>
      <c r="G354" s="267">
        <v>1.0309</v>
      </c>
      <c r="H354" s="267">
        <v>4.9237</v>
      </c>
      <c r="I354" s="267">
        <v>1.0918</v>
      </c>
      <c r="J354" s="267">
        <v>4.818</v>
      </c>
      <c r="K354" s="267">
        <v>0.6061</v>
      </c>
      <c r="L354" s="267">
        <v>3.4242</v>
      </c>
      <c r="M354" s="267">
        <v>2.2162</v>
      </c>
      <c r="N354" s="267">
        <v>0</v>
      </c>
      <c r="O354" s="267">
        <v>0</v>
      </c>
      <c r="P354" s="267">
        <v>0</v>
      </c>
    </row>
    <row r="355" spans="1:16" ht="15">
      <c r="A355" s="77">
        <v>12</v>
      </c>
      <c r="B355" s="267">
        <v>0</v>
      </c>
      <c r="C355" s="267">
        <v>0</v>
      </c>
      <c r="D355" s="267">
        <v>2.5259</v>
      </c>
      <c r="E355" s="267">
        <v>0.828</v>
      </c>
      <c r="F355" s="267">
        <v>3.577</v>
      </c>
      <c r="G355" s="267">
        <v>0.9976</v>
      </c>
      <c r="H355" s="267">
        <v>4.6427</v>
      </c>
      <c r="I355" s="267">
        <v>1.0566</v>
      </c>
      <c r="J355" s="267">
        <v>4.6268</v>
      </c>
      <c r="K355" s="267">
        <v>0.5865</v>
      </c>
      <c r="L355" s="267">
        <v>3.2978</v>
      </c>
      <c r="M355" s="267">
        <v>2.1448</v>
      </c>
      <c r="N355" s="267">
        <v>0</v>
      </c>
      <c r="O355" s="267">
        <v>0</v>
      </c>
      <c r="P355" s="267">
        <v>0</v>
      </c>
    </row>
    <row r="356" spans="1:16" ht="15">
      <c r="A356" s="77">
        <v>13</v>
      </c>
      <c r="B356" s="267">
        <v>0</v>
      </c>
      <c r="C356" s="267">
        <v>0</v>
      </c>
      <c r="D356" s="267">
        <v>2.4296</v>
      </c>
      <c r="E356" s="267">
        <v>0.8004</v>
      </c>
      <c r="F356" s="267">
        <v>3.3253</v>
      </c>
      <c r="G356" s="267">
        <v>0.9644</v>
      </c>
      <c r="H356" s="267">
        <v>4.3617</v>
      </c>
      <c r="I356" s="267">
        <v>1.0213</v>
      </c>
      <c r="J356" s="267">
        <v>4.4357</v>
      </c>
      <c r="K356" s="267">
        <v>0.567</v>
      </c>
      <c r="L356" s="267">
        <v>3.1714</v>
      </c>
      <c r="M356" s="267">
        <v>2.0733</v>
      </c>
      <c r="N356" s="267">
        <v>0</v>
      </c>
      <c r="O356" s="267">
        <v>0</v>
      </c>
      <c r="P356" s="267">
        <v>0</v>
      </c>
    </row>
    <row r="357" spans="1:16" ht="15">
      <c r="A357" s="77">
        <v>14</v>
      </c>
      <c r="B357" s="267">
        <v>0</v>
      </c>
      <c r="C357" s="267">
        <v>0</v>
      </c>
      <c r="D357" s="267">
        <v>2.3333</v>
      </c>
      <c r="E357" s="267">
        <v>0.7728</v>
      </c>
      <c r="F357" s="267">
        <v>3.0735</v>
      </c>
      <c r="G357" s="267">
        <v>0.9311</v>
      </c>
      <c r="H357" s="267">
        <v>4.0807</v>
      </c>
      <c r="I357" s="267">
        <v>0.9861</v>
      </c>
      <c r="J357" s="267">
        <v>4.2445</v>
      </c>
      <c r="K357" s="267">
        <v>0.5474</v>
      </c>
      <c r="L357" s="267">
        <v>3.0449</v>
      </c>
      <c r="M357" s="267">
        <v>2.0018</v>
      </c>
      <c r="N357" s="267">
        <v>0</v>
      </c>
      <c r="O357" s="267">
        <v>0</v>
      </c>
      <c r="P357" s="267">
        <v>0</v>
      </c>
    </row>
    <row r="358" spans="1:16" ht="15">
      <c r="A358" s="77">
        <v>15</v>
      </c>
      <c r="B358" s="267">
        <v>0</v>
      </c>
      <c r="C358" s="267">
        <v>0</v>
      </c>
      <c r="D358" s="267">
        <v>2.237</v>
      </c>
      <c r="E358" s="267">
        <v>0.7452</v>
      </c>
      <c r="F358" s="267">
        <v>2.8218</v>
      </c>
      <c r="G358" s="267">
        <v>0.8979</v>
      </c>
      <c r="H358" s="267">
        <v>3.7997</v>
      </c>
      <c r="I358" s="267">
        <v>0.9509</v>
      </c>
      <c r="J358" s="267">
        <v>4.0534</v>
      </c>
      <c r="K358" s="267">
        <v>0.5279</v>
      </c>
      <c r="L358" s="267">
        <v>2.9185</v>
      </c>
      <c r="M358" s="267">
        <v>1.9303</v>
      </c>
      <c r="N358" s="267">
        <v>0</v>
      </c>
      <c r="O358" s="267">
        <v>0</v>
      </c>
      <c r="P358" s="267">
        <v>0</v>
      </c>
    </row>
    <row r="359" spans="1:16" ht="15">
      <c r="A359" s="77">
        <v>16</v>
      </c>
      <c r="B359" s="267">
        <v>0</v>
      </c>
      <c r="C359" s="267">
        <v>0</v>
      </c>
      <c r="D359" s="267">
        <v>2.1407</v>
      </c>
      <c r="E359" s="267">
        <v>0.7176</v>
      </c>
      <c r="F359" s="267">
        <v>2.57</v>
      </c>
      <c r="G359" s="267">
        <v>0.8646</v>
      </c>
      <c r="H359" s="267">
        <v>3.5187</v>
      </c>
      <c r="I359" s="267">
        <v>0.9157</v>
      </c>
      <c r="J359" s="267">
        <v>3.8622</v>
      </c>
      <c r="K359" s="267">
        <v>0.5083</v>
      </c>
      <c r="L359" s="267">
        <v>2.7921</v>
      </c>
      <c r="M359" s="267">
        <v>1.8588</v>
      </c>
      <c r="N359" s="267">
        <v>0</v>
      </c>
      <c r="O359" s="267">
        <v>0</v>
      </c>
      <c r="P359" s="267">
        <v>0</v>
      </c>
    </row>
    <row r="360" spans="1:16" ht="15">
      <c r="A360" s="77">
        <v>17</v>
      </c>
      <c r="B360" s="267">
        <v>0</v>
      </c>
      <c r="C360" s="267">
        <v>0</v>
      </c>
      <c r="D360" s="267">
        <v>2.0444</v>
      </c>
      <c r="E360" s="267">
        <v>0.69</v>
      </c>
      <c r="F360" s="267">
        <v>2.3183</v>
      </c>
      <c r="G360" s="267">
        <v>0.8314</v>
      </c>
      <c r="H360" s="267">
        <v>3.2377</v>
      </c>
      <c r="I360" s="267">
        <v>0.8805</v>
      </c>
      <c r="J360" s="267">
        <v>3.6711</v>
      </c>
      <c r="K360" s="267">
        <v>0.4888</v>
      </c>
      <c r="L360" s="267">
        <v>2.6656</v>
      </c>
      <c r="M360" s="267">
        <v>1.7873</v>
      </c>
      <c r="N360" s="267">
        <v>0</v>
      </c>
      <c r="O360" s="267">
        <v>0</v>
      </c>
      <c r="P360" s="267">
        <v>0</v>
      </c>
    </row>
    <row r="361" spans="1:16" ht="15">
      <c r="A361" s="77">
        <v>18</v>
      </c>
      <c r="B361" s="267">
        <v>0</v>
      </c>
      <c r="C361" s="267">
        <v>0</v>
      </c>
      <c r="D361" s="267">
        <v>1.9481</v>
      </c>
      <c r="E361" s="267">
        <v>0.6624</v>
      </c>
      <c r="F361" s="267">
        <v>2.0666</v>
      </c>
      <c r="G361" s="267">
        <v>0.7981</v>
      </c>
      <c r="H361" s="267">
        <v>2.9567</v>
      </c>
      <c r="I361" s="267">
        <v>0.8453</v>
      </c>
      <c r="J361" s="267">
        <v>3.4799</v>
      </c>
      <c r="K361" s="267">
        <v>0.4692</v>
      </c>
      <c r="L361" s="267">
        <v>2.5392</v>
      </c>
      <c r="M361" s="267">
        <v>1.7158</v>
      </c>
      <c r="N361" s="267">
        <v>2.8014</v>
      </c>
      <c r="O361" s="267">
        <v>0.7556</v>
      </c>
      <c r="P361" s="267">
        <v>0</v>
      </c>
    </row>
    <row r="362" spans="1:16" ht="15">
      <c r="A362" s="77">
        <v>19</v>
      </c>
      <c r="B362" s="267">
        <v>0</v>
      </c>
      <c r="C362" s="267">
        <v>0</v>
      </c>
      <c r="D362" s="267">
        <v>2.1495</v>
      </c>
      <c r="E362" s="267">
        <v>0.6556</v>
      </c>
      <c r="F362" s="267">
        <v>2.1605</v>
      </c>
      <c r="G362" s="267">
        <v>0.7831</v>
      </c>
      <c r="H362" s="267">
        <v>2.9561</v>
      </c>
      <c r="I362" s="267">
        <v>0.8355</v>
      </c>
      <c r="J362" s="267">
        <v>3.3679</v>
      </c>
      <c r="K362" s="267">
        <v>0.4884</v>
      </c>
      <c r="L362" s="267">
        <v>2.4595</v>
      </c>
      <c r="M362" s="267">
        <v>1.6591</v>
      </c>
      <c r="N362" s="267">
        <v>2.7236</v>
      </c>
      <c r="O362" s="267">
        <v>0.7346</v>
      </c>
      <c r="P362" s="267">
        <v>0</v>
      </c>
    </row>
    <row r="363" spans="1:16" ht="15">
      <c r="A363" s="77">
        <v>20</v>
      </c>
      <c r="B363" s="267">
        <v>0</v>
      </c>
      <c r="C363" s="267">
        <v>0</v>
      </c>
      <c r="D363" s="267">
        <v>2.351</v>
      </c>
      <c r="E363" s="267">
        <v>0.6488</v>
      </c>
      <c r="F363" s="267">
        <v>2.2544</v>
      </c>
      <c r="G363" s="267">
        <v>0.768</v>
      </c>
      <c r="H363" s="267">
        <v>2.9555</v>
      </c>
      <c r="I363" s="267">
        <v>0.8257</v>
      </c>
      <c r="J363" s="267">
        <v>3.2558</v>
      </c>
      <c r="K363" s="267">
        <v>0.5075</v>
      </c>
      <c r="L363" s="267">
        <v>2.3797</v>
      </c>
      <c r="M363" s="267">
        <v>1.6023</v>
      </c>
      <c r="N363" s="267">
        <v>2.6458</v>
      </c>
      <c r="O363" s="267">
        <v>0.7136</v>
      </c>
      <c r="P363" s="267">
        <v>0</v>
      </c>
    </row>
    <row r="364" spans="1:16" ht="15">
      <c r="A364" s="77">
        <v>21</v>
      </c>
      <c r="B364" s="267">
        <v>0</v>
      </c>
      <c r="C364" s="267">
        <v>0</v>
      </c>
      <c r="D364" s="267">
        <v>2.5524</v>
      </c>
      <c r="E364" s="267">
        <v>0.642</v>
      </c>
      <c r="F364" s="267">
        <v>2.3483</v>
      </c>
      <c r="G364" s="267">
        <v>0.753</v>
      </c>
      <c r="H364" s="267">
        <v>2.9549</v>
      </c>
      <c r="I364" s="267">
        <v>0.8159</v>
      </c>
      <c r="J364" s="267">
        <v>3.1438</v>
      </c>
      <c r="K364" s="267">
        <v>0.5267</v>
      </c>
      <c r="L364" s="267">
        <v>2.3</v>
      </c>
      <c r="M364" s="267">
        <v>1.5456</v>
      </c>
      <c r="N364" s="267">
        <v>2.568</v>
      </c>
      <c r="O364" s="267">
        <v>0.6926</v>
      </c>
      <c r="P364" s="267">
        <v>0</v>
      </c>
    </row>
    <row r="365" spans="1:16" ht="15">
      <c r="A365" s="77">
        <v>22</v>
      </c>
      <c r="B365" s="267">
        <v>0</v>
      </c>
      <c r="C365" s="267">
        <v>0</v>
      </c>
      <c r="D365" s="267">
        <v>2.7539</v>
      </c>
      <c r="E365" s="267">
        <v>0.6352</v>
      </c>
      <c r="F365" s="267">
        <v>2.4422</v>
      </c>
      <c r="G365" s="267">
        <v>0.7379</v>
      </c>
      <c r="H365" s="267">
        <v>2.9544</v>
      </c>
      <c r="I365" s="267">
        <v>0.8062</v>
      </c>
      <c r="J365" s="267">
        <v>3.0318</v>
      </c>
      <c r="K365" s="267">
        <v>0.5459</v>
      </c>
      <c r="L365" s="267">
        <v>2.2203</v>
      </c>
      <c r="M365" s="267">
        <v>1.4889</v>
      </c>
      <c r="N365" s="267">
        <v>2.4901</v>
      </c>
      <c r="O365" s="267">
        <v>0.6716</v>
      </c>
      <c r="P365" s="267">
        <v>0</v>
      </c>
    </row>
    <row r="366" spans="1:16" ht="15">
      <c r="A366" s="77">
        <v>23</v>
      </c>
      <c r="B366" s="267">
        <v>0</v>
      </c>
      <c r="C366" s="267">
        <v>0</v>
      </c>
      <c r="D366" s="267">
        <v>2.9553</v>
      </c>
      <c r="E366" s="267">
        <v>0.6284</v>
      </c>
      <c r="F366" s="267">
        <v>2.5361</v>
      </c>
      <c r="G366" s="267">
        <v>0.7229</v>
      </c>
      <c r="H366" s="267">
        <v>2.9538</v>
      </c>
      <c r="I366" s="267">
        <v>0.7964</v>
      </c>
      <c r="J366" s="267">
        <v>2.9198</v>
      </c>
      <c r="K366" s="267">
        <v>0.565</v>
      </c>
      <c r="L366" s="267">
        <v>2.1405</v>
      </c>
      <c r="M366" s="267">
        <v>1.4321</v>
      </c>
      <c r="N366" s="267">
        <v>2.4123</v>
      </c>
      <c r="O366" s="267">
        <v>0.6506</v>
      </c>
      <c r="P366" s="267">
        <v>0</v>
      </c>
    </row>
    <row r="367" spans="1:16" ht="15">
      <c r="A367" s="77">
        <v>24</v>
      </c>
      <c r="B367" s="267">
        <v>0</v>
      </c>
      <c r="C367" s="267">
        <v>0</v>
      </c>
      <c r="D367" s="267">
        <v>3.1568</v>
      </c>
      <c r="E367" s="267">
        <v>0.6216</v>
      </c>
      <c r="F367" s="267">
        <v>2.6301</v>
      </c>
      <c r="G367" s="267">
        <v>0.7078</v>
      </c>
      <c r="H367" s="267">
        <v>2.9532</v>
      </c>
      <c r="I367" s="267">
        <v>0.7866</v>
      </c>
      <c r="J367" s="267">
        <v>2.8077</v>
      </c>
      <c r="K367" s="267">
        <v>0.5842</v>
      </c>
      <c r="L367" s="267">
        <v>2.0608</v>
      </c>
      <c r="M367" s="267">
        <v>1.3754</v>
      </c>
      <c r="N367" s="267">
        <v>2.3345</v>
      </c>
      <c r="O367" s="267">
        <v>0.6296</v>
      </c>
      <c r="P367" s="267">
        <v>0</v>
      </c>
    </row>
    <row r="368" spans="1:16" ht="15">
      <c r="A368" s="77">
        <v>25</v>
      </c>
      <c r="B368" s="267">
        <v>0</v>
      </c>
      <c r="C368" s="267">
        <v>0</v>
      </c>
      <c r="D368" s="267">
        <v>3.3582</v>
      </c>
      <c r="E368" s="267">
        <v>0.6148</v>
      </c>
      <c r="F368" s="267">
        <v>2.724</v>
      </c>
      <c r="G368" s="267">
        <v>0.6928</v>
      </c>
      <c r="H368" s="267">
        <v>2.9526</v>
      </c>
      <c r="I368" s="267">
        <v>0.7768</v>
      </c>
      <c r="J368" s="267">
        <v>2.6957</v>
      </c>
      <c r="K368" s="267">
        <v>0.6034</v>
      </c>
      <c r="L368" s="267">
        <v>1.9811</v>
      </c>
      <c r="M368" s="267">
        <v>1.3187</v>
      </c>
      <c r="N368" s="267">
        <v>2.2567</v>
      </c>
      <c r="O368" s="267">
        <v>0.6086</v>
      </c>
      <c r="P368" s="267">
        <v>0</v>
      </c>
    </row>
    <row r="369" spans="1:16" ht="15">
      <c r="A369" s="77">
        <v>26</v>
      </c>
      <c r="B369" s="267">
        <v>0</v>
      </c>
      <c r="C369" s="267">
        <v>0</v>
      </c>
      <c r="D369" s="267">
        <v>3.5596</v>
      </c>
      <c r="E369" s="267">
        <v>0.608</v>
      </c>
      <c r="F369" s="267">
        <v>2.8179</v>
      </c>
      <c r="G369" s="267">
        <v>0.6777</v>
      </c>
      <c r="H369" s="267">
        <v>2.9521</v>
      </c>
      <c r="I369" s="267">
        <v>0.7671</v>
      </c>
      <c r="J369" s="267">
        <v>2.5837</v>
      </c>
      <c r="K369" s="267">
        <v>0.6225</v>
      </c>
      <c r="L369" s="267">
        <v>1.9013</v>
      </c>
      <c r="M369" s="267">
        <v>1.2619</v>
      </c>
      <c r="N369" s="267">
        <v>2.1789</v>
      </c>
      <c r="O369" s="267">
        <v>0.5877</v>
      </c>
      <c r="P369" s="267">
        <v>0</v>
      </c>
    </row>
    <row r="370" spans="1:16" ht="15">
      <c r="A370" s="77">
        <v>27</v>
      </c>
      <c r="B370" s="267">
        <v>0</v>
      </c>
      <c r="C370" s="267">
        <v>0</v>
      </c>
      <c r="D370" s="267">
        <v>3.7611</v>
      </c>
      <c r="E370" s="267">
        <v>0.6012</v>
      </c>
      <c r="F370" s="267">
        <v>2.9118</v>
      </c>
      <c r="G370" s="267">
        <v>0.6627</v>
      </c>
      <c r="H370" s="267">
        <v>2.9515</v>
      </c>
      <c r="I370" s="267">
        <v>0.7573</v>
      </c>
      <c r="J370" s="267">
        <v>2.4716</v>
      </c>
      <c r="K370" s="267">
        <v>0.6417</v>
      </c>
      <c r="L370" s="267">
        <v>1.8216</v>
      </c>
      <c r="M370" s="267">
        <v>1.2052</v>
      </c>
      <c r="N370" s="267">
        <v>2.1011</v>
      </c>
      <c r="O370" s="267">
        <v>0.5667</v>
      </c>
      <c r="P370" s="267">
        <v>0</v>
      </c>
    </row>
    <row r="371" spans="1:16" ht="15">
      <c r="A371" s="77">
        <v>28</v>
      </c>
      <c r="B371" s="267">
        <v>0</v>
      </c>
      <c r="C371" s="267">
        <v>0</v>
      </c>
      <c r="D371" s="267">
        <v>3.9625</v>
      </c>
      <c r="E371" s="267">
        <v>0.5944</v>
      </c>
      <c r="F371" s="267">
        <v>3.0057</v>
      </c>
      <c r="G371" s="267">
        <v>0.6476</v>
      </c>
      <c r="H371" s="267">
        <v>2.9509</v>
      </c>
      <c r="I371" s="267">
        <v>0.7475</v>
      </c>
      <c r="J371" s="267">
        <v>2.3596</v>
      </c>
      <c r="K371" s="267">
        <v>0.6609</v>
      </c>
      <c r="L371" s="267">
        <v>1.7419</v>
      </c>
      <c r="M371" s="267">
        <v>1.1485</v>
      </c>
      <c r="N371" s="267">
        <v>2.0232</v>
      </c>
      <c r="O371" s="267">
        <v>0.5457</v>
      </c>
      <c r="P371" s="267">
        <v>0</v>
      </c>
    </row>
    <row r="372" spans="1:16" ht="15">
      <c r="A372" s="77">
        <v>29</v>
      </c>
      <c r="B372" s="267">
        <v>0</v>
      </c>
      <c r="C372" s="267">
        <v>0</v>
      </c>
      <c r="D372" s="267">
        <v>4.164</v>
      </c>
      <c r="E372" s="267">
        <v>0.5876</v>
      </c>
      <c r="F372" s="267">
        <v>3.0996</v>
      </c>
      <c r="G372" s="267">
        <v>0.6326</v>
      </c>
      <c r="H372" s="267">
        <v>2.9503</v>
      </c>
      <c r="I372" s="267">
        <v>0.7377</v>
      </c>
      <c r="J372" s="267">
        <v>2.2476</v>
      </c>
      <c r="K372" s="267">
        <v>0.68</v>
      </c>
      <c r="L372" s="267">
        <v>1.6621</v>
      </c>
      <c r="M372" s="267">
        <v>1.0917</v>
      </c>
      <c r="N372" s="267">
        <v>1.9454</v>
      </c>
      <c r="O372" s="267">
        <v>0.5247</v>
      </c>
      <c r="P372" s="267">
        <v>0</v>
      </c>
    </row>
    <row r="373" spans="1:16" ht="15">
      <c r="A373" s="77">
        <v>30</v>
      </c>
      <c r="B373" s="267">
        <v>0</v>
      </c>
      <c r="C373" s="267">
        <v>0</v>
      </c>
      <c r="D373" s="267">
        <v>4.3654</v>
      </c>
      <c r="E373" s="267">
        <v>0.5808</v>
      </c>
      <c r="F373" s="267">
        <v>3.1936</v>
      </c>
      <c r="G373" s="267">
        <v>0.6176</v>
      </c>
      <c r="H373" s="267">
        <v>2.9498</v>
      </c>
      <c r="I373" s="267">
        <v>0.728</v>
      </c>
      <c r="J373" s="267">
        <v>2.1356</v>
      </c>
      <c r="K373" s="267">
        <v>0.6992</v>
      </c>
      <c r="L373" s="267">
        <v>1.5824</v>
      </c>
      <c r="M373" s="267">
        <v>1.035</v>
      </c>
      <c r="N373" s="267">
        <v>1.8676</v>
      </c>
      <c r="O373" s="267">
        <v>0.5037</v>
      </c>
      <c r="P373" s="267">
        <v>0</v>
      </c>
    </row>
    <row r="374" spans="1:16" ht="15">
      <c r="A374" s="77">
        <v>31</v>
      </c>
      <c r="B374" s="267">
        <v>0</v>
      </c>
      <c r="C374" s="267">
        <v>0</v>
      </c>
      <c r="D374" s="267">
        <v>4.4655</v>
      </c>
      <c r="E374" s="267">
        <v>0.5758</v>
      </c>
      <c r="F374" s="267">
        <v>3.2086</v>
      </c>
      <c r="G374" s="267">
        <v>0.6108</v>
      </c>
      <c r="H374" s="267">
        <v>2.9635</v>
      </c>
      <c r="I374" s="267">
        <v>0.7178</v>
      </c>
      <c r="J374" s="267">
        <v>2.1561</v>
      </c>
      <c r="K374" s="267">
        <v>0.6839</v>
      </c>
      <c r="L374" s="267">
        <v>1.5812</v>
      </c>
      <c r="M374" s="267">
        <v>1.0201</v>
      </c>
      <c r="N374" s="267">
        <v>1.8136</v>
      </c>
      <c r="O374" s="267">
        <v>0.514</v>
      </c>
      <c r="P374" s="267">
        <v>0</v>
      </c>
    </row>
    <row r="375" spans="1:16" ht="15">
      <c r="A375" s="77">
        <v>32</v>
      </c>
      <c r="B375" s="267">
        <v>0</v>
      </c>
      <c r="C375" s="267">
        <v>0</v>
      </c>
      <c r="D375" s="267">
        <v>4.5657</v>
      </c>
      <c r="E375" s="267">
        <v>0.5708</v>
      </c>
      <c r="F375" s="267">
        <v>3.2236</v>
      </c>
      <c r="G375" s="267">
        <v>0.6041</v>
      </c>
      <c r="H375" s="267">
        <v>2.9772</v>
      </c>
      <c r="I375" s="267">
        <v>0.7076</v>
      </c>
      <c r="J375" s="267">
        <v>2.1767</v>
      </c>
      <c r="K375" s="267">
        <v>0.6685</v>
      </c>
      <c r="L375" s="267">
        <v>1.5799</v>
      </c>
      <c r="M375" s="267">
        <v>1.0051</v>
      </c>
      <c r="N375" s="267">
        <v>1.7595</v>
      </c>
      <c r="O375" s="267">
        <v>0.5242</v>
      </c>
      <c r="P375" s="267">
        <v>0</v>
      </c>
    </row>
    <row r="376" spans="1:16" ht="15">
      <c r="A376" s="77">
        <v>33</v>
      </c>
      <c r="B376" s="267">
        <v>0</v>
      </c>
      <c r="C376" s="267">
        <v>0</v>
      </c>
      <c r="D376" s="267">
        <v>5.569</v>
      </c>
      <c r="E376" s="267">
        <v>0.6735</v>
      </c>
      <c r="F376" s="267">
        <v>3.8889</v>
      </c>
      <c r="G376" s="267">
        <v>0.711</v>
      </c>
      <c r="H376" s="267">
        <v>3.5646</v>
      </c>
      <c r="I376" s="267">
        <v>0.8299</v>
      </c>
      <c r="J376" s="267">
        <v>2.7315</v>
      </c>
      <c r="K376" s="267">
        <v>0.7766</v>
      </c>
      <c r="L376" s="267">
        <v>1.8806</v>
      </c>
      <c r="M376" s="267">
        <v>1.1781</v>
      </c>
      <c r="N376" s="267">
        <v>2.0262</v>
      </c>
      <c r="O376" s="267">
        <v>0.6378</v>
      </c>
      <c r="P376" s="267">
        <v>0</v>
      </c>
    </row>
    <row r="377" spans="1:16" ht="15">
      <c r="A377" s="77">
        <v>34</v>
      </c>
      <c r="B377" s="267">
        <v>0</v>
      </c>
      <c r="C377" s="267">
        <v>0</v>
      </c>
      <c r="D377" s="267">
        <v>5.7086</v>
      </c>
      <c r="E377" s="267">
        <v>0.6697</v>
      </c>
      <c r="F377" s="267">
        <v>3.9292</v>
      </c>
      <c r="G377" s="267">
        <v>0.7052</v>
      </c>
      <c r="H377" s="267">
        <v>3.5927</v>
      </c>
      <c r="I377" s="267">
        <v>0.8202</v>
      </c>
      <c r="J377" s="267">
        <v>2.8021</v>
      </c>
      <c r="K377" s="267">
        <v>0.7605</v>
      </c>
      <c r="L377" s="267">
        <v>1.8852</v>
      </c>
      <c r="M377" s="267">
        <v>1.1637</v>
      </c>
      <c r="N377" s="267">
        <v>1.9671</v>
      </c>
      <c r="O377" s="267">
        <v>0.6523</v>
      </c>
      <c r="P377" s="267">
        <v>0</v>
      </c>
    </row>
    <row r="378" spans="1:16" ht="15">
      <c r="A378" s="77">
        <v>35</v>
      </c>
      <c r="B378" s="267">
        <v>0</v>
      </c>
      <c r="C378" s="267">
        <v>0</v>
      </c>
      <c r="D378" s="267">
        <v>5.8481</v>
      </c>
      <c r="E378" s="267">
        <v>0.6658</v>
      </c>
      <c r="F378" s="267">
        <v>3.9696</v>
      </c>
      <c r="G378" s="267">
        <v>0.6993</v>
      </c>
      <c r="H378" s="267">
        <v>3.6208</v>
      </c>
      <c r="I378" s="267">
        <v>0.8106</v>
      </c>
      <c r="J378" s="267">
        <v>2.8727</v>
      </c>
      <c r="K378" s="267">
        <v>0.7444</v>
      </c>
      <c r="L378" s="267">
        <v>1.8897</v>
      </c>
      <c r="M378" s="267">
        <v>1.1494</v>
      </c>
      <c r="N378" s="267">
        <v>1.908</v>
      </c>
      <c r="O378" s="267">
        <v>0.6668</v>
      </c>
      <c r="P378" s="267">
        <v>0</v>
      </c>
    </row>
    <row r="379" spans="1:16" ht="15">
      <c r="A379" s="77">
        <v>36</v>
      </c>
      <c r="B379" s="267">
        <v>0</v>
      </c>
      <c r="C379" s="267">
        <v>0</v>
      </c>
      <c r="D379" s="267">
        <v>5.9876</v>
      </c>
      <c r="E379" s="267">
        <v>0.6619</v>
      </c>
      <c r="F379" s="267">
        <v>4.0099</v>
      </c>
      <c r="G379" s="267">
        <v>0.6935</v>
      </c>
      <c r="H379" s="267">
        <v>3.649</v>
      </c>
      <c r="I379" s="267">
        <v>0.8009</v>
      </c>
      <c r="J379" s="267">
        <v>2.9434</v>
      </c>
      <c r="K379" s="267">
        <v>0.7283</v>
      </c>
      <c r="L379" s="267">
        <v>1.8943</v>
      </c>
      <c r="M379" s="267">
        <v>1.135</v>
      </c>
      <c r="N379" s="267">
        <v>1.8489</v>
      </c>
      <c r="O379" s="267">
        <v>0.6813</v>
      </c>
      <c r="P379" s="267">
        <v>0</v>
      </c>
    </row>
    <row r="380" spans="1:16" ht="15">
      <c r="A380" s="77">
        <v>37</v>
      </c>
      <c r="B380" s="267">
        <v>0</v>
      </c>
      <c r="C380" s="267">
        <v>0</v>
      </c>
      <c r="D380" s="267">
        <v>6.1272</v>
      </c>
      <c r="E380" s="267">
        <v>0.658</v>
      </c>
      <c r="F380" s="267">
        <v>4.0502</v>
      </c>
      <c r="G380" s="267">
        <v>0.6876</v>
      </c>
      <c r="H380" s="267">
        <v>3.6771</v>
      </c>
      <c r="I380" s="267">
        <v>0.7913</v>
      </c>
      <c r="J380" s="267">
        <v>3.014</v>
      </c>
      <c r="K380" s="267">
        <v>0.7122</v>
      </c>
      <c r="L380" s="267">
        <v>1.8988</v>
      </c>
      <c r="M380" s="267">
        <v>1.1207</v>
      </c>
      <c r="N380" s="267">
        <v>1.7898</v>
      </c>
      <c r="O380" s="267">
        <v>0.6958</v>
      </c>
      <c r="P380" s="267">
        <v>0</v>
      </c>
    </row>
    <row r="381" spans="1:16" ht="15">
      <c r="A381" s="77">
        <v>38</v>
      </c>
      <c r="B381" s="267">
        <v>0</v>
      </c>
      <c r="C381" s="267">
        <v>0</v>
      </c>
      <c r="D381" s="267">
        <v>6.2667</v>
      </c>
      <c r="E381" s="267">
        <v>0.6542</v>
      </c>
      <c r="F381" s="267">
        <v>4.0906</v>
      </c>
      <c r="G381" s="267">
        <v>0.6818</v>
      </c>
      <c r="H381" s="267">
        <v>3.7052</v>
      </c>
      <c r="I381" s="267">
        <v>0.7816</v>
      </c>
      <c r="J381" s="267">
        <v>3.0846</v>
      </c>
      <c r="K381" s="267">
        <v>0.696</v>
      </c>
      <c r="L381" s="267">
        <v>1.9034</v>
      </c>
      <c r="M381" s="267">
        <v>1.1063</v>
      </c>
      <c r="N381" s="267">
        <v>1.7307</v>
      </c>
      <c r="O381" s="267">
        <v>0.7103</v>
      </c>
      <c r="P381" s="267">
        <v>0</v>
      </c>
    </row>
    <row r="382" spans="1:16" ht="15">
      <c r="A382" s="77">
        <v>39</v>
      </c>
      <c r="B382" s="267">
        <v>0</v>
      </c>
      <c r="C382" s="267">
        <v>0</v>
      </c>
      <c r="D382" s="267">
        <v>6.4062</v>
      </c>
      <c r="E382" s="267">
        <v>0.6503</v>
      </c>
      <c r="F382" s="267">
        <v>4.1309</v>
      </c>
      <c r="G382" s="267">
        <v>0.6759</v>
      </c>
      <c r="H382" s="267">
        <v>3.7334</v>
      </c>
      <c r="I382" s="267">
        <v>0.7719</v>
      </c>
      <c r="J382" s="267">
        <v>3.1553</v>
      </c>
      <c r="K382" s="267">
        <v>0.6799</v>
      </c>
      <c r="L382" s="267">
        <v>1.9079</v>
      </c>
      <c r="M382" s="267">
        <v>1.0919</v>
      </c>
      <c r="N382" s="267">
        <v>1.6717</v>
      </c>
      <c r="O382" s="267">
        <v>0.7248</v>
      </c>
      <c r="P382" s="267">
        <v>0</v>
      </c>
    </row>
    <row r="383" spans="1:16" ht="15">
      <c r="A383" s="77">
        <v>40</v>
      </c>
      <c r="B383" s="267">
        <v>0</v>
      </c>
      <c r="C383" s="267">
        <v>0</v>
      </c>
      <c r="D383" s="267">
        <v>6.5458</v>
      </c>
      <c r="E383" s="267">
        <v>0.6464</v>
      </c>
      <c r="F383" s="267">
        <v>4.1713</v>
      </c>
      <c r="G383" s="267">
        <v>0.6701</v>
      </c>
      <c r="H383" s="267">
        <v>3.7615</v>
      </c>
      <c r="I383" s="267">
        <v>0.7623</v>
      </c>
      <c r="J383" s="267">
        <v>3.2259</v>
      </c>
      <c r="K383" s="267">
        <v>0.6638</v>
      </c>
      <c r="L383" s="267">
        <v>1.9125</v>
      </c>
      <c r="M383" s="267">
        <v>1.0776</v>
      </c>
      <c r="N383" s="267">
        <v>1.6126</v>
      </c>
      <c r="O383" s="267">
        <v>0.7393</v>
      </c>
      <c r="P383" s="267">
        <v>0</v>
      </c>
    </row>
    <row r="384" spans="1:16" ht="15">
      <c r="A384" s="77">
        <v>41</v>
      </c>
      <c r="B384" s="267">
        <v>0</v>
      </c>
      <c r="C384" s="267">
        <v>0</v>
      </c>
      <c r="D384" s="267">
        <v>6.6853</v>
      </c>
      <c r="E384" s="267">
        <v>0.6425</v>
      </c>
      <c r="F384" s="267">
        <v>4.2116</v>
      </c>
      <c r="G384" s="267">
        <v>0.6642</v>
      </c>
      <c r="H384" s="267">
        <v>3.7896</v>
      </c>
      <c r="I384" s="267">
        <v>0.7526</v>
      </c>
      <c r="J384" s="267">
        <v>3.2965</v>
      </c>
      <c r="K384" s="267">
        <v>0.6477</v>
      </c>
      <c r="L384" s="267">
        <v>1.917</v>
      </c>
      <c r="M384" s="267">
        <v>1.0632</v>
      </c>
      <c r="N384" s="267">
        <v>1.5535</v>
      </c>
      <c r="O384" s="267">
        <v>0.7538</v>
      </c>
      <c r="P384" s="267">
        <v>0</v>
      </c>
    </row>
    <row r="385" spans="1:16" ht="15">
      <c r="A385" s="77">
        <v>42</v>
      </c>
      <c r="B385" s="267">
        <v>0</v>
      </c>
      <c r="C385" s="267">
        <v>0</v>
      </c>
      <c r="D385" s="267">
        <v>6.8248</v>
      </c>
      <c r="E385" s="267">
        <v>0.6386</v>
      </c>
      <c r="F385" s="267">
        <v>4.252</v>
      </c>
      <c r="G385" s="267">
        <v>0.6584</v>
      </c>
      <c r="H385" s="267">
        <v>3.8177</v>
      </c>
      <c r="I385" s="267">
        <v>0.743</v>
      </c>
      <c r="J385" s="267">
        <v>3.3672</v>
      </c>
      <c r="K385" s="267">
        <v>0.6316</v>
      </c>
      <c r="L385" s="267">
        <v>1.9216</v>
      </c>
      <c r="M385" s="267">
        <v>1.0489</v>
      </c>
      <c r="N385" s="267">
        <v>1.4944</v>
      </c>
      <c r="O385" s="267">
        <v>0.7683</v>
      </c>
      <c r="P385" s="267">
        <v>0</v>
      </c>
    </row>
    <row r="386" spans="1:16" ht="15">
      <c r="A386" s="77">
        <v>43</v>
      </c>
      <c r="B386" s="267">
        <v>0</v>
      </c>
      <c r="C386" s="267">
        <v>0</v>
      </c>
      <c r="D386" s="267">
        <v>6.6396</v>
      </c>
      <c r="E386" s="267">
        <v>0.6335</v>
      </c>
      <c r="F386" s="267">
        <v>4.1084</v>
      </c>
      <c r="G386" s="267">
        <v>0.6547</v>
      </c>
      <c r="H386" s="267">
        <v>3.7136</v>
      </c>
      <c r="I386" s="267">
        <v>0.7339</v>
      </c>
      <c r="J386" s="267">
        <v>3.3976</v>
      </c>
      <c r="K386" s="267">
        <v>0.6281</v>
      </c>
      <c r="L386" s="267">
        <v>1.9301</v>
      </c>
      <c r="M386" s="267">
        <v>1.0378</v>
      </c>
      <c r="N386" s="267">
        <v>1.4622</v>
      </c>
      <c r="O386" s="267">
        <v>0.7591</v>
      </c>
      <c r="P386" s="267">
        <v>0</v>
      </c>
    </row>
    <row r="387" spans="1:16" ht="15">
      <c r="A387" s="77">
        <v>44</v>
      </c>
      <c r="B387" s="267">
        <v>0</v>
      </c>
      <c r="C387" s="267">
        <v>0</v>
      </c>
      <c r="D387" s="267">
        <v>6.4544</v>
      </c>
      <c r="E387" s="267">
        <v>0.6283</v>
      </c>
      <c r="F387" s="267">
        <v>3.9649</v>
      </c>
      <c r="G387" s="267">
        <v>0.651</v>
      </c>
      <c r="H387" s="267">
        <v>3.6094</v>
      </c>
      <c r="I387" s="267">
        <v>0.7249</v>
      </c>
      <c r="J387" s="267">
        <v>3.428</v>
      </c>
      <c r="K387" s="267">
        <v>0.6246</v>
      </c>
      <c r="L387" s="267">
        <v>1.9387</v>
      </c>
      <c r="M387" s="267">
        <v>1.0268</v>
      </c>
      <c r="N387" s="267">
        <v>1.43</v>
      </c>
      <c r="O387" s="267">
        <v>0.7499</v>
      </c>
      <c r="P387" s="267">
        <v>0</v>
      </c>
    </row>
    <row r="388" spans="1:16" ht="15">
      <c r="A388" s="77">
        <v>45</v>
      </c>
      <c r="B388" s="267">
        <v>0</v>
      </c>
      <c r="C388" s="267">
        <v>0</v>
      </c>
      <c r="D388" s="267">
        <v>7.6334</v>
      </c>
      <c r="E388" s="267">
        <v>0.8062</v>
      </c>
      <c r="F388" s="267">
        <v>4.4065</v>
      </c>
      <c r="G388" s="267">
        <v>0.8289</v>
      </c>
      <c r="H388" s="267">
        <v>4.2055</v>
      </c>
      <c r="I388" s="267">
        <v>0.9162</v>
      </c>
      <c r="J388" s="267">
        <v>3.6591</v>
      </c>
      <c r="K388" s="267">
        <v>0.7952</v>
      </c>
      <c r="L388" s="267">
        <v>2.4949</v>
      </c>
      <c r="M388" s="267">
        <v>1.3001</v>
      </c>
      <c r="N388" s="267">
        <v>1.7878</v>
      </c>
      <c r="O388" s="267">
        <v>0.948</v>
      </c>
      <c r="P388" s="267">
        <v>0</v>
      </c>
    </row>
    <row r="389" spans="1:16" ht="15">
      <c r="A389" s="77">
        <v>46</v>
      </c>
      <c r="B389" s="267">
        <v>0</v>
      </c>
      <c r="C389" s="267">
        <v>0</v>
      </c>
      <c r="D389" s="267">
        <v>7.2971</v>
      </c>
      <c r="E389" s="267">
        <v>0.8041</v>
      </c>
      <c r="F389" s="267">
        <v>4.2845</v>
      </c>
      <c r="G389" s="267">
        <v>0.826</v>
      </c>
      <c r="H389" s="267">
        <v>4.1113</v>
      </c>
      <c r="I389" s="267">
        <v>0.9066</v>
      </c>
      <c r="J389" s="267">
        <v>3.7554</v>
      </c>
      <c r="K389" s="267">
        <v>0.7926</v>
      </c>
      <c r="L389" s="267">
        <v>2.5118</v>
      </c>
      <c r="M389" s="267">
        <v>1.2888</v>
      </c>
      <c r="N389" s="267">
        <v>1.7501</v>
      </c>
      <c r="O389" s="267">
        <v>0.9383</v>
      </c>
      <c r="P389" s="267">
        <v>0</v>
      </c>
    </row>
    <row r="390" spans="1:16" ht="15">
      <c r="A390" s="77">
        <v>47</v>
      </c>
      <c r="B390" s="267">
        <v>0</v>
      </c>
      <c r="C390" s="267">
        <v>0</v>
      </c>
      <c r="D390" s="267">
        <v>6.9607</v>
      </c>
      <c r="E390" s="267">
        <v>0.8021</v>
      </c>
      <c r="F390" s="267">
        <v>4.1625</v>
      </c>
      <c r="G390" s="267">
        <v>0.8232</v>
      </c>
      <c r="H390" s="267">
        <v>4.0171</v>
      </c>
      <c r="I390" s="267">
        <v>0.897</v>
      </c>
      <c r="J390" s="267">
        <v>3.8517</v>
      </c>
      <c r="K390" s="267">
        <v>0.7899</v>
      </c>
      <c r="L390" s="267">
        <v>2.5288</v>
      </c>
      <c r="M390" s="267">
        <v>1.2775</v>
      </c>
      <c r="N390" s="267">
        <v>1.7125</v>
      </c>
      <c r="O390" s="267">
        <v>0.9285</v>
      </c>
      <c r="P390" s="267">
        <v>0</v>
      </c>
    </row>
    <row r="391" spans="1:16" ht="15">
      <c r="A391" s="77">
        <v>48</v>
      </c>
      <c r="B391" s="267">
        <v>0</v>
      </c>
      <c r="C391" s="267">
        <v>0</v>
      </c>
      <c r="D391" s="267">
        <v>6.6244</v>
      </c>
      <c r="E391" s="267">
        <v>0.8001</v>
      </c>
      <c r="F391" s="267">
        <v>4.0405</v>
      </c>
      <c r="G391" s="267">
        <v>0.8204</v>
      </c>
      <c r="H391" s="267">
        <v>3.9229</v>
      </c>
      <c r="I391" s="267">
        <v>0.8875</v>
      </c>
      <c r="J391" s="267">
        <v>3.9479</v>
      </c>
      <c r="K391" s="267">
        <v>0.7872</v>
      </c>
      <c r="L391" s="267">
        <v>2.5457</v>
      </c>
      <c r="M391" s="267">
        <v>1.2662</v>
      </c>
      <c r="N391" s="267">
        <v>1.6749</v>
      </c>
      <c r="O391" s="267">
        <v>0.9188</v>
      </c>
      <c r="P391" s="267">
        <v>0</v>
      </c>
    </row>
    <row r="392" spans="1:16" ht="15">
      <c r="A392" s="77">
        <v>49</v>
      </c>
      <c r="B392" s="267">
        <v>0</v>
      </c>
      <c r="C392" s="267">
        <v>0</v>
      </c>
      <c r="D392" s="267">
        <v>6.2881</v>
      </c>
      <c r="E392" s="267">
        <v>0.7981</v>
      </c>
      <c r="F392" s="267">
        <v>3.9185</v>
      </c>
      <c r="G392" s="267">
        <v>0.8175</v>
      </c>
      <c r="H392" s="267">
        <v>3.8287</v>
      </c>
      <c r="I392" s="267">
        <v>0.8779</v>
      </c>
      <c r="J392" s="267">
        <v>4.0442</v>
      </c>
      <c r="K392" s="267">
        <v>0.7845</v>
      </c>
      <c r="L392" s="267">
        <v>2.5627</v>
      </c>
      <c r="M392" s="267">
        <v>1.2549</v>
      </c>
      <c r="N392" s="267">
        <v>1.6372</v>
      </c>
      <c r="O392" s="267">
        <v>0.909</v>
      </c>
      <c r="P392" s="267">
        <v>0</v>
      </c>
    </row>
    <row r="393" spans="1:16" ht="15">
      <c r="A393" s="77">
        <v>50</v>
      </c>
      <c r="B393" s="267">
        <v>0</v>
      </c>
      <c r="C393" s="267">
        <v>0</v>
      </c>
      <c r="D393" s="267">
        <v>5.9518</v>
      </c>
      <c r="E393" s="267">
        <v>0.796</v>
      </c>
      <c r="F393" s="267">
        <v>3.7965</v>
      </c>
      <c r="G393" s="267">
        <v>0.8147</v>
      </c>
      <c r="H393" s="267">
        <v>3.7345</v>
      </c>
      <c r="I393" s="267">
        <v>0.8683</v>
      </c>
      <c r="J393" s="267">
        <v>4.1405</v>
      </c>
      <c r="K393" s="267">
        <v>0.7818</v>
      </c>
      <c r="L393" s="267">
        <v>2.5796</v>
      </c>
      <c r="M393" s="267">
        <v>1.2436</v>
      </c>
      <c r="N393" s="267">
        <v>1.5996</v>
      </c>
      <c r="O393" s="267">
        <v>0.8993</v>
      </c>
      <c r="P393" s="267">
        <v>0</v>
      </c>
    </row>
    <row r="394" spans="1:16" ht="15">
      <c r="A394" s="77">
        <v>51</v>
      </c>
      <c r="B394" s="267">
        <v>0</v>
      </c>
      <c r="C394" s="267">
        <v>0</v>
      </c>
      <c r="D394" s="267">
        <v>5.6155</v>
      </c>
      <c r="E394" s="267">
        <v>0.794</v>
      </c>
      <c r="F394" s="267">
        <v>3.6744</v>
      </c>
      <c r="G394" s="267">
        <v>0.8119</v>
      </c>
      <c r="H394" s="267">
        <v>3.6403</v>
      </c>
      <c r="I394" s="267">
        <v>0.8587</v>
      </c>
      <c r="J394" s="267">
        <v>4.2367</v>
      </c>
      <c r="K394" s="267">
        <v>0.7791</v>
      </c>
      <c r="L394" s="267">
        <v>2.5966</v>
      </c>
      <c r="M394" s="267">
        <v>1.2323</v>
      </c>
      <c r="N394" s="267">
        <v>1.562</v>
      </c>
      <c r="O394" s="267">
        <v>0.8896</v>
      </c>
      <c r="P394" s="267">
        <v>0</v>
      </c>
    </row>
    <row r="395" spans="1:16" ht="15">
      <c r="A395" s="77">
        <v>52</v>
      </c>
      <c r="B395" s="267">
        <v>0</v>
      </c>
      <c r="C395" s="267">
        <v>0</v>
      </c>
      <c r="D395" s="267">
        <v>5.2792</v>
      </c>
      <c r="E395" s="267">
        <v>0.792</v>
      </c>
      <c r="F395" s="267">
        <v>3.5524</v>
      </c>
      <c r="G395" s="267">
        <v>0.809</v>
      </c>
      <c r="H395" s="267">
        <v>3.5461</v>
      </c>
      <c r="I395" s="267">
        <v>0.8491</v>
      </c>
      <c r="J395" s="267">
        <v>4.333</v>
      </c>
      <c r="K395" s="267">
        <v>0.7764</v>
      </c>
      <c r="L395" s="267">
        <v>2.6136</v>
      </c>
      <c r="M395" s="267">
        <v>1.221</v>
      </c>
      <c r="N395" s="267">
        <v>1.5243</v>
      </c>
      <c r="O395" s="267">
        <v>0.8798</v>
      </c>
      <c r="P395" s="267">
        <v>0</v>
      </c>
    </row>
    <row r="396" spans="1:16" ht="15">
      <c r="A396" s="77">
        <v>53</v>
      </c>
      <c r="B396" s="267">
        <v>0</v>
      </c>
      <c r="C396" s="267">
        <v>0</v>
      </c>
      <c r="D396" s="267">
        <v>4.9429</v>
      </c>
      <c r="E396" s="267">
        <v>0.7899</v>
      </c>
      <c r="F396" s="267">
        <v>3.4304</v>
      </c>
      <c r="G396" s="267">
        <v>0.8062</v>
      </c>
      <c r="H396" s="267">
        <v>3.452</v>
      </c>
      <c r="I396" s="267">
        <v>0.8395</v>
      </c>
      <c r="J396" s="267">
        <v>4.4293</v>
      </c>
      <c r="K396" s="267">
        <v>0.7738</v>
      </c>
      <c r="L396" s="267">
        <v>2.6305</v>
      </c>
      <c r="M396" s="267">
        <v>1.2097</v>
      </c>
      <c r="N396" s="267">
        <v>1.4867</v>
      </c>
      <c r="O396" s="267">
        <v>0.8701</v>
      </c>
      <c r="P396" s="267">
        <v>0</v>
      </c>
    </row>
    <row r="397" spans="1:16" ht="15">
      <c r="A397" s="77">
        <v>54</v>
      </c>
      <c r="B397" s="267">
        <v>0</v>
      </c>
      <c r="C397" s="267">
        <v>0</v>
      </c>
      <c r="D397" s="267">
        <v>4.6066</v>
      </c>
      <c r="E397" s="267">
        <v>0.7879</v>
      </c>
      <c r="F397" s="267">
        <v>3.3084</v>
      </c>
      <c r="G397" s="267">
        <v>0.8034</v>
      </c>
      <c r="H397" s="267">
        <v>3.3578</v>
      </c>
      <c r="I397" s="267">
        <v>0.8299</v>
      </c>
      <c r="J397" s="267">
        <v>4.5255</v>
      </c>
      <c r="K397" s="267">
        <v>0.7711</v>
      </c>
      <c r="L397" s="267">
        <v>2.6475</v>
      </c>
      <c r="M397" s="267">
        <v>1.1984</v>
      </c>
      <c r="N397" s="267">
        <v>1.4491</v>
      </c>
      <c r="O397" s="267">
        <v>0.8603</v>
      </c>
      <c r="P397" s="267">
        <v>0</v>
      </c>
    </row>
    <row r="398" spans="1:16" ht="15">
      <c r="A398" s="77">
        <v>55</v>
      </c>
      <c r="B398" s="267">
        <v>0</v>
      </c>
      <c r="C398" s="267">
        <v>0</v>
      </c>
      <c r="D398" s="267">
        <v>4.5137</v>
      </c>
      <c r="E398" s="267">
        <v>0.7859</v>
      </c>
      <c r="F398" s="267">
        <v>3.2126</v>
      </c>
      <c r="G398" s="267">
        <v>0.8</v>
      </c>
      <c r="H398" s="267">
        <v>3.2962</v>
      </c>
      <c r="I398" s="267">
        <v>0.8238</v>
      </c>
      <c r="J398" s="267">
        <v>4.4655</v>
      </c>
      <c r="K398" s="267">
        <v>0.7672</v>
      </c>
      <c r="L398" s="267">
        <v>2.5736</v>
      </c>
      <c r="M398" s="267">
        <v>1.1864</v>
      </c>
      <c r="N398" s="267">
        <v>1.418</v>
      </c>
      <c r="O398" s="267">
        <v>0.8578</v>
      </c>
      <c r="P398" s="267">
        <v>0</v>
      </c>
    </row>
    <row r="399" spans="1:16" ht="15">
      <c r="A399" s="77">
        <v>56</v>
      </c>
      <c r="B399" s="267">
        <v>0</v>
      </c>
      <c r="C399" s="267">
        <v>0</v>
      </c>
      <c r="D399" s="267">
        <v>4.4208</v>
      </c>
      <c r="E399" s="267">
        <v>0.7838</v>
      </c>
      <c r="F399" s="267">
        <v>3.1168</v>
      </c>
      <c r="G399" s="267">
        <v>0.7967</v>
      </c>
      <c r="H399" s="267">
        <v>3.2345</v>
      </c>
      <c r="I399" s="267">
        <v>0.8176</v>
      </c>
      <c r="J399" s="267">
        <v>4.4054</v>
      </c>
      <c r="K399" s="267">
        <v>0.7633</v>
      </c>
      <c r="L399" s="267">
        <v>2.4997</v>
      </c>
      <c r="M399" s="267">
        <v>1.1743</v>
      </c>
      <c r="N399" s="267">
        <v>1.3868</v>
      </c>
      <c r="O399" s="267">
        <v>0.8553</v>
      </c>
      <c r="P399" s="267">
        <v>0</v>
      </c>
    </row>
    <row r="400" spans="1:16" ht="15">
      <c r="A400" s="77">
        <v>57</v>
      </c>
      <c r="B400" s="267">
        <v>0</v>
      </c>
      <c r="C400" s="267">
        <v>0</v>
      </c>
      <c r="D400" s="267">
        <v>4.328</v>
      </c>
      <c r="E400" s="267">
        <v>0.7818</v>
      </c>
      <c r="F400" s="267">
        <v>3.021</v>
      </c>
      <c r="G400" s="267">
        <v>0.7934</v>
      </c>
      <c r="H400" s="267">
        <v>3.1729</v>
      </c>
      <c r="I400" s="267">
        <v>0.8114</v>
      </c>
      <c r="J400" s="267">
        <v>4.3453</v>
      </c>
      <c r="K400" s="267">
        <v>0.7594</v>
      </c>
      <c r="L400" s="267">
        <v>2.4258</v>
      </c>
      <c r="M400" s="267">
        <v>1.1623</v>
      </c>
      <c r="N400" s="267">
        <v>1.3557</v>
      </c>
      <c r="O400" s="267">
        <v>0.8528</v>
      </c>
      <c r="P400" s="267">
        <v>0</v>
      </c>
    </row>
    <row r="401" spans="1:16" ht="15">
      <c r="A401" s="77">
        <v>58</v>
      </c>
      <c r="B401" s="267">
        <v>0</v>
      </c>
      <c r="C401" s="267">
        <v>0</v>
      </c>
      <c r="D401" s="267">
        <v>4.2351</v>
      </c>
      <c r="E401" s="267">
        <v>0.7798</v>
      </c>
      <c r="F401" s="267">
        <v>2.9253</v>
      </c>
      <c r="G401" s="267">
        <v>0.7901</v>
      </c>
      <c r="H401" s="267">
        <v>3.1113</v>
      </c>
      <c r="I401" s="267">
        <v>0.8052</v>
      </c>
      <c r="J401" s="267">
        <v>4.2852</v>
      </c>
      <c r="K401" s="267">
        <v>0.7555</v>
      </c>
      <c r="L401" s="267">
        <v>2.3519</v>
      </c>
      <c r="M401" s="267">
        <v>1.1503</v>
      </c>
      <c r="N401" s="267">
        <v>1.3246</v>
      </c>
      <c r="O401" s="267">
        <v>0.8503</v>
      </c>
      <c r="P401" s="267">
        <v>0</v>
      </c>
    </row>
    <row r="402" spans="1:16" ht="15">
      <c r="A402" s="77">
        <v>59</v>
      </c>
      <c r="B402" s="267">
        <v>0</v>
      </c>
      <c r="C402" s="267">
        <v>0</v>
      </c>
      <c r="D402" s="267">
        <v>4.1423</v>
      </c>
      <c r="E402" s="267">
        <v>0.7778</v>
      </c>
      <c r="F402" s="267">
        <v>2.8295</v>
      </c>
      <c r="G402" s="267">
        <v>0.7868</v>
      </c>
      <c r="H402" s="267">
        <v>3.0497</v>
      </c>
      <c r="I402" s="267">
        <v>0.799</v>
      </c>
      <c r="J402" s="267">
        <v>4.2251</v>
      </c>
      <c r="K402" s="267">
        <v>0.7516</v>
      </c>
      <c r="L402" s="267">
        <v>2.278</v>
      </c>
      <c r="M402" s="267">
        <v>1.1382</v>
      </c>
      <c r="N402" s="267">
        <v>1.2935</v>
      </c>
      <c r="O402" s="267">
        <v>0.8478</v>
      </c>
      <c r="P402" s="267">
        <v>0</v>
      </c>
    </row>
    <row r="403" spans="1:16" ht="15">
      <c r="A403" s="77">
        <v>60</v>
      </c>
      <c r="B403" s="267">
        <v>0</v>
      </c>
      <c r="C403" s="267">
        <v>0</v>
      </c>
      <c r="D403" s="267">
        <v>4.0494</v>
      </c>
      <c r="E403" s="267">
        <v>0.7757</v>
      </c>
      <c r="F403" s="267">
        <v>2.7337</v>
      </c>
      <c r="G403" s="267">
        <v>0.7835</v>
      </c>
      <c r="H403" s="267">
        <v>2.9881</v>
      </c>
      <c r="I403" s="267">
        <v>0.7928</v>
      </c>
      <c r="J403" s="267">
        <v>4.165</v>
      </c>
      <c r="K403" s="267">
        <v>0.7477</v>
      </c>
      <c r="L403" s="267">
        <v>2.2041</v>
      </c>
      <c r="M403" s="267">
        <v>1.1262</v>
      </c>
      <c r="N403" s="267">
        <v>1.2624</v>
      </c>
      <c r="O403" s="267">
        <v>0.8453</v>
      </c>
      <c r="P403" s="267">
        <v>0</v>
      </c>
    </row>
    <row r="405" ht="12.75">
      <c r="A405" s="76" t="e">
        <f>HLOOKUP('[2]NEER Claim Cost Calculator'!$I$22,B409:P470,MATCH('[2]NEER Claim Cost Calculator'!$K$22,A409:A470))</f>
        <v>#REF!</v>
      </c>
    </row>
    <row r="406" spans="1:16" ht="12.75">
      <c r="A406" s="475" t="s">
        <v>18578</v>
      </c>
      <c r="B406" s="475"/>
      <c r="C406" s="475"/>
      <c r="D406" s="475"/>
      <c r="E406" s="475"/>
      <c r="F406" s="475"/>
      <c r="G406" s="475"/>
      <c r="H406" s="475"/>
      <c r="I406" s="475"/>
      <c r="J406" s="475"/>
      <c r="K406" s="475"/>
      <c r="L406" s="475"/>
      <c r="M406" s="475"/>
      <c r="N406" s="475"/>
      <c r="O406" s="475"/>
      <c r="P406" s="475"/>
    </row>
    <row r="407" spans="1:16" ht="12.75">
      <c r="A407" s="479" t="s">
        <v>18579</v>
      </c>
      <c r="B407" s="479"/>
      <c r="C407" s="479"/>
      <c r="D407" s="479"/>
      <c r="E407" s="479"/>
      <c r="F407" s="479"/>
      <c r="G407" s="479"/>
      <c r="H407" s="479"/>
      <c r="I407" s="479"/>
      <c r="J407" s="479"/>
      <c r="K407" s="479"/>
      <c r="L407" s="479"/>
      <c r="M407" s="479"/>
      <c r="N407" s="479"/>
      <c r="O407" s="479"/>
      <c r="P407" s="479"/>
    </row>
    <row r="408" spans="1:16" ht="12.75">
      <c r="A408" s="80" t="s">
        <v>18580</v>
      </c>
      <c r="B408" s="222" t="s">
        <v>18581</v>
      </c>
      <c r="C408" s="222" t="s">
        <v>18582</v>
      </c>
      <c r="D408" s="222" t="s">
        <v>18583</v>
      </c>
      <c r="E408" s="222" t="s">
        <v>18584</v>
      </c>
      <c r="F408" s="222" t="s">
        <v>18585</v>
      </c>
      <c r="G408" s="222" t="s">
        <v>18586</v>
      </c>
      <c r="H408" s="222" t="s">
        <v>18587</v>
      </c>
      <c r="I408" s="222" t="s">
        <v>18588</v>
      </c>
      <c r="J408" s="222" t="s">
        <v>18589</v>
      </c>
      <c r="K408" s="222" t="s">
        <v>18590</v>
      </c>
      <c r="L408" s="222" t="s">
        <v>18591</v>
      </c>
      <c r="M408" s="222" t="s">
        <v>18592</v>
      </c>
      <c r="N408" s="222" t="s">
        <v>18593</v>
      </c>
      <c r="O408" s="222" t="s">
        <v>18594</v>
      </c>
      <c r="P408" s="222" t="s">
        <v>18595</v>
      </c>
    </row>
    <row r="409" spans="1:16" ht="12.75">
      <c r="A409" s="82" t="s">
        <v>18596</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77">
        <v>0</v>
      </c>
      <c r="B410" s="267">
        <v>0</v>
      </c>
      <c r="C410" s="267">
        <v>0</v>
      </c>
      <c r="D410" s="267">
        <v>11.0325</v>
      </c>
      <c r="E410" s="267">
        <v>4.1762</v>
      </c>
      <c r="F410" s="267">
        <v>15.0863</v>
      </c>
      <c r="G410" s="267">
        <v>3.5759</v>
      </c>
      <c r="H410" s="267">
        <v>18.7388</v>
      </c>
      <c r="I410" s="267">
        <v>4.6472</v>
      </c>
      <c r="J410" s="267">
        <v>22.1925</v>
      </c>
      <c r="K410" s="267">
        <v>1.9148</v>
      </c>
      <c r="L410" s="267">
        <v>9.6957</v>
      </c>
      <c r="M410" s="267">
        <v>8.2256</v>
      </c>
      <c r="N410" s="267">
        <v>0</v>
      </c>
      <c r="O410" s="267">
        <v>0</v>
      </c>
      <c r="P410" s="267">
        <v>0</v>
      </c>
    </row>
    <row r="411" spans="1:16" ht="15">
      <c r="A411" s="77">
        <v>1</v>
      </c>
      <c r="B411" s="267">
        <v>0</v>
      </c>
      <c r="C411" s="267">
        <v>0</v>
      </c>
      <c r="D411" s="267">
        <v>9.8067</v>
      </c>
      <c r="E411" s="267">
        <v>3.7122</v>
      </c>
      <c r="F411" s="267">
        <v>13.41</v>
      </c>
      <c r="G411" s="267">
        <v>3.1786</v>
      </c>
      <c r="H411" s="267">
        <v>16.6567</v>
      </c>
      <c r="I411" s="267">
        <v>4.1308</v>
      </c>
      <c r="J411" s="267">
        <v>19.7267</v>
      </c>
      <c r="K411" s="267">
        <v>1.702</v>
      </c>
      <c r="L411" s="267">
        <v>8.6184</v>
      </c>
      <c r="M411" s="267">
        <v>7.3117</v>
      </c>
      <c r="N411" s="267">
        <v>0</v>
      </c>
      <c r="O411" s="267">
        <v>0</v>
      </c>
      <c r="P411" s="267">
        <v>0</v>
      </c>
    </row>
    <row r="412" spans="1:16" ht="15">
      <c r="A412" s="77">
        <v>2</v>
      </c>
      <c r="B412" s="267">
        <v>0</v>
      </c>
      <c r="C412" s="267">
        <v>0</v>
      </c>
      <c r="D412" s="267">
        <v>8.5808</v>
      </c>
      <c r="E412" s="267">
        <v>3.2482</v>
      </c>
      <c r="F412" s="267">
        <v>11.7338</v>
      </c>
      <c r="G412" s="267">
        <v>2.7813</v>
      </c>
      <c r="H412" s="267">
        <v>14.5746</v>
      </c>
      <c r="I412" s="267">
        <v>3.6145</v>
      </c>
      <c r="J412" s="267">
        <v>17.2608</v>
      </c>
      <c r="K412" s="267">
        <v>1.4893</v>
      </c>
      <c r="L412" s="267">
        <v>7.5411</v>
      </c>
      <c r="M412" s="267">
        <v>6.3977</v>
      </c>
      <c r="N412" s="267">
        <v>0</v>
      </c>
      <c r="O412" s="267">
        <v>0</v>
      </c>
      <c r="P412" s="267">
        <v>0</v>
      </c>
    </row>
    <row r="413" spans="1:16" ht="15">
      <c r="A413" s="77">
        <v>3</v>
      </c>
      <c r="B413" s="267">
        <v>0</v>
      </c>
      <c r="C413" s="267">
        <v>0</v>
      </c>
      <c r="D413" s="267">
        <v>7.355</v>
      </c>
      <c r="E413" s="267">
        <v>2.7842</v>
      </c>
      <c r="F413" s="267">
        <v>10.0575</v>
      </c>
      <c r="G413" s="267">
        <v>2.384</v>
      </c>
      <c r="H413" s="267">
        <v>12.4925</v>
      </c>
      <c r="I413" s="267">
        <v>3.0981</v>
      </c>
      <c r="J413" s="267">
        <v>14.795</v>
      </c>
      <c r="K413" s="267">
        <v>1.2765</v>
      </c>
      <c r="L413" s="267">
        <v>6.4638</v>
      </c>
      <c r="M413" s="267">
        <v>5.4837</v>
      </c>
      <c r="N413" s="267">
        <v>0</v>
      </c>
      <c r="O413" s="267">
        <v>0</v>
      </c>
      <c r="P413" s="267">
        <v>0</v>
      </c>
    </row>
    <row r="414" spans="1:16" ht="15">
      <c r="A414" s="77">
        <v>4</v>
      </c>
      <c r="B414" s="267">
        <v>0</v>
      </c>
      <c r="C414" s="267">
        <v>0</v>
      </c>
      <c r="D414" s="267">
        <v>6.1292</v>
      </c>
      <c r="E414" s="267">
        <v>2.3201</v>
      </c>
      <c r="F414" s="267">
        <v>8.3813</v>
      </c>
      <c r="G414" s="267">
        <v>1.9866</v>
      </c>
      <c r="H414" s="267">
        <v>10.4104</v>
      </c>
      <c r="I414" s="267">
        <v>2.5818</v>
      </c>
      <c r="J414" s="267">
        <v>12.3292</v>
      </c>
      <c r="K414" s="267">
        <v>1.0638</v>
      </c>
      <c r="L414" s="267">
        <v>5.3865</v>
      </c>
      <c r="M414" s="267">
        <v>4.5698</v>
      </c>
      <c r="N414" s="267">
        <v>0</v>
      </c>
      <c r="O414" s="267">
        <v>0</v>
      </c>
      <c r="P414" s="267">
        <v>0</v>
      </c>
    </row>
    <row r="415" spans="1:16" ht="15">
      <c r="A415" s="77">
        <v>5</v>
      </c>
      <c r="B415" s="267">
        <v>0</v>
      </c>
      <c r="C415" s="267">
        <v>0</v>
      </c>
      <c r="D415" s="267">
        <v>4.9033</v>
      </c>
      <c r="E415" s="267">
        <v>1.8561</v>
      </c>
      <c r="F415" s="267">
        <v>6.705</v>
      </c>
      <c r="G415" s="267">
        <v>1.5893</v>
      </c>
      <c r="H415" s="267">
        <v>8.3283</v>
      </c>
      <c r="I415" s="267">
        <v>2.0654</v>
      </c>
      <c r="J415" s="267">
        <v>9.8633</v>
      </c>
      <c r="K415" s="267">
        <v>0.851</v>
      </c>
      <c r="L415" s="267">
        <v>4.3092</v>
      </c>
      <c r="M415" s="267">
        <v>3.6558</v>
      </c>
      <c r="N415" s="267">
        <v>0</v>
      </c>
      <c r="O415" s="267">
        <v>0</v>
      </c>
      <c r="P415" s="267">
        <v>0</v>
      </c>
    </row>
    <row r="416" spans="1:16" ht="15">
      <c r="A416" s="77">
        <v>6</v>
      </c>
      <c r="B416" s="267">
        <v>0</v>
      </c>
      <c r="C416" s="267">
        <v>0</v>
      </c>
      <c r="D416" s="267">
        <v>3.6775</v>
      </c>
      <c r="E416" s="267">
        <v>1.3921</v>
      </c>
      <c r="F416" s="267">
        <v>5.0288</v>
      </c>
      <c r="G416" s="267">
        <v>1.192</v>
      </c>
      <c r="H416" s="267">
        <v>6.2463</v>
      </c>
      <c r="I416" s="267">
        <v>1.5491</v>
      </c>
      <c r="J416" s="267">
        <v>7.3975</v>
      </c>
      <c r="K416" s="267">
        <v>0.6383</v>
      </c>
      <c r="L416" s="267">
        <v>3.2319</v>
      </c>
      <c r="M416" s="267">
        <v>2.7419</v>
      </c>
      <c r="N416" s="267">
        <v>0</v>
      </c>
      <c r="O416" s="267">
        <v>0</v>
      </c>
      <c r="P416" s="267">
        <v>0</v>
      </c>
    </row>
    <row r="417" spans="1:16" ht="15">
      <c r="A417" s="77">
        <v>7</v>
      </c>
      <c r="B417" s="267">
        <v>0</v>
      </c>
      <c r="C417" s="267">
        <v>0</v>
      </c>
      <c r="D417" s="267">
        <v>3.6122</v>
      </c>
      <c r="E417" s="267">
        <v>1.3534</v>
      </c>
      <c r="F417" s="267">
        <v>4.8006</v>
      </c>
      <c r="G417" s="267">
        <v>1.1589</v>
      </c>
      <c r="H417" s="267">
        <v>5.997</v>
      </c>
      <c r="I417" s="267">
        <v>1.506</v>
      </c>
      <c r="J417" s="267">
        <v>7.0822</v>
      </c>
      <c r="K417" s="267">
        <v>0.6205</v>
      </c>
      <c r="L417" s="267">
        <v>3.1886</v>
      </c>
      <c r="M417" s="267">
        <v>2.6657</v>
      </c>
      <c r="N417" s="267">
        <v>0</v>
      </c>
      <c r="O417" s="267">
        <v>0</v>
      </c>
      <c r="P417" s="267">
        <v>0</v>
      </c>
    </row>
    <row r="418" spans="1:16" ht="15">
      <c r="A418" s="77">
        <v>8</v>
      </c>
      <c r="B418" s="267">
        <v>0</v>
      </c>
      <c r="C418" s="267">
        <v>0</v>
      </c>
      <c r="D418" s="267">
        <v>3.5468</v>
      </c>
      <c r="E418" s="267">
        <v>1.3147</v>
      </c>
      <c r="F418" s="267">
        <v>4.5724</v>
      </c>
      <c r="G418" s="267">
        <v>1.1258</v>
      </c>
      <c r="H418" s="267">
        <v>5.7478</v>
      </c>
      <c r="I418" s="267">
        <v>1.463</v>
      </c>
      <c r="J418" s="267">
        <v>6.7668</v>
      </c>
      <c r="K418" s="267">
        <v>0.6028</v>
      </c>
      <c r="L418" s="267">
        <v>3.1452</v>
      </c>
      <c r="M418" s="267">
        <v>2.5895</v>
      </c>
      <c r="N418" s="267">
        <v>0</v>
      </c>
      <c r="O418" s="267">
        <v>0</v>
      </c>
      <c r="P418" s="267">
        <v>0</v>
      </c>
    </row>
    <row r="419" spans="1:16" ht="15">
      <c r="A419" s="77">
        <v>9</v>
      </c>
      <c r="B419" s="267">
        <v>0</v>
      </c>
      <c r="C419" s="267">
        <v>0</v>
      </c>
      <c r="D419" s="267">
        <v>3.4815</v>
      </c>
      <c r="E419" s="267">
        <v>1.2761</v>
      </c>
      <c r="F419" s="267">
        <v>4.3443</v>
      </c>
      <c r="G419" s="267">
        <v>1.0926</v>
      </c>
      <c r="H419" s="267">
        <v>5.4986</v>
      </c>
      <c r="I419" s="267">
        <v>1.42</v>
      </c>
      <c r="J419" s="267">
        <v>6.4515</v>
      </c>
      <c r="K419" s="267">
        <v>0.5851</v>
      </c>
      <c r="L419" s="267">
        <v>3.1019</v>
      </c>
      <c r="M419" s="267">
        <v>2.5134</v>
      </c>
      <c r="N419" s="267">
        <v>0</v>
      </c>
      <c r="O419" s="267">
        <v>0</v>
      </c>
      <c r="P419" s="267">
        <v>0</v>
      </c>
    </row>
    <row r="420" spans="1:16" ht="15">
      <c r="A420" s="77">
        <v>10</v>
      </c>
      <c r="B420" s="267">
        <v>0</v>
      </c>
      <c r="C420" s="267">
        <v>0</v>
      </c>
      <c r="D420" s="267">
        <v>3.4161</v>
      </c>
      <c r="E420" s="267">
        <v>1.2374</v>
      </c>
      <c r="F420" s="267">
        <v>4.1161</v>
      </c>
      <c r="G420" s="267">
        <v>1.0595</v>
      </c>
      <c r="H420" s="267">
        <v>5.2494</v>
      </c>
      <c r="I420" s="267">
        <v>1.3769</v>
      </c>
      <c r="J420" s="267">
        <v>6.1361</v>
      </c>
      <c r="K420" s="267">
        <v>0.5673</v>
      </c>
      <c r="L420" s="267">
        <v>3.0585</v>
      </c>
      <c r="M420" s="267">
        <v>2.4372</v>
      </c>
      <c r="N420" s="267">
        <v>0</v>
      </c>
      <c r="O420" s="267">
        <v>0</v>
      </c>
      <c r="P420" s="267">
        <v>0</v>
      </c>
    </row>
    <row r="421" spans="1:16" ht="15">
      <c r="A421" s="77">
        <v>11</v>
      </c>
      <c r="B421" s="267">
        <v>0</v>
      </c>
      <c r="C421" s="267">
        <v>0</v>
      </c>
      <c r="D421" s="267">
        <v>3.3508</v>
      </c>
      <c r="E421" s="267">
        <v>1.1987</v>
      </c>
      <c r="F421" s="267">
        <v>3.8879</v>
      </c>
      <c r="G421" s="267">
        <v>1.0264</v>
      </c>
      <c r="H421" s="267">
        <v>5.0002</v>
      </c>
      <c r="I421" s="267">
        <v>1.3339</v>
      </c>
      <c r="J421" s="267">
        <v>5.8208</v>
      </c>
      <c r="K421" s="267">
        <v>0.5496</v>
      </c>
      <c r="L421" s="267">
        <v>3.0152</v>
      </c>
      <c r="M421" s="267">
        <v>2.3611</v>
      </c>
      <c r="N421" s="267">
        <v>0</v>
      </c>
      <c r="O421" s="267">
        <v>0</v>
      </c>
      <c r="P421" s="267">
        <v>0</v>
      </c>
    </row>
    <row r="422" spans="1:16" ht="15">
      <c r="A422" s="77">
        <v>12</v>
      </c>
      <c r="B422" s="267">
        <v>0</v>
      </c>
      <c r="C422" s="267">
        <v>0</v>
      </c>
      <c r="D422" s="267">
        <v>3.2855</v>
      </c>
      <c r="E422" s="267">
        <v>1.1601</v>
      </c>
      <c r="F422" s="267">
        <v>3.6598</v>
      </c>
      <c r="G422" s="267">
        <v>0.9933</v>
      </c>
      <c r="H422" s="267">
        <v>4.751</v>
      </c>
      <c r="I422" s="267">
        <v>1.2909</v>
      </c>
      <c r="J422" s="267">
        <v>5.5054</v>
      </c>
      <c r="K422" s="267">
        <v>0.5319</v>
      </c>
      <c r="L422" s="267">
        <v>2.9718</v>
      </c>
      <c r="M422" s="267">
        <v>2.2849</v>
      </c>
      <c r="N422" s="267">
        <v>0</v>
      </c>
      <c r="O422" s="267">
        <v>0</v>
      </c>
      <c r="P422" s="267">
        <v>0</v>
      </c>
    </row>
    <row r="423" spans="1:16" ht="15">
      <c r="A423" s="77">
        <v>13</v>
      </c>
      <c r="B423" s="267">
        <v>0</v>
      </c>
      <c r="C423" s="267">
        <v>0</v>
      </c>
      <c r="D423" s="267">
        <v>3.2201</v>
      </c>
      <c r="E423" s="267">
        <v>1.1214</v>
      </c>
      <c r="F423" s="267">
        <v>3.4316</v>
      </c>
      <c r="G423" s="267">
        <v>0.9602</v>
      </c>
      <c r="H423" s="267">
        <v>4.5017</v>
      </c>
      <c r="I423" s="267">
        <v>1.2478</v>
      </c>
      <c r="J423" s="267">
        <v>5.1901</v>
      </c>
      <c r="K423" s="267">
        <v>0.5141</v>
      </c>
      <c r="L423" s="267">
        <v>2.9285</v>
      </c>
      <c r="M423" s="267">
        <v>2.2087</v>
      </c>
      <c r="N423" s="267">
        <v>0</v>
      </c>
      <c r="O423" s="267">
        <v>0</v>
      </c>
      <c r="P423" s="267">
        <v>0</v>
      </c>
    </row>
    <row r="424" spans="1:16" ht="15">
      <c r="A424" s="77">
        <v>14</v>
      </c>
      <c r="B424" s="267">
        <v>0</v>
      </c>
      <c r="C424" s="267">
        <v>0</v>
      </c>
      <c r="D424" s="267">
        <v>3.1548</v>
      </c>
      <c r="E424" s="267">
        <v>1.0827</v>
      </c>
      <c r="F424" s="267">
        <v>3.2035</v>
      </c>
      <c r="G424" s="267">
        <v>0.9271</v>
      </c>
      <c r="H424" s="267">
        <v>4.2525</v>
      </c>
      <c r="I424" s="267">
        <v>1.2048</v>
      </c>
      <c r="J424" s="267">
        <v>4.8747</v>
      </c>
      <c r="K424" s="267">
        <v>0.4964</v>
      </c>
      <c r="L424" s="267">
        <v>2.8851</v>
      </c>
      <c r="M424" s="267">
        <v>2.1326</v>
      </c>
      <c r="N424" s="267">
        <v>0</v>
      </c>
      <c r="O424" s="267">
        <v>0</v>
      </c>
      <c r="P424" s="267">
        <v>0</v>
      </c>
    </row>
    <row r="425" spans="1:16" ht="15">
      <c r="A425" s="77">
        <v>15</v>
      </c>
      <c r="B425" s="267">
        <v>0</v>
      </c>
      <c r="C425" s="267">
        <v>0</v>
      </c>
      <c r="D425" s="267">
        <v>3.0894</v>
      </c>
      <c r="E425" s="267">
        <v>1.0441</v>
      </c>
      <c r="F425" s="267">
        <v>2.9753</v>
      </c>
      <c r="G425" s="267">
        <v>0.894</v>
      </c>
      <c r="H425" s="267">
        <v>4.0033</v>
      </c>
      <c r="I425" s="267">
        <v>1.1618</v>
      </c>
      <c r="J425" s="267">
        <v>4.5594</v>
      </c>
      <c r="K425" s="267">
        <v>0.4787</v>
      </c>
      <c r="L425" s="267">
        <v>2.8418</v>
      </c>
      <c r="M425" s="267">
        <v>2.0564</v>
      </c>
      <c r="N425" s="267">
        <v>0</v>
      </c>
      <c r="O425" s="267">
        <v>0</v>
      </c>
      <c r="P425" s="267">
        <v>0</v>
      </c>
    </row>
    <row r="426" spans="1:16" ht="15">
      <c r="A426" s="77">
        <v>16</v>
      </c>
      <c r="B426" s="267">
        <v>0</v>
      </c>
      <c r="C426" s="267">
        <v>0</v>
      </c>
      <c r="D426" s="267">
        <v>3.0241</v>
      </c>
      <c r="E426" s="267">
        <v>1.0054</v>
      </c>
      <c r="F426" s="267">
        <v>2.7471</v>
      </c>
      <c r="G426" s="267">
        <v>0.8609</v>
      </c>
      <c r="H426" s="267">
        <v>3.7541</v>
      </c>
      <c r="I426" s="267">
        <v>1.1188</v>
      </c>
      <c r="J426" s="267">
        <v>4.244</v>
      </c>
      <c r="K426" s="267">
        <v>0.461</v>
      </c>
      <c r="L426" s="267">
        <v>2.7984</v>
      </c>
      <c r="M426" s="267">
        <v>1.9802</v>
      </c>
      <c r="N426" s="267">
        <v>0</v>
      </c>
      <c r="O426" s="267">
        <v>0</v>
      </c>
      <c r="P426" s="267">
        <v>0</v>
      </c>
    </row>
    <row r="427" spans="1:16" ht="15">
      <c r="A427" s="77">
        <v>17</v>
      </c>
      <c r="B427" s="267">
        <v>0</v>
      </c>
      <c r="C427" s="267">
        <v>0</v>
      </c>
      <c r="D427" s="267">
        <v>2.9587</v>
      </c>
      <c r="E427" s="267">
        <v>0.9667</v>
      </c>
      <c r="F427" s="267">
        <v>2.519</v>
      </c>
      <c r="G427" s="267">
        <v>0.8278</v>
      </c>
      <c r="H427" s="267">
        <v>3.5049</v>
      </c>
      <c r="I427" s="267">
        <v>1.0757</v>
      </c>
      <c r="J427" s="267">
        <v>3.9287</v>
      </c>
      <c r="K427" s="267">
        <v>0.4432</v>
      </c>
      <c r="L427" s="267">
        <v>2.7551</v>
      </c>
      <c r="M427" s="267">
        <v>1.9041</v>
      </c>
      <c r="N427" s="267">
        <v>0</v>
      </c>
      <c r="O427" s="267">
        <v>0</v>
      </c>
      <c r="P427" s="267">
        <v>0</v>
      </c>
    </row>
    <row r="428" spans="1:16" ht="15">
      <c r="A428" s="77">
        <v>18</v>
      </c>
      <c r="B428" s="267">
        <v>0</v>
      </c>
      <c r="C428" s="267">
        <v>0</v>
      </c>
      <c r="D428" s="267">
        <v>2.8934</v>
      </c>
      <c r="E428" s="267">
        <v>0.9281</v>
      </c>
      <c r="F428" s="267">
        <v>2.2908</v>
      </c>
      <c r="G428" s="267">
        <v>0.7947</v>
      </c>
      <c r="H428" s="267">
        <v>3.2557</v>
      </c>
      <c r="I428" s="267">
        <v>1.0327</v>
      </c>
      <c r="J428" s="267">
        <v>3.6133</v>
      </c>
      <c r="K428" s="267">
        <v>0.4255</v>
      </c>
      <c r="L428" s="267">
        <v>2.7117</v>
      </c>
      <c r="M428" s="267">
        <v>1.8279</v>
      </c>
      <c r="N428" s="267">
        <v>3.0239</v>
      </c>
      <c r="O428" s="267">
        <v>0.8504</v>
      </c>
      <c r="P428" s="267">
        <v>0</v>
      </c>
    </row>
    <row r="429" spans="1:16" ht="15">
      <c r="A429" s="77">
        <v>19</v>
      </c>
      <c r="B429" s="267">
        <v>0</v>
      </c>
      <c r="C429" s="267">
        <v>0</v>
      </c>
      <c r="D429" s="267">
        <v>2.8608</v>
      </c>
      <c r="E429" s="267">
        <v>0.9078</v>
      </c>
      <c r="F429" s="267">
        <v>2.2981</v>
      </c>
      <c r="G429" s="267">
        <v>0.785</v>
      </c>
      <c r="H429" s="267">
        <v>3.1958</v>
      </c>
      <c r="I429" s="267">
        <v>1.022</v>
      </c>
      <c r="J429" s="267">
        <v>3.5102</v>
      </c>
      <c r="K429" s="267">
        <v>0.4471</v>
      </c>
      <c r="L429" s="267">
        <v>2.6564</v>
      </c>
      <c r="M429" s="267">
        <v>1.7734</v>
      </c>
      <c r="N429" s="267">
        <v>2.9399</v>
      </c>
      <c r="O429" s="267">
        <v>0.8268</v>
      </c>
      <c r="P429" s="267">
        <v>0</v>
      </c>
    </row>
    <row r="430" spans="1:16" ht="15">
      <c r="A430" s="77">
        <v>20</v>
      </c>
      <c r="B430" s="267">
        <v>0</v>
      </c>
      <c r="C430" s="267">
        <v>0</v>
      </c>
      <c r="D430" s="267">
        <v>2.8282</v>
      </c>
      <c r="E430" s="267">
        <v>0.8876</v>
      </c>
      <c r="F430" s="267">
        <v>2.3054</v>
      </c>
      <c r="G430" s="267">
        <v>0.7753</v>
      </c>
      <c r="H430" s="267">
        <v>3.1359</v>
      </c>
      <c r="I430" s="267">
        <v>1.0112</v>
      </c>
      <c r="J430" s="267">
        <v>3.4071</v>
      </c>
      <c r="K430" s="267">
        <v>0.4686</v>
      </c>
      <c r="L430" s="267">
        <v>2.6011</v>
      </c>
      <c r="M430" s="267">
        <v>1.719</v>
      </c>
      <c r="N430" s="267">
        <v>2.8559</v>
      </c>
      <c r="O430" s="267">
        <v>0.8032</v>
      </c>
      <c r="P430" s="267">
        <v>0</v>
      </c>
    </row>
    <row r="431" spans="1:16" ht="15">
      <c r="A431" s="77">
        <v>21</v>
      </c>
      <c r="B431" s="267">
        <v>0</v>
      </c>
      <c r="C431" s="267">
        <v>0</v>
      </c>
      <c r="D431" s="267">
        <v>2.7957</v>
      </c>
      <c r="E431" s="267">
        <v>0.8674</v>
      </c>
      <c r="F431" s="267">
        <v>2.3127</v>
      </c>
      <c r="G431" s="267">
        <v>0.7656</v>
      </c>
      <c r="H431" s="267">
        <v>3.076</v>
      </c>
      <c r="I431" s="267">
        <v>1.0005</v>
      </c>
      <c r="J431" s="267">
        <v>3.304</v>
      </c>
      <c r="K431" s="267">
        <v>0.4902</v>
      </c>
      <c r="L431" s="267">
        <v>2.5458</v>
      </c>
      <c r="M431" s="267">
        <v>1.6645</v>
      </c>
      <c r="N431" s="267">
        <v>2.7719</v>
      </c>
      <c r="O431" s="267">
        <v>0.7796</v>
      </c>
      <c r="P431" s="267">
        <v>0</v>
      </c>
    </row>
    <row r="432" spans="1:16" ht="15">
      <c r="A432" s="77">
        <v>22</v>
      </c>
      <c r="B432" s="267">
        <v>0</v>
      </c>
      <c r="C432" s="267">
        <v>0</v>
      </c>
      <c r="D432" s="267">
        <v>2.7631</v>
      </c>
      <c r="E432" s="267">
        <v>0.8472</v>
      </c>
      <c r="F432" s="267">
        <v>2.3199</v>
      </c>
      <c r="G432" s="267">
        <v>0.7559</v>
      </c>
      <c r="H432" s="267">
        <v>3.0161</v>
      </c>
      <c r="I432" s="267">
        <v>0.9898</v>
      </c>
      <c r="J432" s="267">
        <v>3.2008</v>
      </c>
      <c r="K432" s="267">
        <v>0.5118</v>
      </c>
      <c r="L432" s="267">
        <v>2.4905</v>
      </c>
      <c r="M432" s="267">
        <v>1.61</v>
      </c>
      <c r="N432" s="267">
        <v>2.6879</v>
      </c>
      <c r="O432" s="267">
        <v>0.7559</v>
      </c>
      <c r="P432" s="267">
        <v>0</v>
      </c>
    </row>
    <row r="433" spans="1:16" ht="15">
      <c r="A433" s="77">
        <v>23</v>
      </c>
      <c r="B433" s="267">
        <v>0</v>
      </c>
      <c r="C433" s="267">
        <v>0</v>
      </c>
      <c r="D433" s="267">
        <v>2.7305</v>
      </c>
      <c r="E433" s="267">
        <v>0.8269</v>
      </c>
      <c r="F433" s="267">
        <v>2.3272</v>
      </c>
      <c r="G433" s="267">
        <v>0.7463</v>
      </c>
      <c r="H433" s="267">
        <v>2.9562</v>
      </c>
      <c r="I433" s="267">
        <v>0.979</v>
      </c>
      <c r="J433" s="267">
        <v>3.0977</v>
      </c>
      <c r="K433" s="267">
        <v>0.5333</v>
      </c>
      <c r="L433" s="267">
        <v>2.4352</v>
      </c>
      <c r="M433" s="267">
        <v>1.5555</v>
      </c>
      <c r="N433" s="267">
        <v>2.6039</v>
      </c>
      <c r="O433" s="267">
        <v>0.7323</v>
      </c>
      <c r="P433" s="267">
        <v>0</v>
      </c>
    </row>
    <row r="434" spans="1:16" ht="15">
      <c r="A434" s="77">
        <v>24</v>
      </c>
      <c r="B434" s="267">
        <v>0</v>
      </c>
      <c r="C434" s="267">
        <v>0</v>
      </c>
      <c r="D434" s="267">
        <v>2.6979</v>
      </c>
      <c r="E434" s="267">
        <v>0.8067</v>
      </c>
      <c r="F434" s="267">
        <v>2.3345</v>
      </c>
      <c r="G434" s="267">
        <v>0.7366</v>
      </c>
      <c r="H434" s="267">
        <v>2.8963</v>
      </c>
      <c r="I434" s="267">
        <v>0.9683</v>
      </c>
      <c r="J434" s="267">
        <v>2.9946</v>
      </c>
      <c r="K434" s="267">
        <v>0.5549</v>
      </c>
      <c r="L434" s="267">
        <v>2.3799</v>
      </c>
      <c r="M434" s="267">
        <v>1.501</v>
      </c>
      <c r="N434" s="267">
        <v>2.5199</v>
      </c>
      <c r="O434" s="267">
        <v>0.7087</v>
      </c>
      <c r="P434" s="267">
        <v>0</v>
      </c>
    </row>
    <row r="435" spans="1:16" ht="15">
      <c r="A435" s="77">
        <v>25</v>
      </c>
      <c r="B435" s="267">
        <v>0</v>
      </c>
      <c r="C435" s="267">
        <v>0</v>
      </c>
      <c r="D435" s="267">
        <v>2.6653</v>
      </c>
      <c r="E435" s="267">
        <v>0.7865</v>
      </c>
      <c r="F435" s="267">
        <v>2.3418</v>
      </c>
      <c r="G435" s="267">
        <v>0.7269</v>
      </c>
      <c r="H435" s="267">
        <v>2.8364</v>
      </c>
      <c r="I435" s="267">
        <v>0.9576</v>
      </c>
      <c r="J435" s="267">
        <v>2.8915</v>
      </c>
      <c r="K435" s="267">
        <v>0.5764</v>
      </c>
      <c r="L435" s="267">
        <v>2.3246</v>
      </c>
      <c r="M435" s="267">
        <v>1.4466</v>
      </c>
      <c r="N435" s="267">
        <v>2.4359</v>
      </c>
      <c r="O435" s="267">
        <v>0.6851</v>
      </c>
      <c r="P435" s="267">
        <v>0</v>
      </c>
    </row>
    <row r="436" spans="1:16" ht="15">
      <c r="A436" s="77">
        <v>26</v>
      </c>
      <c r="B436" s="267">
        <v>0</v>
      </c>
      <c r="C436" s="267">
        <v>0</v>
      </c>
      <c r="D436" s="267">
        <v>2.6327</v>
      </c>
      <c r="E436" s="267">
        <v>0.7663</v>
      </c>
      <c r="F436" s="267">
        <v>2.3491</v>
      </c>
      <c r="G436" s="267">
        <v>0.7172</v>
      </c>
      <c r="H436" s="267">
        <v>2.7765</v>
      </c>
      <c r="I436" s="267">
        <v>0.9468</v>
      </c>
      <c r="J436" s="267">
        <v>2.7884</v>
      </c>
      <c r="K436" s="267">
        <v>0.598</v>
      </c>
      <c r="L436" s="267">
        <v>2.2693</v>
      </c>
      <c r="M436" s="267">
        <v>1.3921</v>
      </c>
      <c r="N436" s="267">
        <v>2.3519</v>
      </c>
      <c r="O436" s="267">
        <v>0.6614</v>
      </c>
      <c r="P436" s="267">
        <v>0</v>
      </c>
    </row>
    <row r="437" spans="1:16" ht="15">
      <c r="A437" s="77">
        <v>27</v>
      </c>
      <c r="B437" s="267">
        <v>0</v>
      </c>
      <c r="C437" s="267">
        <v>0</v>
      </c>
      <c r="D437" s="267">
        <v>2.6002</v>
      </c>
      <c r="E437" s="267">
        <v>0.7461</v>
      </c>
      <c r="F437" s="267">
        <v>2.3564</v>
      </c>
      <c r="G437" s="267">
        <v>0.7075</v>
      </c>
      <c r="H437" s="267">
        <v>2.7166</v>
      </c>
      <c r="I437" s="267">
        <v>0.9361</v>
      </c>
      <c r="J437" s="267">
        <v>2.6853</v>
      </c>
      <c r="K437" s="267">
        <v>0.6196</v>
      </c>
      <c r="L437" s="267">
        <v>2.214</v>
      </c>
      <c r="M437" s="267">
        <v>1.3376</v>
      </c>
      <c r="N437" s="267">
        <v>2.2679</v>
      </c>
      <c r="O437" s="267">
        <v>0.6378</v>
      </c>
      <c r="P437" s="267">
        <v>0</v>
      </c>
    </row>
    <row r="438" spans="1:16" ht="15">
      <c r="A438" s="77">
        <v>28</v>
      </c>
      <c r="B438" s="267">
        <v>0</v>
      </c>
      <c r="C438" s="267">
        <v>0</v>
      </c>
      <c r="D438" s="267">
        <v>2.5676</v>
      </c>
      <c r="E438" s="267">
        <v>0.7258</v>
      </c>
      <c r="F438" s="267">
        <v>2.3636</v>
      </c>
      <c r="G438" s="267">
        <v>0.6979</v>
      </c>
      <c r="H438" s="267">
        <v>2.6567</v>
      </c>
      <c r="I438" s="267">
        <v>0.9254</v>
      </c>
      <c r="J438" s="267">
        <v>2.5821</v>
      </c>
      <c r="K438" s="267">
        <v>0.6411</v>
      </c>
      <c r="L438" s="267">
        <v>2.1587</v>
      </c>
      <c r="M438" s="267">
        <v>1.2831</v>
      </c>
      <c r="N438" s="267">
        <v>2.1839</v>
      </c>
      <c r="O438" s="267">
        <v>0.6142</v>
      </c>
      <c r="P438" s="267">
        <v>0</v>
      </c>
    </row>
    <row r="439" spans="1:16" ht="15">
      <c r="A439" s="77">
        <v>29</v>
      </c>
      <c r="B439" s="267">
        <v>0</v>
      </c>
      <c r="C439" s="267">
        <v>0</v>
      </c>
      <c r="D439" s="267">
        <v>2.535</v>
      </c>
      <c r="E439" s="267">
        <v>0.7056</v>
      </c>
      <c r="F439" s="267">
        <v>2.3709</v>
      </c>
      <c r="G439" s="267">
        <v>0.6882</v>
      </c>
      <c r="H439" s="267">
        <v>2.5968</v>
      </c>
      <c r="I439" s="267">
        <v>0.9146</v>
      </c>
      <c r="J439" s="267">
        <v>2.479</v>
      </c>
      <c r="K439" s="267">
        <v>0.6627</v>
      </c>
      <c r="L439" s="267">
        <v>2.1034</v>
      </c>
      <c r="M439" s="267">
        <v>1.2286</v>
      </c>
      <c r="N439" s="267">
        <v>2.0999</v>
      </c>
      <c r="O439" s="267">
        <v>0.5906</v>
      </c>
      <c r="P439" s="267">
        <v>0</v>
      </c>
    </row>
    <row r="440" spans="1:16" ht="15">
      <c r="A440" s="77">
        <v>30</v>
      </c>
      <c r="B440" s="267">
        <v>0</v>
      </c>
      <c r="C440" s="267">
        <v>0</v>
      </c>
      <c r="D440" s="267">
        <v>2.5024</v>
      </c>
      <c r="E440" s="267">
        <v>0.6854</v>
      </c>
      <c r="F440" s="267">
        <v>2.3782</v>
      </c>
      <c r="G440" s="267">
        <v>0.6785</v>
      </c>
      <c r="H440" s="267">
        <v>2.5369</v>
      </c>
      <c r="I440" s="267">
        <v>0.9039</v>
      </c>
      <c r="J440" s="267">
        <v>2.3759</v>
      </c>
      <c r="K440" s="267">
        <v>0.6843</v>
      </c>
      <c r="L440" s="267">
        <v>2.0482</v>
      </c>
      <c r="M440" s="267">
        <v>1.1742</v>
      </c>
      <c r="N440" s="267">
        <v>2.016</v>
      </c>
      <c r="O440" s="267">
        <v>0.567</v>
      </c>
      <c r="P440" s="267">
        <v>0</v>
      </c>
    </row>
    <row r="441" spans="1:16" ht="15">
      <c r="A441" s="77">
        <v>31</v>
      </c>
      <c r="B441" s="267">
        <v>0</v>
      </c>
      <c r="C441" s="267">
        <v>0</v>
      </c>
      <c r="D441" s="267">
        <v>2.4701</v>
      </c>
      <c r="E441" s="267">
        <v>0.6751</v>
      </c>
      <c r="F441" s="267">
        <v>2.3446</v>
      </c>
      <c r="G441" s="267">
        <v>0.6673</v>
      </c>
      <c r="H441" s="267">
        <v>2.5605</v>
      </c>
      <c r="I441" s="267">
        <v>0.8887</v>
      </c>
      <c r="J441" s="267">
        <v>2.316</v>
      </c>
      <c r="K441" s="267">
        <v>0.6793</v>
      </c>
      <c r="L441" s="267">
        <v>2.0247</v>
      </c>
      <c r="M441" s="267">
        <v>1.1572</v>
      </c>
      <c r="N441" s="267">
        <v>1.9586</v>
      </c>
      <c r="O441" s="267">
        <v>0.5764</v>
      </c>
      <c r="P441" s="267">
        <v>0</v>
      </c>
    </row>
    <row r="442" spans="1:16" ht="15">
      <c r="A442" s="77">
        <v>32</v>
      </c>
      <c r="B442" s="267">
        <v>0</v>
      </c>
      <c r="C442" s="267">
        <v>0</v>
      </c>
      <c r="D442" s="267">
        <v>2.4379</v>
      </c>
      <c r="E442" s="267">
        <v>0.6649</v>
      </c>
      <c r="F442" s="267">
        <v>2.3109</v>
      </c>
      <c r="G442" s="267">
        <v>0.6561</v>
      </c>
      <c r="H442" s="267">
        <v>2.5841</v>
      </c>
      <c r="I442" s="267">
        <v>0.8734</v>
      </c>
      <c r="J442" s="267">
        <v>2.2561</v>
      </c>
      <c r="K442" s="267">
        <v>0.6743</v>
      </c>
      <c r="L442" s="267">
        <v>2.0012</v>
      </c>
      <c r="M442" s="267">
        <v>1.1402</v>
      </c>
      <c r="N442" s="267">
        <v>1.9013</v>
      </c>
      <c r="O442" s="267">
        <v>0.5859</v>
      </c>
      <c r="P442" s="267">
        <v>0</v>
      </c>
    </row>
    <row r="443" spans="1:16" ht="15">
      <c r="A443" s="77">
        <v>33</v>
      </c>
      <c r="B443" s="267">
        <v>0</v>
      </c>
      <c r="C443" s="267">
        <v>0</v>
      </c>
      <c r="D443" s="267">
        <v>2.9617</v>
      </c>
      <c r="E443" s="267">
        <v>0.7788</v>
      </c>
      <c r="F443" s="267">
        <v>2.7096</v>
      </c>
      <c r="G443" s="267">
        <v>0.7671</v>
      </c>
      <c r="H443" s="267">
        <v>3.109</v>
      </c>
      <c r="I443" s="267">
        <v>1.0222</v>
      </c>
      <c r="J443" s="267">
        <v>2.6102</v>
      </c>
      <c r="K443" s="267">
        <v>0.7969</v>
      </c>
      <c r="L443" s="267">
        <v>2.3537</v>
      </c>
      <c r="M443" s="267">
        <v>1.3364</v>
      </c>
      <c r="N443" s="267">
        <v>2.1909</v>
      </c>
      <c r="O443" s="267">
        <v>0.7103</v>
      </c>
      <c r="P443" s="267">
        <v>0</v>
      </c>
    </row>
    <row r="444" spans="1:16" ht="15">
      <c r="A444" s="77">
        <v>34</v>
      </c>
      <c r="B444" s="267">
        <v>0</v>
      </c>
      <c r="C444" s="267">
        <v>0</v>
      </c>
      <c r="D444" s="267">
        <v>2.9648</v>
      </c>
      <c r="E444" s="267">
        <v>0.7689</v>
      </c>
      <c r="F444" s="267">
        <v>2.6775</v>
      </c>
      <c r="G444" s="267">
        <v>0.756</v>
      </c>
      <c r="H444" s="267">
        <v>3.1477</v>
      </c>
      <c r="I444" s="267">
        <v>1.0075</v>
      </c>
      <c r="J444" s="267">
        <v>2.5459</v>
      </c>
      <c r="K444" s="267">
        <v>0.7934</v>
      </c>
      <c r="L444" s="267">
        <v>2.3328</v>
      </c>
      <c r="M444" s="267">
        <v>1.3202</v>
      </c>
      <c r="N444" s="267">
        <v>2.1284</v>
      </c>
      <c r="O444" s="267">
        <v>0.7241</v>
      </c>
      <c r="P444" s="267">
        <v>0</v>
      </c>
    </row>
    <row r="445" spans="1:16" ht="15">
      <c r="A445" s="77">
        <v>35</v>
      </c>
      <c r="B445" s="267">
        <v>0</v>
      </c>
      <c r="C445" s="267">
        <v>0</v>
      </c>
      <c r="D445" s="267">
        <v>2.9679</v>
      </c>
      <c r="E445" s="267">
        <v>0.759</v>
      </c>
      <c r="F445" s="267">
        <v>2.6453</v>
      </c>
      <c r="G445" s="267">
        <v>0.7448</v>
      </c>
      <c r="H445" s="267">
        <v>3.1863</v>
      </c>
      <c r="I445" s="267">
        <v>0.9928</v>
      </c>
      <c r="J445" s="267">
        <v>2.4816</v>
      </c>
      <c r="K445" s="267">
        <v>0.7899</v>
      </c>
      <c r="L445" s="267">
        <v>2.3119</v>
      </c>
      <c r="M445" s="267">
        <v>1.3039</v>
      </c>
      <c r="N445" s="267">
        <v>2.0659</v>
      </c>
      <c r="O445" s="267">
        <v>0.7379</v>
      </c>
      <c r="P445" s="267">
        <v>0</v>
      </c>
    </row>
    <row r="446" spans="1:16" ht="15">
      <c r="A446" s="77">
        <v>36</v>
      </c>
      <c r="B446" s="267">
        <v>0</v>
      </c>
      <c r="C446" s="267">
        <v>0</v>
      </c>
      <c r="D446" s="267">
        <v>2.9711</v>
      </c>
      <c r="E446" s="267">
        <v>0.749</v>
      </c>
      <c r="F446" s="267">
        <v>2.6132</v>
      </c>
      <c r="G446" s="267">
        <v>0.7337</v>
      </c>
      <c r="H446" s="267">
        <v>3.225</v>
      </c>
      <c r="I446" s="267">
        <v>0.978</v>
      </c>
      <c r="J446" s="267">
        <v>2.4173</v>
      </c>
      <c r="K446" s="267">
        <v>0.7864</v>
      </c>
      <c r="L446" s="267">
        <v>2.291</v>
      </c>
      <c r="M446" s="267">
        <v>1.2876</v>
      </c>
      <c r="N446" s="267">
        <v>2.0034</v>
      </c>
      <c r="O446" s="267">
        <v>0.7518</v>
      </c>
      <c r="P446" s="267">
        <v>0</v>
      </c>
    </row>
    <row r="447" spans="1:16" ht="15">
      <c r="A447" s="77">
        <v>37</v>
      </c>
      <c r="B447" s="267">
        <v>0</v>
      </c>
      <c r="C447" s="267">
        <v>0</v>
      </c>
      <c r="D447" s="267">
        <v>2.9742</v>
      </c>
      <c r="E447" s="267">
        <v>0.7391</v>
      </c>
      <c r="F447" s="267">
        <v>2.5811</v>
      </c>
      <c r="G447" s="267">
        <v>0.7225</v>
      </c>
      <c r="H447" s="267">
        <v>3.2636</v>
      </c>
      <c r="I447" s="267">
        <v>0.9633</v>
      </c>
      <c r="J447" s="267">
        <v>2.353</v>
      </c>
      <c r="K447" s="267">
        <v>0.7829</v>
      </c>
      <c r="L447" s="267">
        <v>2.27</v>
      </c>
      <c r="M447" s="267">
        <v>1.2713</v>
      </c>
      <c r="N447" s="267">
        <v>1.9409</v>
      </c>
      <c r="O447" s="267">
        <v>0.7656</v>
      </c>
      <c r="P447" s="267">
        <v>0</v>
      </c>
    </row>
    <row r="448" spans="1:16" ht="15">
      <c r="A448" s="77">
        <v>38</v>
      </c>
      <c r="B448" s="267">
        <v>0</v>
      </c>
      <c r="C448" s="267">
        <v>0</v>
      </c>
      <c r="D448" s="267">
        <v>2.9773</v>
      </c>
      <c r="E448" s="267">
        <v>0.7291</v>
      </c>
      <c r="F448" s="267">
        <v>2.549</v>
      </c>
      <c r="G448" s="267">
        <v>0.7114</v>
      </c>
      <c r="H448" s="267">
        <v>3.3023</v>
      </c>
      <c r="I448" s="267">
        <v>0.9485</v>
      </c>
      <c r="J448" s="267">
        <v>2.2887</v>
      </c>
      <c r="K448" s="267">
        <v>0.7794</v>
      </c>
      <c r="L448" s="267">
        <v>2.2491</v>
      </c>
      <c r="M448" s="267">
        <v>1.255</v>
      </c>
      <c r="N448" s="267">
        <v>1.8784</v>
      </c>
      <c r="O448" s="267">
        <v>0.7794</v>
      </c>
      <c r="P448" s="267">
        <v>0</v>
      </c>
    </row>
    <row r="449" spans="1:16" ht="15">
      <c r="A449" s="77">
        <v>39</v>
      </c>
      <c r="B449" s="267">
        <v>0</v>
      </c>
      <c r="C449" s="267">
        <v>0</v>
      </c>
      <c r="D449" s="267">
        <v>2.9804</v>
      </c>
      <c r="E449" s="267">
        <v>0.7192</v>
      </c>
      <c r="F449" s="267">
        <v>2.5169</v>
      </c>
      <c r="G449" s="267">
        <v>0.7003</v>
      </c>
      <c r="H449" s="267">
        <v>3.3409</v>
      </c>
      <c r="I449" s="267">
        <v>0.9338</v>
      </c>
      <c r="J449" s="267">
        <v>2.2244</v>
      </c>
      <c r="K449" s="267">
        <v>0.776</v>
      </c>
      <c r="L449" s="267">
        <v>2.2282</v>
      </c>
      <c r="M449" s="267">
        <v>1.2387</v>
      </c>
      <c r="N449" s="267">
        <v>1.8159</v>
      </c>
      <c r="O449" s="267">
        <v>0.7932</v>
      </c>
      <c r="P449" s="267">
        <v>0</v>
      </c>
    </row>
    <row r="450" spans="1:16" ht="15">
      <c r="A450" s="77">
        <v>40</v>
      </c>
      <c r="B450" s="267">
        <v>0</v>
      </c>
      <c r="C450" s="267">
        <v>0</v>
      </c>
      <c r="D450" s="267">
        <v>2.9835</v>
      </c>
      <c r="E450" s="267">
        <v>0.7093</v>
      </c>
      <c r="F450" s="267">
        <v>2.4848</v>
      </c>
      <c r="G450" s="267">
        <v>0.6891</v>
      </c>
      <c r="H450" s="267">
        <v>3.3795</v>
      </c>
      <c r="I450" s="267">
        <v>0.9191</v>
      </c>
      <c r="J450" s="267">
        <v>2.1601</v>
      </c>
      <c r="K450" s="267">
        <v>0.7725</v>
      </c>
      <c r="L450" s="267">
        <v>2.2073</v>
      </c>
      <c r="M450" s="267">
        <v>1.2224</v>
      </c>
      <c r="N450" s="267">
        <v>1.7533</v>
      </c>
      <c r="O450" s="267">
        <v>0.807</v>
      </c>
      <c r="P450" s="267">
        <v>0</v>
      </c>
    </row>
    <row r="451" spans="1:16" ht="15">
      <c r="A451" s="77">
        <v>41</v>
      </c>
      <c r="B451" s="267">
        <v>0</v>
      </c>
      <c r="C451" s="267">
        <v>0</v>
      </c>
      <c r="D451" s="267">
        <v>2.9866</v>
      </c>
      <c r="E451" s="267">
        <v>0.6993</v>
      </c>
      <c r="F451" s="267">
        <v>2.4527</v>
      </c>
      <c r="G451" s="267">
        <v>0.678</v>
      </c>
      <c r="H451" s="267">
        <v>3.4182</v>
      </c>
      <c r="I451" s="267">
        <v>0.9043</v>
      </c>
      <c r="J451" s="267">
        <v>2.0958</v>
      </c>
      <c r="K451" s="267">
        <v>0.769</v>
      </c>
      <c r="L451" s="267">
        <v>2.1864</v>
      </c>
      <c r="M451" s="267">
        <v>1.2062</v>
      </c>
      <c r="N451" s="267">
        <v>1.6908</v>
      </c>
      <c r="O451" s="267">
        <v>0.8208</v>
      </c>
      <c r="P451" s="267">
        <v>0</v>
      </c>
    </row>
    <row r="452" spans="1:16" ht="15">
      <c r="A452" s="77">
        <v>42</v>
      </c>
      <c r="B452" s="267">
        <v>0</v>
      </c>
      <c r="C452" s="267">
        <v>0</v>
      </c>
      <c r="D452" s="267">
        <v>2.9897</v>
      </c>
      <c r="E452" s="267">
        <v>0.6894</v>
      </c>
      <c r="F452" s="267">
        <v>2.4206</v>
      </c>
      <c r="G452" s="267">
        <v>0.6668</v>
      </c>
      <c r="H452" s="267">
        <v>3.4568</v>
      </c>
      <c r="I452" s="267">
        <v>0.8896</v>
      </c>
      <c r="J452" s="267">
        <v>2.0315</v>
      </c>
      <c r="K452" s="267">
        <v>0.7655</v>
      </c>
      <c r="L452" s="267">
        <v>2.1655</v>
      </c>
      <c r="M452" s="267">
        <v>1.1899</v>
      </c>
      <c r="N452" s="267">
        <v>1.6283</v>
      </c>
      <c r="O452" s="267">
        <v>0.8346</v>
      </c>
      <c r="P452" s="267">
        <v>0</v>
      </c>
    </row>
    <row r="453" spans="1:16" ht="15">
      <c r="A453" s="77">
        <v>43</v>
      </c>
      <c r="B453" s="267">
        <v>0</v>
      </c>
      <c r="C453" s="267">
        <v>0</v>
      </c>
      <c r="D453" s="267">
        <v>3.1775</v>
      </c>
      <c r="E453" s="267">
        <v>0.6837</v>
      </c>
      <c r="F453" s="267">
        <v>2.4751</v>
      </c>
      <c r="G453" s="267">
        <v>0.6616</v>
      </c>
      <c r="H453" s="267">
        <v>3.3971</v>
      </c>
      <c r="I453" s="267">
        <v>0.8727</v>
      </c>
      <c r="J453" s="267">
        <v>2.0252</v>
      </c>
      <c r="K453" s="267">
        <v>0.7553</v>
      </c>
      <c r="L453" s="267">
        <v>2.1355</v>
      </c>
      <c r="M453" s="267">
        <v>1.167</v>
      </c>
      <c r="N453" s="267">
        <v>1.5904</v>
      </c>
      <c r="O453" s="267">
        <v>0.8234</v>
      </c>
      <c r="P453" s="267">
        <v>0</v>
      </c>
    </row>
    <row r="454" spans="1:16" ht="15">
      <c r="A454" s="77">
        <v>44</v>
      </c>
      <c r="B454" s="267">
        <v>0</v>
      </c>
      <c r="C454" s="267">
        <v>0</v>
      </c>
      <c r="D454" s="267">
        <v>3.3653</v>
      </c>
      <c r="E454" s="267">
        <v>0.6781</v>
      </c>
      <c r="F454" s="267">
        <v>2.5296</v>
      </c>
      <c r="G454" s="267">
        <v>0.6564</v>
      </c>
      <c r="H454" s="267">
        <v>3.3374</v>
      </c>
      <c r="I454" s="267">
        <v>0.8558</v>
      </c>
      <c r="J454" s="267">
        <v>2.019</v>
      </c>
      <c r="K454" s="267">
        <v>0.7452</v>
      </c>
      <c r="L454" s="267">
        <v>2.1056</v>
      </c>
      <c r="M454" s="267">
        <v>1.144</v>
      </c>
      <c r="N454" s="267">
        <v>1.5525</v>
      </c>
      <c r="O454" s="267">
        <v>0.8122</v>
      </c>
      <c r="P454" s="267">
        <v>0</v>
      </c>
    </row>
    <row r="455" spans="1:16" ht="15">
      <c r="A455" s="77">
        <v>45</v>
      </c>
      <c r="B455" s="267">
        <v>0</v>
      </c>
      <c r="C455" s="267">
        <v>0</v>
      </c>
      <c r="D455" s="267">
        <v>3.5565</v>
      </c>
      <c r="E455" s="267">
        <v>0.8608</v>
      </c>
      <c r="F455" s="267">
        <v>3.3142</v>
      </c>
      <c r="G455" s="267">
        <v>0.8336</v>
      </c>
      <c r="H455" s="267">
        <v>4.1934</v>
      </c>
      <c r="I455" s="267">
        <v>0.9895</v>
      </c>
      <c r="J455" s="267">
        <v>2.5774</v>
      </c>
      <c r="K455" s="267">
        <v>0.9406</v>
      </c>
      <c r="L455" s="267">
        <v>2.6563</v>
      </c>
      <c r="M455" s="267">
        <v>1.4341</v>
      </c>
      <c r="N455" s="267">
        <v>1.9369</v>
      </c>
      <c r="O455" s="267">
        <v>1.025</v>
      </c>
      <c r="P455" s="267">
        <v>0</v>
      </c>
    </row>
    <row r="456" spans="1:16" ht="15">
      <c r="A456" s="77">
        <v>46</v>
      </c>
      <c r="B456" s="267">
        <v>0</v>
      </c>
      <c r="C456" s="267">
        <v>0</v>
      </c>
      <c r="D456" s="267">
        <v>3.7445</v>
      </c>
      <c r="E456" s="267">
        <v>0.8555</v>
      </c>
      <c r="F456" s="267">
        <v>3.3927</v>
      </c>
      <c r="G456" s="267">
        <v>0.8288</v>
      </c>
      <c r="H456" s="267">
        <v>4.1257</v>
      </c>
      <c r="I456" s="267">
        <v>0.9793</v>
      </c>
      <c r="J456" s="267">
        <v>2.5753</v>
      </c>
      <c r="K456" s="267">
        <v>0.9295</v>
      </c>
      <c r="L456" s="267">
        <v>2.6237</v>
      </c>
      <c r="M456" s="267">
        <v>1.4077</v>
      </c>
      <c r="N456" s="267">
        <v>1.8922</v>
      </c>
      <c r="O456" s="267">
        <v>1.0128</v>
      </c>
      <c r="P456" s="267">
        <v>0</v>
      </c>
    </row>
    <row r="457" spans="1:16" ht="15">
      <c r="A457" s="77">
        <v>47</v>
      </c>
      <c r="B457" s="267">
        <v>0</v>
      </c>
      <c r="C457" s="267">
        <v>0</v>
      </c>
      <c r="D457" s="267">
        <v>3.9324</v>
      </c>
      <c r="E457" s="267">
        <v>0.8502</v>
      </c>
      <c r="F457" s="267">
        <v>3.4712</v>
      </c>
      <c r="G457" s="267">
        <v>0.8239</v>
      </c>
      <c r="H457" s="267">
        <v>4.058</v>
      </c>
      <c r="I457" s="267">
        <v>0.9692</v>
      </c>
      <c r="J457" s="267">
        <v>2.5732</v>
      </c>
      <c r="K457" s="267">
        <v>0.9185</v>
      </c>
      <c r="L457" s="267">
        <v>2.591</v>
      </c>
      <c r="M457" s="267">
        <v>1.3813</v>
      </c>
      <c r="N457" s="267">
        <v>1.8475</v>
      </c>
      <c r="O457" s="267">
        <v>1.0006</v>
      </c>
      <c r="P457" s="267">
        <v>0</v>
      </c>
    </row>
    <row r="458" spans="1:16" ht="15">
      <c r="A458" s="77">
        <v>48</v>
      </c>
      <c r="B458" s="267">
        <v>0</v>
      </c>
      <c r="C458" s="267">
        <v>0</v>
      </c>
      <c r="D458" s="267">
        <v>4.1204</v>
      </c>
      <c r="E458" s="267">
        <v>0.8448</v>
      </c>
      <c r="F458" s="267">
        <v>3.5497</v>
      </c>
      <c r="G458" s="267">
        <v>0.8191</v>
      </c>
      <c r="H458" s="267">
        <v>3.9902</v>
      </c>
      <c r="I458" s="267">
        <v>0.9591</v>
      </c>
      <c r="J458" s="267">
        <v>2.571</v>
      </c>
      <c r="K458" s="267">
        <v>0.9075</v>
      </c>
      <c r="L458" s="267">
        <v>2.5584</v>
      </c>
      <c r="M458" s="267">
        <v>1.3549</v>
      </c>
      <c r="N458" s="267">
        <v>1.8028</v>
      </c>
      <c r="O458" s="267">
        <v>0.9885</v>
      </c>
      <c r="P458" s="267">
        <v>0</v>
      </c>
    </row>
    <row r="459" spans="1:16" ht="15">
      <c r="A459" s="77">
        <v>49</v>
      </c>
      <c r="B459" s="267">
        <v>0</v>
      </c>
      <c r="C459" s="267">
        <v>0</v>
      </c>
      <c r="D459" s="267">
        <v>4.3084</v>
      </c>
      <c r="E459" s="267">
        <v>0.8395</v>
      </c>
      <c r="F459" s="267">
        <v>3.6281</v>
      </c>
      <c r="G459" s="267">
        <v>0.8143</v>
      </c>
      <c r="H459" s="267">
        <v>3.9225</v>
      </c>
      <c r="I459" s="267">
        <v>0.9489</v>
      </c>
      <c r="J459" s="267">
        <v>2.5689</v>
      </c>
      <c r="K459" s="267">
        <v>0.8965</v>
      </c>
      <c r="L459" s="267">
        <v>2.5258</v>
      </c>
      <c r="M459" s="267">
        <v>1.3285</v>
      </c>
      <c r="N459" s="267">
        <v>1.7581</v>
      </c>
      <c r="O459" s="267">
        <v>0.9763</v>
      </c>
      <c r="P459" s="267">
        <v>0</v>
      </c>
    </row>
    <row r="460" spans="1:16" ht="15">
      <c r="A460" s="77">
        <v>50</v>
      </c>
      <c r="B460" s="267">
        <v>0</v>
      </c>
      <c r="C460" s="267">
        <v>0</v>
      </c>
      <c r="D460" s="267">
        <v>4.4964</v>
      </c>
      <c r="E460" s="267">
        <v>0.8342</v>
      </c>
      <c r="F460" s="267">
        <v>3.7066</v>
      </c>
      <c r="G460" s="267">
        <v>0.8094</v>
      </c>
      <c r="H460" s="267">
        <v>3.8547</v>
      </c>
      <c r="I460" s="267">
        <v>0.9388</v>
      </c>
      <c r="J460" s="267">
        <v>2.5668</v>
      </c>
      <c r="K460" s="267">
        <v>0.8854</v>
      </c>
      <c r="L460" s="267">
        <v>2.4931</v>
      </c>
      <c r="M460" s="267">
        <v>1.3021</v>
      </c>
      <c r="N460" s="267">
        <v>1.7134</v>
      </c>
      <c r="O460" s="267">
        <v>0.9641</v>
      </c>
      <c r="P460" s="267">
        <v>0</v>
      </c>
    </row>
    <row r="461" spans="1:16" ht="15">
      <c r="A461" s="77">
        <v>51</v>
      </c>
      <c r="B461" s="267">
        <v>0</v>
      </c>
      <c r="C461" s="267">
        <v>0</v>
      </c>
      <c r="D461" s="267">
        <v>4.6844</v>
      </c>
      <c r="E461" s="267">
        <v>0.8288</v>
      </c>
      <c r="F461" s="267">
        <v>3.7851</v>
      </c>
      <c r="G461" s="267">
        <v>0.8046</v>
      </c>
      <c r="H461" s="267">
        <v>3.787</v>
      </c>
      <c r="I461" s="267">
        <v>0.9287</v>
      </c>
      <c r="J461" s="267">
        <v>2.5646</v>
      </c>
      <c r="K461" s="267">
        <v>0.8744</v>
      </c>
      <c r="L461" s="267">
        <v>2.4605</v>
      </c>
      <c r="M461" s="267">
        <v>1.2757</v>
      </c>
      <c r="N461" s="267">
        <v>1.6687</v>
      </c>
      <c r="O461" s="267">
        <v>0.9519</v>
      </c>
      <c r="P461" s="267">
        <v>0</v>
      </c>
    </row>
    <row r="462" spans="1:16" ht="15">
      <c r="A462" s="77">
        <v>52</v>
      </c>
      <c r="B462" s="267">
        <v>0</v>
      </c>
      <c r="C462" s="267">
        <v>0</v>
      </c>
      <c r="D462" s="267">
        <v>4.8723</v>
      </c>
      <c r="E462" s="267">
        <v>0.8235</v>
      </c>
      <c r="F462" s="267">
        <v>3.8636</v>
      </c>
      <c r="G462" s="267">
        <v>0.7997</v>
      </c>
      <c r="H462" s="267">
        <v>3.7193</v>
      </c>
      <c r="I462" s="267">
        <v>0.9186</v>
      </c>
      <c r="J462" s="267">
        <v>2.5625</v>
      </c>
      <c r="K462" s="267">
        <v>0.8634</v>
      </c>
      <c r="L462" s="267">
        <v>2.4279</v>
      </c>
      <c r="M462" s="267">
        <v>1.2493</v>
      </c>
      <c r="N462" s="267">
        <v>1.624</v>
      </c>
      <c r="O462" s="267">
        <v>0.9398</v>
      </c>
      <c r="P462" s="267">
        <v>0</v>
      </c>
    </row>
    <row r="463" spans="1:16" ht="15">
      <c r="A463" s="77">
        <v>53</v>
      </c>
      <c r="B463" s="267">
        <v>0</v>
      </c>
      <c r="C463" s="267">
        <v>0</v>
      </c>
      <c r="D463" s="267">
        <v>5.0603</v>
      </c>
      <c r="E463" s="267">
        <v>0.8182</v>
      </c>
      <c r="F463" s="267">
        <v>3.9421</v>
      </c>
      <c r="G463" s="267">
        <v>0.7949</v>
      </c>
      <c r="H463" s="267">
        <v>3.6515</v>
      </c>
      <c r="I463" s="267">
        <v>0.9084</v>
      </c>
      <c r="J463" s="267">
        <v>2.5603</v>
      </c>
      <c r="K463" s="267">
        <v>0.8524</v>
      </c>
      <c r="L463" s="267">
        <v>2.3952</v>
      </c>
      <c r="M463" s="267">
        <v>1.2229</v>
      </c>
      <c r="N463" s="267">
        <v>1.5793</v>
      </c>
      <c r="O463" s="267">
        <v>0.9276</v>
      </c>
      <c r="P463" s="267">
        <v>0</v>
      </c>
    </row>
    <row r="464" spans="1:16" ht="15">
      <c r="A464" s="77">
        <v>54</v>
      </c>
      <c r="B464" s="267">
        <v>0</v>
      </c>
      <c r="C464" s="267">
        <v>0</v>
      </c>
      <c r="D464" s="267">
        <v>5.2483</v>
      </c>
      <c r="E464" s="267">
        <v>0.8129</v>
      </c>
      <c r="F464" s="267">
        <v>4.0206</v>
      </c>
      <c r="G464" s="267">
        <v>0.7901</v>
      </c>
      <c r="H464" s="267">
        <v>3.5838</v>
      </c>
      <c r="I464" s="267">
        <v>0.8983</v>
      </c>
      <c r="J464" s="267">
        <v>2.5582</v>
      </c>
      <c r="K464" s="267">
        <v>0.8413</v>
      </c>
      <c r="L464" s="267">
        <v>2.3626</v>
      </c>
      <c r="M464" s="267">
        <v>1.1965</v>
      </c>
      <c r="N464" s="267">
        <v>1.5345</v>
      </c>
      <c r="O464" s="267">
        <v>0.9154</v>
      </c>
      <c r="P464" s="267">
        <v>0</v>
      </c>
    </row>
    <row r="465" spans="1:16" ht="15">
      <c r="A465" s="77">
        <v>55</v>
      </c>
      <c r="B465" s="267">
        <v>0</v>
      </c>
      <c r="C465" s="267">
        <v>0</v>
      </c>
      <c r="D465" s="267">
        <v>5.0115</v>
      </c>
      <c r="E465" s="267">
        <v>0.806</v>
      </c>
      <c r="F465" s="267">
        <v>3.8824</v>
      </c>
      <c r="G465" s="267">
        <v>0.7865</v>
      </c>
      <c r="H465" s="267">
        <v>3.5539</v>
      </c>
      <c r="I465" s="267">
        <v>0.8913</v>
      </c>
      <c r="J465" s="267">
        <v>2.4107</v>
      </c>
      <c r="K465" s="267">
        <v>0.8345</v>
      </c>
      <c r="L465" s="267">
        <v>2.333</v>
      </c>
      <c r="M465" s="267">
        <v>1.1863</v>
      </c>
      <c r="N465" s="267">
        <v>1.4963</v>
      </c>
      <c r="O465" s="267">
        <v>0.908</v>
      </c>
      <c r="P465" s="267">
        <v>0</v>
      </c>
    </row>
    <row r="466" spans="1:16" ht="15">
      <c r="A466" s="77">
        <v>56</v>
      </c>
      <c r="B466" s="267">
        <v>0</v>
      </c>
      <c r="C466" s="267">
        <v>0</v>
      </c>
      <c r="D466" s="267">
        <v>4.7747</v>
      </c>
      <c r="E466" s="267">
        <v>0.7991</v>
      </c>
      <c r="F466" s="267">
        <v>3.7442</v>
      </c>
      <c r="G466" s="267">
        <v>0.783</v>
      </c>
      <c r="H466" s="267">
        <v>3.5241</v>
      </c>
      <c r="I466" s="267">
        <v>0.8844</v>
      </c>
      <c r="J466" s="267">
        <v>2.2632</v>
      </c>
      <c r="K466" s="267">
        <v>0.8277</v>
      </c>
      <c r="L466" s="267">
        <v>2.3035</v>
      </c>
      <c r="M466" s="267">
        <v>1.176</v>
      </c>
      <c r="N466" s="267">
        <v>1.4581</v>
      </c>
      <c r="O466" s="267">
        <v>0.9006</v>
      </c>
      <c r="P466" s="267">
        <v>0</v>
      </c>
    </row>
    <row r="467" spans="1:16" ht="15">
      <c r="A467" s="77">
        <v>57</v>
      </c>
      <c r="B467" s="267">
        <v>0</v>
      </c>
      <c r="C467" s="267">
        <v>0</v>
      </c>
      <c r="D467" s="267">
        <v>4.5378</v>
      </c>
      <c r="E467" s="267">
        <v>0.7922</v>
      </c>
      <c r="F467" s="267">
        <v>3.606</v>
      </c>
      <c r="G467" s="267">
        <v>0.7795</v>
      </c>
      <c r="H467" s="267">
        <v>3.4943</v>
      </c>
      <c r="I467" s="267">
        <v>0.8774</v>
      </c>
      <c r="J467" s="267">
        <v>2.1157</v>
      </c>
      <c r="K467" s="267">
        <v>0.8209</v>
      </c>
      <c r="L467" s="267">
        <v>2.2739</v>
      </c>
      <c r="M467" s="267">
        <v>1.1658</v>
      </c>
      <c r="N467" s="267">
        <v>1.4198</v>
      </c>
      <c r="O467" s="267">
        <v>0.8931</v>
      </c>
      <c r="P467" s="267">
        <v>0</v>
      </c>
    </row>
    <row r="468" spans="1:16" ht="15">
      <c r="A468" s="77">
        <v>58</v>
      </c>
      <c r="B468" s="267">
        <v>0</v>
      </c>
      <c r="C468" s="267">
        <v>0</v>
      </c>
      <c r="D468" s="267">
        <v>4.301</v>
      </c>
      <c r="E468" s="267">
        <v>0.7853</v>
      </c>
      <c r="F468" s="267">
        <v>3.4678</v>
      </c>
      <c r="G468" s="267">
        <v>0.776</v>
      </c>
      <c r="H468" s="267">
        <v>3.4645</v>
      </c>
      <c r="I468" s="267">
        <v>0.8704</v>
      </c>
      <c r="J468" s="267">
        <v>1.9681</v>
      </c>
      <c r="K468" s="267">
        <v>0.8141</v>
      </c>
      <c r="L468" s="267">
        <v>2.2444</v>
      </c>
      <c r="M468" s="267">
        <v>1.1556</v>
      </c>
      <c r="N468" s="267">
        <v>1.3816</v>
      </c>
      <c r="O468" s="267">
        <v>0.8857</v>
      </c>
      <c r="P468" s="267">
        <v>0</v>
      </c>
    </row>
    <row r="469" spans="1:16" ht="15">
      <c r="A469" s="77">
        <v>59</v>
      </c>
      <c r="B469" s="267">
        <v>0</v>
      </c>
      <c r="C469" s="267">
        <v>0</v>
      </c>
      <c r="D469" s="267">
        <v>4.0642</v>
      </c>
      <c r="E469" s="267">
        <v>0.7784</v>
      </c>
      <c r="F469" s="267">
        <v>3.3296</v>
      </c>
      <c r="G469" s="267">
        <v>0.7725</v>
      </c>
      <c r="H469" s="267">
        <v>3.4346</v>
      </c>
      <c r="I469" s="267">
        <v>0.8634</v>
      </c>
      <c r="J469" s="267">
        <v>1.8206</v>
      </c>
      <c r="K469" s="267">
        <v>0.8073</v>
      </c>
      <c r="L469" s="267">
        <v>2.2148</v>
      </c>
      <c r="M469" s="267">
        <v>1.1453</v>
      </c>
      <c r="N469" s="267">
        <v>1.3433</v>
      </c>
      <c r="O469" s="267">
        <v>0.8783</v>
      </c>
      <c r="P469" s="267">
        <v>0</v>
      </c>
    </row>
    <row r="470" spans="1:16" ht="15">
      <c r="A470" s="77">
        <v>60</v>
      </c>
      <c r="B470" s="267">
        <v>0</v>
      </c>
      <c r="C470" s="267">
        <v>0</v>
      </c>
      <c r="D470" s="267">
        <v>3.8274</v>
      </c>
      <c r="E470" s="267">
        <v>0.7715</v>
      </c>
      <c r="F470" s="267">
        <v>3.1914</v>
      </c>
      <c r="G470" s="267">
        <v>0.769</v>
      </c>
      <c r="H470" s="267">
        <v>3.4048</v>
      </c>
      <c r="I470" s="267">
        <v>0.8564</v>
      </c>
      <c r="J470" s="267">
        <v>1.6731</v>
      </c>
      <c r="K470" s="267">
        <v>0.8005</v>
      </c>
      <c r="L470" s="267">
        <v>2.1853</v>
      </c>
      <c r="M470" s="267">
        <v>1.1351</v>
      </c>
      <c r="N470" s="267">
        <v>1.3051</v>
      </c>
      <c r="O470" s="267">
        <v>0.8709</v>
      </c>
      <c r="P470" s="267">
        <v>0</v>
      </c>
    </row>
    <row r="472" ht="12.75">
      <c r="A472" s="76" t="e">
        <f>HLOOKUP('[2]NEER Claim Cost Calculator'!$I$22,B476:P537,MATCH('[2]NEER Claim Cost Calculator'!$K$22,A476:A537))</f>
        <v>#REF!</v>
      </c>
    </row>
    <row r="473" spans="1:16" ht="12.75">
      <c r="A473" s="475" t="s">
        <v>18597</v>
      </c>
      <c r="B473" s="475"/>
      <c r="C473" s="475"/>
      <c r="D473" s="475"/>
      <c r="E473" s="475"/>
      <c r="F473" s="475"/>
      <c r="G473" s="475"/>
      <c r="H473" s="475"/>
      <c r="I473" s="475"/>
      <c r="J473" s="475"/>
      <c r="K473" s="475"/>
      <c r="L473" s="475"/>
      <c r="M473" s="475"/>
      <c r="N473" s="475"/>
      <c r="O473" s="475"/>
      <c r="P473" s="475"/>
    </row>
    <row r="474" spans="1:16" ht="12.75">
      <c r="A474" s="479" t="s">
        <v>18598</v>
      </c>
      <c r="B474" s="479"/>
      <c r="C474" s="479"/>
      <c r="D474" s="479"/>
      <c r="E474" s="479"/>
      <c r="F474" s="479"/>
      <c r="G474" s="479"/>
      <c r="H474" s="479"/>
      <c r="I474" s="479"/>
      <c r="J474" s="479"/>
      <c r="K474" s="479"/>
      <c r="L474" s="479"/>
      <c r="M474" s="479"/>
      <c r="N474" s="479"/>
      <c r="O474" s="479"/>
      <c r="P474" s="479"/>
    </row>
    <row r="475" spans="1:16" ht="12.75">
      <c r="A475" s="80" t="s">
        <v>18599</v>
      </c>
      <c r="B475" s="222" t="s">
        <v>18600</v>
      </c>
      <c r="C475" s="222" t="s">
        <v>18601</v>
      </c>
      <c r="D475" s="222" t="s">
        <v>18602</v>
      </c>
      <c r="E475" s="222" t="s">
        <v>18603</v>
      </c>
      <c r="F475" s="222" t="s">
        <v>18604</v>
      </c>
      <c r="G475" s="222" t="s">
        <v>18605</v>
      </c>
      <c r="H475" s="222" t="s">
        <v>18606</v>
      </c>
      <c r="I475" s="222" t="s">
        <v>18607</v>
      </c>
      <c r="J475" s="222" t="s">
        <v>18608</v>
      </c>
      <c r="K475" s="222" t="s">
        <v>18609</v>
      </c>
      <c r="L475" s="222" t="s">
        <v>18610</v>
      </c>
      <c r="M475" s="222" t="s">
        <v>18611</v>
      </c>
      <c r="N475" s="222" t="s">
        <v>18612</v>
      </c>
      <c r="O475" s="222" t="s">
        <v>18613</v>
      </c>
      <c r="P475" s="222" t="s">
        <v>18614</v>
      </c>
    </row>
    <row r="476" spans="1:16" ht="12.75">
      <c r="A476" s="82" t="s">
        <v>18615</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77">
        <v>0</v>
      </c>
      <c r="B477" s="267">
        <v>0</v>
      </c>
      <c r="C477" s="267">
        <v>0</v>
      </c>
      <c r="D477" s="267">
        <v>10.1835</v>
      </c>
      <c r="E477" s="267">
        <v>3.3534</v>
      </c>
      <c r="F477" s="267">
        <v>14.7525</v>
      </c>
      <c r="G477" s="267">
        <v>3.6846</v>
      </c>
      <c r="H477" s="267">
        <v>16.4625</v>
      </c>
      <c r="I477" s="267">
        <v>4.5074</v>
      </c>
      <c r="J477" s="267">
        <v>19.1963</v>
      </c>
      <c r="K477" s="267">
        <v>2.484</v>
      </c>
      <c r="L477" s="267">
        <v>10.6688</v>
      </c>
      <c r="M477" s="267">
        <v>3.5035</v>
      </c>
      <c r="N477" s="267">
        <v>0</v>
      </c>
      <c r="O477" s="267">
        <v>0</v>
      </c>
      <c r="P477" s="267">
        <v>0</v>
      </c>
    </row>
    <row r="478" spans="1:16" ht="15">
      <c r="A478" s="77">
        <v>1</v>
      </c>
      <c r="B478" s="267">
        <v>0</v>
      </c>
      <c r="C478" s="267">
        <v>0</v>
      </c>
      <c r="D478" s="267">
        <v>9.052</v>
      </c>
      <c r="E478" s="267">
        <v>2.9808</v>
      </c>
      <c r="F478" s="267">
        <v>13.1133</v>
      </c>
      <c r="G478" s="267">
        <v>3.2752</v>
      </c>
      <c r="H478" s="267">
        <v>14.6333</v>
      </c>
      <c r="I478" s="267">
        <v>4.0066</v>
      </c>
      <c r="J478" s="267">
        <v>17.0633</v>
      </c>
      <c r="K478" s="267">
        <v>2.208</v>
      </c>
      <c r="L478" s="267">
        <v>9.4833</v>
      </c>
      <c r="M478" s="267">
        <v>3.1142</v>
      </c>
      <c r="N478" s="267">
        <v>0</v>
      </c>
      <c r="O478" s="267">
        <v>0</v>
      </c>
      <c r="P478" s="267">
        <v>0</v>
      </c>
    </row>
    <row r="479" spans="1:16" ht="15">
      <c r="A479" s="77">
        <v>2</v>
      </c>
      <c r="B479" s="267">
        <v>0</v>
      </c>
      <c r="C479" s="267">
        <v>0</v>
      </c>
      <c r="D479" s="267">
        <v>7.9205</v>
      </c>
      <c r="E479" s="267">
        <v>2.6082</v>
      </c>
      <c r="F479" s="267">
        <v>11.4742</v>
      </c>
      <c r="G479" s="267">
        <v>2.8658</v>
      </c>
      <c r="H479" s="267">
        <v>12.8042</v>
      </c>
      <c r="I479" s="267">
        <v>3.5058</v>
      </c>
      <c r="J479" s="267">
        <v>14.9304</v>
      </c>
      <c r="K479" s="267">
        <v>1.932</v>
      </c>
      <c r="L479" s="267">
        <v>8.2979</v>
      </c>
      <c r="M479" s="267">
        <v>2.7249</v>
      </c>
      <c r="N479" s="267">
        <v>0</v>
      </c>
      <c r="O479" s="267">
        <v>0</v>
      </c>
      <c r="P479" s="267">
        <v>0</v>
      </c>
    </row>
    <row r="480" spans="1:16" ht="15">
      <c r="A480" s="77">
        <v>3</v>
      </c>
      <c r="B480" s="267">
        <v>0</v>
      </c>
      <c r="C480" s="267">
        <v>0</v>
      </c>
      <c r="D480" s="267">
        <v>6.789</v>
      </c>
      <c r="E480" s="267">
        <v>2.2356</v>
      </c>
      <c r="F480" s="267">
        <v>9.835</v>
      </c>
      <c r="G480" s="267">
        <v>2.4564</v>
      </c>
      <c r="H480" s="267">
        <v>10.975</v>
      </c>
      <c r="I480" s="267">
        <v>3.005</v>
      </c>
      <c r="J480" s="267">
        <v>12.7975</v>
      </c>
      <c r="K480" s="267">
        <v>1.656</v>
      </c>
      <c r="L480" s="267">
        <v>7.1125</v>
      </c>
      <c r="M480" s="267">
        <v>2.3357</v>
      </c>
      <c r="N480" s="267">
        <v>0</v>
      </c>
      <c r="O480" s="267">
        <v>0</v>
      </c>
      <c r="P480" s="267">
        <v>0</v>
      </c>
    </row>
    <row r="481" spans="1:16" ht="15">
      <c r="A481" s="77">
        <v>4</v>
      </c>
      <c r="B481" s="267">
        <v>0</v>
      </c>
      <c r="C481" s="267">
        <v>0</v>
      </c>
      <c r="D481" s="267">
        <v>5.6575</v>
      </c>
      <c r="E481" s="267">
        <v>1.863</v>
      </c>
      <c r="F481" s="267">
        <v>8.1958</v>
      </c>
      <c r="G481" s="267">
        <v>2.047</v>
      </c>
      <c r="H481" s="267">
        <v>9.1458</v>
      </c>
      <c r="I481" s="267">
        <v>2.5041</v>
      </c>
      <c r="J481" s="267">
        <v>10.6646</v>
      </c>
      <c r="K481" s="267">
        <v>1.38</v>
      </c>
      <c r="L481" s="267">
        <v>5.9271</v>
      </c>
      <c r="M481" s="267">
        <v>1.9464</v>
      </c>
      <c r="N481" s="267">
        <v>0</v>
      </c>
      <c r="O481" s="267">
        <v>0</v>
      </c>
      <c r="P481" s="267">
        <v>0</v>
      </c>
    </row>
    <row r="482" spans="1:16" ht="15">
      <c r="A482" s="77">
        <v>5</v>
      </c>
      <c r="B482" s="267">
        <v>0</v>
      </c>
      <c r="C482" s="267">
        <v>0</v>
      </c>
      <c r="D482" s="267">
        <v>4.526</v>
      </c>
      <c r="E482" s="267">
        <v>1.4904</v>
      </c>
      <c r="F482" s="267">
        <v>6.5567</v>
      </c>
      <c r="G482" s="267">
        <v>1.6376</v>
      </c>
      <c r="H482" s="267">
        <v>7.3167</v>
      </c>
      <c r="I482" s="267">
        <v>2.0033</v>
      </c>
      <c r="J482" s="267">
        <v>8.5317</v>
      </c>
      <c r="K482" s="267">
        <v>1.104</v>
      </c>
      <c r="L482" s="267">
        <v>4.7417</v>
      </c>
      <c r="M482" s="267">
        <v>1.5571</v>
      </c>
      <c r="N482" s="267">
        <v>0</v>
      </c>
      <c r="O482" s="267">
        <v>0</v>
      </c>
      <c r="P482" s="267">
        <v>0</v>
      </c>
    </row>
    <row r="483" spans="1:16" ht="15">
      <c r="A483" s="77">
        <v>6</v>
      </c>
      <c r="B483" s="267">
        <v>0</v>
      </c>
      <c r="C483" s="267">
        <v>0</v>
      </c>
      <c r="D483" s="267">
        <v>3.3945</v>
      </c>
      <c r="E483" s="267">
        <v>1.1178</v>
      </c>
      <c r="F483" s="267">
        <v>4.9175</v>
      </c>
      <c r="G483" s="267">
        <v>1.2282</v>
      </c>
      <c r="H483" s="267">
        <v>5.4875</v>
      </c>
      <c r="I483" s="267">
        <v>1.5025</v>
      </c>
      <c r="J483" s="267">
        <v>6.3988</v>
      </c>
      <c r="K483" s="267">
        <v>0.828</v>
      </c>
      <c r="L483" s="267">
        <v>3.5563</v>
      </c>
      <c r="M483" s="267">
        <v>1.1678</v>
      </c>
      <c r="N483" s="267">
        <v>0</v>
      </c>
      <c r="O483" s="267">
        <v>0</v>
      </c>
      <c r="P483" s="267">
        <v>0</v>
      </c>
    </row>
    <row r="484" spans="1:16" ht="15">
      <c r="A484" s="77">
        <v>7</v>
      </c>
      <c r="B484" s="267">
        <v>0</v>
      </c>
      <c r="C484" s="267">
        <v>0</v>
      </c>
      <c r="D484" s="267">
        <v>3.3418</v>
      </c>
      <c r="E484" s="267">
        <v>1.0868</v>
      </c>
      <c r="F484" s="267">
        <v>4.6861</v>
      </c>
      <c r="G484" s="267">
        <v>1.1941</v>
      </c>
      <c r="H484" s="267">
        <v>5.2562</v>
      </c>
      <c r="I484" s="267">
        <v>1.4607</v>
      </c>
      <c r="J484" s="267">
        <v>6.132</v>
      </c>
      <c r="K484" s="267">
        <v>0.805</v>
      </c>
      <c r="L484" s="267">
        <v>3.4575</v>
      </c>
      <c r="M484" s="267">
        <v>1.1354</v>
      </c>
      <c r="N484" s="267">
        <v>0</v>
      </c>
      <c r="O484" s="267">
        <v>0</v>
      </c>
      <c r="P484" s="267">
        <v>0</v>
      </c>
    </row>
    <row r="485" spans="1:16" ht="15">
      <c r="A485" s="77">
        <v>8</v>
      </c>
      <c r="B485" s="267">
        <v>0</v>
      </c>
      <c r="C485" s="267">
        <v>0</v>
      </c>
      <c r="D485" s="267">
        <v>3.2891</v>
      </c>
      <c r="E485" s="267">
        <v>1.0557</v>
      </c>
      <c r="F485" s="267">
        <v>4.4546</v>
      </c>
      <c r="G485" s="267">
        <v>1.16</v>
      </c>
      <c r="H485" s="267">
        <v>5.0249</v>
      </c>
      <c r="I485" s="267">
        <v>1.419</v>
      </c>
      <c r="J485" s="267">
        <v>5.8653</v>
      </c>
      <c r="K485" s="267">
        <v>0.782</v>
      </c>
      <c r="L485" s="267">
        <v>3.3588</v>
      </c>
      <c r="M485" s="267">
        <v>1.1029</v>
      </c>
      <c r="N485" s="267">
        <v>0</v>
      </c>
      <c r="O485" s="267">
        <v>0</v>
      </c>
      <c r="P485" s="267">
        <v>0</v>
      </c>
    </row>
    <row r="486" spans="1:16" ht="15">
      <c r="A486" s="77">
        <v>9</v>
      </c>
      <c r="B486" s="267">
        <v>0</v>
      </c>
      <c r="C486" s="267">
        <v>0</v>
      </c>
      <c r="D486" s="267">
        <v>3.2365</v>
      </c>
      <c r="E486" s="267">
        <v>1.0247</v>
      </c>
      <c r="F486" s="267">
        <v>4.2232</v>
      </c>
      <c r="G486" s="267">
        <v>1.1259</v>
      </c>
      <c r="H486" s="267">
        <v>4.7936</v>
      </c>
      <c r="I486" s="267">
        <v>1.3773</v>
      </c>
      <c r="J486" s="267">
        <v>5.5986</v>
      </c>
      <c r="K486" s="267">
        <v>0.759</v>
      </c>
      <c r="L486" s="267">
        <v>3.26</v>
      </c>
      <c r="M486" s="267">
        <v>1.0705</v>
      </c>
      <c r="N486" s="267">
        <v>0</v>
      </c>
      <c r="O486" s="267">
        <v>0</v>
      </c>
      <c r="P486" s="267">
        <v>0</v>
      </c>
    </row>
    <row r="487" spans="1:16" ht="15">
      <c r="A487" s="77">
        <v>10</v>
      </c>
      <c r="B487" s="267">
        <v>0</v>
      </c>
      <c r="C487" s="267">
        <v>0</v>
      </c>
      <c r="D487" s="267">
        <v>3.1838</v>
      </c>
      <c r="E487" s="267">
        <v>0.9936</v>
      </c>
      <c r="F487" s="267">
        <v>3.9917</v>
      </c>
      <c r="G487" s="267">
        <v>1.0917</v>
      </c>
      <c r="H487" s="267">
        <v>4.5622</v>
      </c>
      <c r="I487" s="267">
        <v>1.3355</v>
      </c>
      <c r="J487" s="267">
        <v>5.3319</v>
      </c>
      <c r="K487" s="267">
        <v>0.736</v>
      </c>
      <c r="L487" s="267">
        <v>3.1613</v>
      </c>
      <c r="M487" s="267">
        <v>1.0381</v>
      </c>
      <c r="N487" s="267">
        <v>0</v>
      </c>
      <c r="O487" s="267">
        <v>0</v>
      </c>
      <c r="P487" s="267">
        <v>0</v>
      </c>
    </row>
    <row r="488" spans="1:16" ht="15">
      <c r="A488" s="77">
        <v>11</v>
      </c>
      <c r="B488" s="267">
        <v>0</v>
      </c>
      <c r="C488" s="267">
        <v>0</v>
      </c>
      <c r="D488" s="267">
        <v>3.1311</v>
      </c>
      <c r="E488" s="267">
        <v>0.9626</v>
      </c>
      <c r="F488" s="267">
        <v>3.7603</v>
      </c>
      <c r="G488" s="267">
        <v>1.0576</v>
      </c>
      <c r="H488" s="267">
        <v>4.3309</v>
      </c>
      <c r="I488" s="267">
        <v>1.2938</v>
      </c>
      <c r="J488" s="267">
        <v>5.0652</v>
      </c>
      <c r="K488" s="267">
        <v>0.713</v>
      </c>
      <c r="L488" s="267">
        <v>3.0625</v>
      </c>
      <c r="M488" s="267">
        <v>1.0056</v>
      </c>
      <c r="N488" s="267">
        <v>0</v>
      </c>
      <c r="O488" s="267">
        <v>0</v>
      </c>
      <c r="P488" s="267">
        <v>0</v>
      </c>
    </row>
    <row r="489" spans="1:16" ht="15">
      <c r="A489" s="77">
        <v>12</v>
      </c>
      <c r="B489" s="267">
        <v>0</v>
      </c>
      <c r="C489" s="267">
        <v>0</v>
      </c>
      <c r="D489" s="267">
        <v>3.0784</v>
      </c>
      <c r="E489" s="267">
        <v>0.9315</v>
      </c>
      <c r="F489" s="267">
        <v>3.5288</v>
      </c>
      <c r="G489" s="267">
        <v>1.0235</v>
      </c>
      <c r="H489" s="267">
        <v>4.0996</v>
      </c>
      <c r="I489" s="267">
        <v>1.2521</v>
      </c>
      <c r="J489" s="267">
        <v>4.7985</v>
      </c>
      <c r="K489" s="267">
        <v>0.69</v>
      </c>
      <c r="L489" s="267">
        <v>2.9638</v>
      </c>
      <c r="M489" s="267">
        <v>0.9732</v>
      </c>
      <c r="N489" s="267">
        <v>0</v>
      </c>
      <c r="O489" s="267">
        <v>0</v>
      </c>
      <c r="P489" s="267">
        <v>0</v>
      </c>
    </row>
    <row r="490" spans="1:16" ht="15">
      <c r="A490" s="77">
        <v>13</v>
      </c>
      <c r="B490" s="267">
        <v>0</v>
      </c>
      <c r="C490" s="267">
        <v>0</v>
      </c>
      <c r="D490" s="267">
        <v>3.0257</v>
      </c>
      <c r="E490" s="267">
        <v>0.9005</v>
      </c>
      <c r="F490" s="267">
        <v>3.2974</v>
      </c>
      <c r="G490" s="267">
        <v>0.9894</v>
      </c>
      <c r="H490" s="267">
        <v>3.8683</v>
      </c>
      <c r="I490" s="267">
        <v>1.2103</v>
      </c>
      <c r="J490" s="267">
        <v>4.5317</v>
      </c>
      <c r="K490" s="267">
        <v>0.667</v>
      </c>
      <c r="L490" s="267">
        <v>2.865</v>
      </c>
      <c r="M490" s="267">
        <v>0.9407</v>
      </c>
      <c r="N490" s="267">
        <v>0</v>
      </c>
      <c r="O490" s="267">
        <v>0</v>
      </c>
      <c r="P490" s="267">
        <v>0</v>
      </c>
    </row>
    <row r="491" spans="1:16" ht="15">
      <c r="A491" s="77">
        <v>14</v>
      </c>
      <c r="B491" s="267">
        <v>0</v>
      </c>
      <c r="C491" s="267">
        <v>0</v>
      </c>
      <c r="D491" s="267">
        <v>2.973</v>
      </c>
      <c r="E491" s="267">
        <v>0.8694</v>
      </c>
      <c r="F491" s="267">
        <v>3.0659</v>
      </c>
      <c r="G491" s="267">
        <v>0.9553</v>
      </c>
      <c r="H491" s="267">
        <v>3.637</v>
      </c>
      <c r="I491" s="267">
        <v>1.1686</v>
      </c>
      <c r="J491" s="267">
        <v>4.265</v>
      </c>
      <c r="K491" s="267">
        <v>0.644</v>
      </c>
      <c r="L491" s="267">
        <v>2.7663</v>
      </c>
      <c r="M491" s="267">
        <v>0.9083</v>
      </c>
      <c r="N491" s="267">
        <v>0</v>
      </c>
      <c r="O491" s="267">
        <v>0</v>
      </c>
      <c r="P491" s="267">
        <v>0</v>
      </c>
    </row>
    <row r="492" spans="1:16" ht="15">
      <c r="A492" s="77">
        <v>15</v>
      </c>
      <c r="B492" s="267">
        <v>0</v>
      </c>
      <c r="C492" s="267">
        <v>0</v>
      </c>
      <c r="D492" s="267">
        <v>2.9204</v>
      </c>
      <c r="E492" s="267">
        <v>0.8384</v>
      </c>
      <c r="F492" s="267">
        <v>2.8345</v>
      </c>
      <c r="G492" s="267">
        <v>0.9212</v>
      </c>
      <c r="H492" s="267">
        <v>3.4057</v>
      </c>
      <c r="I492" s="267">
        <v>1.1269</v>
      </c>
      <c r="J492" s="267">
        <v>3.9983</v>
      </c>
      <c r="K492" s="267">
        <v>0.621</v>
      </c>
      <c r="L492" s="267">
        <v>2.6675</v>
      </c>
      <c r="M492" s="267">
        <v>0.8759</v>
      </c>
      <c r="N492" s="267">
        <v>0</v>
      </c>
      <c r="O492" s="267">
        <v>0</v>
      </c>
      <c r="P492" s="267">
        <v>0</v>
      </c>
    </row>
    <row r="493" spans="1:16" ht="15">
      <c r="A493" s="77">
        <v>16</v>
      </c>
      <c r="B493" s="267">
        <v>0</v>
      </c>
      <c r="C493" s="267">
        <v>0</v>
      </c>
      <c r="D493" s="267">
        <v>2.8677</v>
      </c>
      <c r="E493" s="267">
        <v>0.8073</v>
      </c>
      <c r="F493" s="267">
        <v>2.603</v>
      </c>
      <c r="G493" s="267">
        <v>0.887</v>
      </c>
      <c r="H493" s="267">
        <v>3.1743</v>
      </c>
      <c r="I493" s="267">
        <v>1.0851</v>
      </c>
      <c r="J493" s="267">
        <v>3.7316</v>
      </c>
      <c r="K493" s="267">
        <v>0.598</v>
      </c>
      <c r="L493" s="267">
        <v>2.5688</v>
      </c>
      <c r="M493" s="267">
        <v>0.8434</v>
      </c>
      <c r="N493" s="267">
        <v>0</v>
      </c>
      <c r="O493" s="267">
        <v>0</v>
      </c>
      <c r="P493" s="267">
        <v>0</v>
      </c>
    </row>
    <row r="494" spans="1:16" ht="15">
      <c r="A494" s="77">
        <v>17</v>
      </c>
      <c r="B494" s="267">
        <v>0</v>
      </c>
      <c r="C494" s="267">
        <v>0</v>
      </c>
      <c r="D494" s="267">
        <v>2.815</v>
      </c>
      <c r="E494" s="267">
        <v>0.7763</v>
      </c>
      <c r="F494" s="267">
        <v>2.3716</v>
      </c>
      <c r="G494" s="267">
        <v>0.8529</v>
      </c>
      <c r="H494" s="267">
        <v>2.943</v>
      </c>
      <c r="I494" s="267">
        <v>1.0434</v>
      </c>
      <c r="J494" s="267">
        <v>3.4649</v>
      </c>
      <c r="K494" s="267">
        <v>0.575</v>
      </c>
      <c r="L494" s="267">
        <v>2.47</v>
      </c>
      <c r="M494" s="267">
        <v>0.811</v>
      </c>
      <c r="N494" s="267">
        <v>0</v>
      </c>
      <c r="O494" s="267">
        <v>0</v>
      </c>
      <c r="P494" s="267">
        <v>0</v>
      </c>
    </row>
    <row r="495" spans="1:16" ht="15">
      <c r="A495" s="77">
        <v>18</v>
      </c>
      <c r="B495" s="267">
        <v>0</v>
      </c>
      <c r="C495" s="267">
        <v>0</v>
      </c>
      <c r="D495" s="267">
        <v>2.7623</v>
      </c>
      <c r="E495" s="267">
        <v>0.7452</v>
      </c>
      <c r="F495" s="267">
        <v>2.1402</v>
      </c>
      <c r="G495" s="267">
        <v>0.8188</v>
      </c>
      <c r="H495" s="267">
        <v>2.7117</v>
      </c>
      <c r="I495" s="267">
        <v>1.0017</v>
      </c>
      <c r="J495" s="267">
        <v>3.1982</v>
      </c>
      <c r="K495" s="267">
        <v>0.552</v>
      </c>
      <c r="L495" s="267">
        <v>2.3713</v>
      </c>
      <c r="M495" s="267">
        <v>0.7786</v>
      </c>
      <c r="N495" s="267">
        <v>2.8083</v>
      </c>
      <c r="O495" s="267">
        <v>1.6167</v>
      </c>
      <c r="P495" s="267">
        <v>0</v>
      </c>
    </row>
    <row r="496" spans="1:16" ht="15">
      <c r="A496" s="77">
        <v>19</v>
      </c>
      <c r="B496" s="267">
        <v>0</v>
      </c>
      <c r="C496" s="267">
        <v>0</v>
      </c>
      <c r="D496" s="267">
        <v>2.8819</v>
      </c>
      <c r="E496" s="267">
        <v>0.7353</v>
      </c>
      <c r="F496" s="267">
        <v>2.2003</v>
      </c>
      <c r="G496" s="267">
        <v>0.8054</v>
      </c>
      <c r="H496" s="267">
        <v>2.7313</v>
      </c>
      <c r="I496" s="267">
        <v>0.9807</v>
      </c>
      <c r="J496" s="267">
        <v>3.0761</v>
      </c>
      <c r="K496" s="267">
        <v>0.5738</v>
      </c>
      <c r="L496" s="267">
        <v>2.298</v>
      </c>
      <c r="M496" s="267">
        <v>0.8054</v>
      </c>
      <c r="N496" s="267">
        <v>2.7303</v>
      </c>
      <c r="O496" s="267">
        <v>1.5718</v>
      </c>
      <c r="P496" s="267">
        <v>0</v>
      </c>
    </row>
    <row r="497" spans="1:16" ht="15">
      <c r="A497" s="77">
        <v>20</v>
      </c>
      <c r="B497" s="267">
        <v>0</v>
      </c>
      <c r="C497" s="267">
        <v>0</v>
      </c>
      <c r="D497" s="267">
        <v>3.0015</v>
      </c>
      <c r="E497" s="267">
        <v>0.7255</v>
      </c>
      <c r="F497" s="267">
        <v>2.2605</v>
      </c>
      <c r="G497" s="267">
        <v>0.792</v>
      </c>
      <c r="H497" s="267">
        <v>2.751</v>
      </c>
      <c r="I497" s="267">
        <v>0.9597</v>
      </c>
      <c r="J497" s="267">
        <v>2.954</v>
      </c>
      <c r="K497" s="267">
        <v>0.5955</v>
      </c>
      <c r="L497" s="267">
        <v>2.2247</v>
      </c>
      <c r="M497" s="267">
        <v>0.8322</v>
      </c>
      <c r="N497" s="267">
        <v>2.6523</v>
      </c>
      <c r="O497" s="267">
        <v>1.5269</v>
      </c>
      <c r="P497" s="267">
        <v>0</v>
      </c>
    </row>
    <row r="498" spans="1:16" ht="15">
      <c r="A498" s="77">
        <v>21</v>
      </c>
      <c r="B498" s="267">
        <v>0</v>
      </c>
      <c r="C498" s="267">
        <v>0</v>
      </c>
      <c r="D498" s="267">
        <v>3.1211</v>
      </c>
      <c r="E498" s="267">
        <v>0.7156</v>
      </c>
      <c r="F498" s="267">
        <v>2.3207</v>
      </c>
      <c r="G498" s="267">
        <v>0.7786</v>
      </c>
      <c r="H498" s="267">
        <v>2.7706</v>
      </c>
      <c r="I498" s="267">
        <v>0.9387</v>
      </c>
      <c r="J498" s="267">
        <v>2.8319</v>
      </c>
      <c r="K498" s="267">
        <v>0.6173</v>
      </c>
      <c r="L498" s="267">
        <v>2.1514</v>
      </c>
      <c r="M498" s="267">
        <v>0.8591</v>
      </c>
      <c r="N498" s="267">
        <v>2.5743</v>
      </c>
      <c r="O498" s="267">
        <v>1.482</v>
      </c>
      <c r="P498" s="267">
        <v>0</v>
      </c>
    </row>
    <row r="499" spans="1:16" ht="15">
      <c r="A499" s="77">
        <v>22</v>
      </c>
      <c r="B499" s="267">
        <v>0</v>
      </c>
      <c r="C499" s="267">
        <v>0</v>
      </c>
      <c r="D499" s="267">
        <v>3.2407</v>
      </c>
      <c r="E499" s="267">
        <v>0.7057</v>
      </c>
      <c r="F499" s="267">
        <v>2.3809</v>
      </c>
      <c r="G499" s="267">
        <v>0.7651</v>
      </c>
      <c r="H499" s="267">
        <v>2.7903</v>
      </c>
      <c r="I499" s="267">
        <v>0.9177</v>
      </c>
      <c r="J499" s="267">
        <v>2.7098</v>
      </c>
      <c r="K499" s="267">
        <v>0.639</v>
      </c>
      <c r="L499" s="267">
        <v>2.0781</v>
      </c>
      <c r="M499" s="267">
        <v>0.8859</v>
      </c>
      <c r="N499" s="267">
        <v>2.4963</v>
      </c>
      <c r="O499" s="267">
        <v>1.4371</v>
      </c>
      <c r="P499" s="267">
        <v>0</v>
      </c>
    </row>
    <row r="500" spans="1:16" ht="15">
      <c r="A500" s="77">
        <v>23</v>
      </c>
      <c r="B500" s="267">
        <v>0</v>
      </c>
      <c r="C500" s="267">
        <v>0</v>
      </c>
      <c r="D500" s="267">
        <v>3.3603</v>
      </c>
      <c r="E500" s="267">
        <v>0.6958</v>
      </c>
      <c r="F500" s="267">
        <v>2.4411</v>
      </c>
      <c r="G500" s="267">
        <v>0.7517</v>
      </c>
      <c r="H500" s="267">
        <v>2.8099</v>
      </c>
      <c r="I500" s="267">
        <v>0.8967</v>
      </c>
      <c r="J500" s="267">
        <v>2.5877</v>
      </c>
      <c r="K500" s="267">
        <v>0.6608</v>
      </c>
      <c r="L500" s="267">
        <v>2.0047</v>
      </c>
      <c r="M500" s="267">
        <v>0.9127</v>
      </c>
      <c r="N500" s="267">
        <v>2.4183</v>
      </c>
      <c r="O500" s="267">
        <v>1.3922</v>
      </c>
      <c r="P500" s="267">
        <v>0</v>
      </c>
    </row>
    <row r="501" spans="1:16" ht="15">
      <c r="A501" s="77">
        <v>24</v>
      </c>
      <c r="B501" s="267">
        <v>0</v>
      </c>
      <c r="C501" s="267">
        <v>0</v>
      </c>
      <c r="D501" s="267">
        <v>3.4799</v>
      </c>
      <c r="E501" s="267">
        <v>0.686</v>
      </c>
      <c r="F501" s="267">
        <v>2.5013</v>
      </c>
      <c r="G501" s="267">
        <v>0.7383</v>
      </c>
      <c r="H501" s="267">
        <v>2.8296</v>
      </c>
      <c r="I501" s="267">
        <v>0.8757</v>
      </c>
      <c r="J501" s="267">
        <v>2.4656</v>
      </c>
      <c r="K501" s="267">
        <v>0.6825</v>
      </c>
      <c r="L501" s="267">
        <v>1.9314</v>
      </c>
      <c r="M501" s="267">
        <v>0.9396</v>
      </c>
      <c r="N501" s="267">
        <v>2.3403</v>
      </c>
      <c r="O501" s="267">
        <v>1.3473</v>
      </c>
      <c r="P501" s="267">
        <v>0</v>
      </c>
    </row>
    <row r="502" spans="1:16" ht="15">
      <c r="A502" s="77">
        <v>25</v>
      </c>
      <c r="B502" s="267">
        <v>0</v>
      </c>
      <c r="C502" s="267">
        <v>0</v>
      </c>
      <c r="D502" s="267">
        <v>3.5995</v>
      </c>
      <c r="E502" s="267">
        <v>0.6761</v>
      </c>
      <c r="F502" s="267">
        <v>2.5614</v>
      </c>
      <c r="G502" s="267">
        <v>0.7249</v>
      </c>
      <c r="H502" s="267">
        <v>2.8492</v>
      </c>
      <c r="I502" s="267">
        <v>0.8547</v>
      </c>
      <c r="J502" s="267">
        <v>2.3435</v>
      </c>
      <c r="K502" s="267">
        <v>0.7043</v>
      </c>
      <c r="L502" s="267">
        <v>1.8581</v>
      </c>
      <c r="M502" s="267">
        <v>0.9664</v>
      </c>
      <c r="N502" s="267">
        <v>2.2622</v>
      </c>
      <c r="O502" s="267">
        <v>1.3024</v>
      </c>
      <c r="P502" s="267">
        <v>0</v>
      </c>
    </row>
    <row r="503" spans="1:16" ht="15">
      <c r="A503" s="77">
        <v>26</v>
      </c>
      <c r="B503" s="267">
        <v>0</v>
      </c>
      <c r="C503" s="267">
        <v>0</v>
      </c>
      <c r="D503" s="267">
        <v>3.7191</v>
      </c>
      <c r="E503" s="267">
        <v>0.6662</v>
      </c>
      <c r="F503" s="267">
        <v>2.6216</v>
      </c>
      <c r="G503" s="267">
        <v>0.7115</v>
      </c>
      <c r="H503" s="267">
        <v>2.8689</v>
      </c>
      <c r="I503" s="267">
        <v>0.8338</v>
      </c>
      <c r="J503" s="267">
        <v>2.2214</v>
      </c>
      <c r="K503" s="267">
        <v>0.726</v>
      </c>
      <c r="L503" s="267">
        <v>1.7848</v>
      </c>
      <c r="M503" s="267">
        <v>0.9932</v>
      </c>
      <c r="N503" s="267">
        <v>2.1842</v>
      </c>
      <c r="O503" s="267">
        <v>1.2574</v>
      </c>
      <c r="P503" s="267">
        <v>0</v>
      </c>
    </row>
    <row r="504" spans="1:16" ht="15">
      <c r="A504" s="77">
        <v>27</v>
      </c>
      <c r="B504" s="267">
        <v>0</v>
      </c>
      <c r="C504" s="267">
        <v>0</v>
      </c>
      <c r="D504" s="267">
        <v>3.8387</v>
      </c>
      <c r="E504" s="267">
        <v>0.6564</v>
      </c>
      <c r="F504" s="267">
        <v>2.6818</v>
      </c>
      <c r="G504" s="267">
        <v>0.6981</v>
      </c>
      <c r="H504" s="267">
        <v>2.8885</v>
      </c>
      <c r="I504" s="267">
        <v>0.8128</v>
      </c>
      <c r="J504" s="267">
        <v>2.0993</v>
      </c>
      <c r="K504" s="267">
        <v>0.7478</v>
      </c>
      <c r="L504" s="267">
        <v>1.7115</v>
      </c>
      <c r="M504" s="267">
        <v>1.0201</v>
      </c>
      <c r="N504" s="267">
        <v>2.1062</v>
      </c>
      <c r="O504" s="267">
        <v>1.2125</v>
      </c>
      <c r="P504" s="267">
        <v>0</v>
      </c>
    </row>
    <row r="505" spans="1:16" ht="15">
      <c r="A505" s="77">
        <v>28</v>
      </c>
      <c r="B505" s="267">
        <v>0</v>
      </c>
      <c r="C505" s="267">
        <v>0</v>
      </c>
      <c r="D505" s="267">
        <v>3.9583</v>
      </c>
      <c r="E505" s="267">
        <v>0.6465</v>
      </c>
      <c r="F505" s="267">
        <v>2.742</v>
      </c>
      <c r="G505" s="267">
        <v>0.6846</v>
      </c>
      <c r="H505" s="267">
        <v>2.9082</v>
      </c>
      <c r="I505" s="267">
        <v>0.7918</v>
      </c>
      <c r="J505" s="267">
        <v>1.9772</v>
      </c>
      <c r="K505" s="267">
        <v>0.7695</v>
      </c>
      <c r="L505" s="267">
        <v>1.6382</v>
      </c>
      <c r="M505" s="267">
        <v>1.0469</v>
      </c>
      <c r="N505" s="267">
        <v>2.0282</v>
      </c>
      <c r="O505" s="267">
        <v>1.1676</v>
      </c>
      <c r="P505" s="267">
        <v>0</v>
      </c>
    </row>
    <row r="506" spans="1:16" ht="15">
      <c r="A506" s="77">
        <v>29</v>
      </c>
      <c r="B506" s="267">
        <v>0</v>
      </c>
      <c r="C506" s="267">
        <v>0</v>
      </c>
      <c r="D506" s="267">
        <v>4.0779</v>
      </c>
      <c r="E506" s="267">
        <v>0.6366</v>
      </c>
      <c r="F506" s="267">
        <v>2.8022</v>
      </c>
      <c r="G506" s="267">
        <v>0.6712</v>
      </c>
      <c r="H506" s="267">
        <v>2.9278</v>
      </c>
      <c r="I506" s="267">
        <v>0.7708</v>
      </c>
      <c r="J506" s="267">
        <v>1.8551</v>
      </c>
      <c r="K506" s="267">
        <v>0.7913</v>
      </c>
      <c r="L506" s="267">
        <v>1.5649</v>
      </c>
      <c r="M506" s="267">
        <v>1.0737</v>
      </c>
      <c r="N506" s="267">
        <v>1.9502</v>
      </c>
      <c r="O506" s="267">
        <v>1.1227</v>
      </c>
      <c r="P506" s="267">
        <v>0</v>
      </c>
    </row>
    <row r="507" spans="1:16" ht="15">
      <c r="A507" s="77">
        <v>30</v>
      </c>
      <c r="B507" s="267">
        <v>0</v>
      </c>
      <c r="C507" s="267">
        <v>0</v>
      </c>
      <c r="D507" s="267">
        <v>4.1975</v>
      </c>
      <c r="E507" s="267">
        <v>0.6268</v>
      </c>
      <c r="F507" s="267">
        <v>2.8624</v>
      </c>
      <c r="G507" s="267">
        <v>0.6578</v>
      </c>
      <c r="H507" s="267">
        <v>2.9475</v>
      </c>
      <c r="I507" s="267">
        <v>0.7498</v>
      </c>
      <c r="J507" s="267">
        <v>1.7331</v>
      </c>
      <c r="K507" s="267">
        <v>0.8131</v>
      </c>
      <c r="L507" s="267">
        <v>1.4916</v>
      </c>
      <c r="M507" s="267">
        <v>1.1006</v>
      </c>
      <c r="N507" s="267">
        <v>1.8722</v>
      </c>
      <c r="O507" s="267">
        <v>1.0778</v>
      </c>
      <c r="P507" s="267">
        <v>0</v>
      </c>
    </row>
    <row r="508" spans="1:16" ht="15">
      <c r="A508" s="77">
        <v>31</v>
      </c>
      <c r="B508" s="267">
        <v>0</v>
      </c>
      <c r="C508" s="267">
        <v>0</v>
      </c>
      <c r="D508" s="267">
        <v>4.5257</v>
      </c>
      <c r="E508" s="267">
        <v>0.6189</v>
      </c>
      <c r="F508" s="267">
        <v>2.9556</v>
      </c>
      <c r="G508" s="267">
        <v>0.65</v>
      </c>
      <c r="H508" s="267">
        <v>2.9227</v>
      </c>
      <c r="I508" s="267">
        <v>0.7382</v>
      </c>
      <c r="J508" s="267">
        <v>1.8078</v>
      </c>
      <c r="K508" s="267">
        <v>0.793</v>
      </c>
      <c r="L508" s="267">
        <v>1.5051</v>
      </c>
      <c r="M508" s="267">
        <v>1.0789</v>
      </c>
      <c r="N508" s="267">
        <v>1.8202</v>
      </c>
      <c r="O508" s="267">
        <v>1.0502</v>
      </c>
      <c r="P508" s="267">
        <v>0</v>
      </c>
    </row>
    <row r="509" spans="1:16" ht="15">
      <c r="A509" s="77">
        <v>32</v>
      </c>
      <c r="B509" s="267">
        <v>0</v>
      </c>
      <c r="C509" s="267">
        <v>0</v>
      </c>
      <c r="D509" s="267">
        <v>4.8538</v>
      </c>
      <c r="E509" s="267">
        <v>0.611</v>
      </c>
      <c r="F509" s="267">
        <v>3.0488</v>
      </c>
      <c r="G509" s="267">
        <v>0.6423</v>
      </c>
      <c r="H509" s="267">
        <v>2.898</v>
      </c>
      <c r="I509" s="267">
        <v>0.7266</v>
      </c>
      <c r="J509" s="267">
        <v>1.8826</v>
      </c>
      <c r="K509" s="267">
        <v>0.773</v>
      </c>
      <c r="L509" s="267">
        <v>1.5186</v>
      </c>
      <c r="M509" s="267">
        <v>1.0572</v>
      </c>
      <c r="N509" s="267">
        <v>1.7681</v>
      </c>
      <c r="O509" s="267">
        <v>1.0226</v>
      </c>
      <c r="P509" s="267">
        <v>0</v>
      </c>
    </row>
    <row r="510" spans="1:16" ht="15">
      <c r="A510" s="77">
        <v>33</v>
      </c>
      <c r="B510" s="267">
        <v>0</v>
      </c>
      <c r="C510" s="267">
        <v>0</v>
      </c>
      <c r="D510" s="267">
        <v>6.5888</v>
      </c>
      <c r="E510" s="267">
        <v>0.7178</v>
      </c>
      <c r="F510" s="267">
        <v>3.8661</v>
      </c>
      <c r="G510" s="267">
        <v>0.7551</v>
      </c>
      <c r="H510" s="267">
        <v>3.4205</v>
      </c>
      <c r="I510" s="267">
        <v>0.8506</v>
      </c>
      <c r="J510" s="267">
        <v>2.3396</v>
      </c>
      <c r="K510" s="267">
        <v>0.895</v>
      </c>
      <c r="L510" s="267">
        <v>1.8267</v>
      </c>
      <c r="M510" s="267">
        <v>1.2315</v>
      </c>
      <c r="N510" s="267">
        <v>2.0391</v>
      </c>
      <c r="O510" s="267">
        <v>1.3712</v>
      </c>
      <c r="P510" s="267">
        <v>0</v>
      </c>
    </row>
    <row r="511" spans="1:16" ht="15">
      <c r="A511" s="77">
        <v>34</v>
      </c>
      <c r="B511" s="267">
        <v>0</v>
      </c>
      <c r="C511" s="267">
        <v>0</v>
      </c>
      <c r="D511" s="267">
        <v>7.1343</v>
      </c>
      <c r="E511" s="267">
        <v>0.7105</v>
      </c>
      <c r="F511" s="267">
        <v>4.0291</v>
      </c>
      <c r="G511" s="267">
        <v>0.7481</v>
      </c>
      <c r="H511" s="267">
        <v>3.4015</v>
      </c>
      <c r="I511" s="267">
        <v>0.8393</v>
      </c>
      <c r="J511" s="267">
        <v>2.4379</v>
      </c>
      <c r="K511" s="267">
        <v>0.8735</v>
      </c>
      <c r="L511" s="267">
        <v>1.8489</v>
      </c>
      <c r="M511" s="267">
        <v>1.2092</v>
      </c>
      <c r="N511" s="267">
        <v>1.9825</v>
      </c>
      <c r="O511" s="267">
        <v>1.3205</v>
      </c>
      <c r="P511" s="267">
        <v>0</v>
      </c>
    </row>
    <row r="512" spans="1:16" ht="15">
      <c r="A512" s="77">
        <v>35</v>
      </c>
      <c r="B512" s="267">
        <v>0</v>
      </c>
      <c r="C512" s="267">
        <v>0</v>
      </c>
      <c r="D512" s="267">
        <v>7.6798</v>
      </c>
      <c r="E512" s="267">
        <v>0.7033</v>
      </c>
      <c r="F512" s="267">
        <v>4.1922</v>
      </c>
      <c r="G512" s="267">
        <v>0.7411</v>
      </c>
      <c r="H512" s="267">
        <v>3.3825</v>
      </c>
      <c r="I512" s="267">
        <v>0.828</v>
      </c>
      <c r="J512" s="267">
        <v>2.5362</v>
      </c>
      <c r="K512" s="267">
        <v>0.8521</v>
      </c>
      <c r="L512" s="267">
        <v>1.8712</v>
      </c>
      <c r="M512" s="267">
        <v>1.1868</v>
      </c>
      <c r="N512" s="267">
        <v>1.9259</v>
      </c>
      <c r="O512" s="267">
        <v>1.2698</v>
      </c>
      <c r="P512" s="267">
        <v>0</v>
      </c>
    </row>
    <row r="513" spans="1:16" ht="15">
      <c r="A513" s="77">
        <v>36</v>
      </c>
      <c r="B513" s="267">
        <v>0</v>
      </c>
      <c r="C513" s="267">
        <v>0</v>
      </c>
      <c r="D513" s="267">
        <v>8.2253</v>
      </c>
      <c r="E513" s="267">
        <v>0.6961</v>
      </c>
      <c r="F513" s="267">
        <v>4.3552</v>
      </c>
      <c r="G513" s="267">
        <v>0.7342</v>
      </c>
      <c r="H513" s="267">
        <v>3.3635</v>
      </c>
      <c r="I513" s="267">
        <v>0.8166</v>
      </c>
      <c r="J513" s="267">
        <v>2.6345</v>
      </c>
      <c r="K513" s="267">
        <v>0.8307</v>
      </c>
      <c r="L513" s="267">
        <v>1.8935</v>
      </c>
      <c r="M513" s="267">
        <v>1.1645</v>
      </c>
      <c r="N513" s="267">
        <v>1.8693</v>
      </c>
      <c r="O513" s="267">
        <v>1.2191</v>
      </c>
      <c r="P513" s="267">
        <v>0</v>
      </c>
    </row>
    <row r="514" spans="1:16" ht="15">
      <c r="A514" s="77">
        <v>37</v>
      </c>
      <c r="B514" s="267">
        <v>0</v>
      </c>
      <c r="C514" s="267">
        <v>0</v>
      </c>
      <c r="D514" s="267">
        <v>8.7708</v>
      </c>
      <c r="E514" s="267">
        <v>0.6889</v>
      </c>
      <c r="F514" s="267">
        <v>4.5182</v>
      </c>
      <c r="G514" s="267">
        <v>0.7272</v>
      </c>
      <c r="H514" s="267">
        <v>3.3445</v>
      </c>
      <c r="I514" s="267">
        <v>0.8053</v>
      </c>
      <c r="J514" s="267">
        <v>2.7327</v>
      </c>
      <c r="K514" s="267">
        <v>0.8092</v>
      </c>
      <c r="L514" s="267">
        <v>1.9158</v>
      </c>
      <c r="M514" s="267">
        <v>1.1422</v>
      </c>
      <c r="N514" s="267">
        <v>1.8126</v>
      </c>
      <c r="O514" s="267">
        <v>1.1684</v>
      </c>
      <c r="P514" s="267">
        <v>0</v>
      </c>
    </row>
    <row r="515" spans="1:16" ht="15">
      <c r="A515" s="77">
        <v>38</v>
      </c>
      <c r="B515" s="267">
        <v>0</v>
      </c>
      <c r="C515" s="267">
        <v>0</v>
      </c>
      <c r="D515" s="267">
        <v>9.3163</v>
      </c>
      <c r="E515" s="267">
        <v>0.6816</v>
      </c>
      <c r="F515" s="267">
        <v>4.6812</v>
      </c>
      <c r="G515" s="267">
        <v>0.7202</v>
      </c>
      <c r="H515" s="267">
        <v>3.3256</v>
      </c>
      <c r="I515" s="267">
        <v>0.7939</v>
      </c>
      <c r="J515" s="267">
        <v>2.831</v>
      </c>
      <c r="K515" s="267">
        <v>0.7878</v>
      </c>
      <c r="L515" s="267">
        <v>1.9381</v>
      </c>
      <c r="M515" s="267">
        <v>1.1199</v>
      </c>
      <c r="N515" s="267">
        <v>1.756</v>
      </c>
      <c r="O515" s="267">
        <v>1.1177</v>
      </c>
      <c r="P515" s="267">
        <v>0</v>
      </c>
    </row>
    <row r="516" spans="1:16" ht="15">
      <c r="A516" s="77">
        <v>39</v>
      </c>
      <c r="B516" s="267">
        <v>0</v>
      </c>
      <c r="C516" s="267">
        <v>0</v>
      </c>
      <c r="D516" s="267">
        <v>9.8618</v>
      </c>
      <c r="E516" s="267">
        <v>0.6744</v>
      </c>
      <c r="F516" s="267">
        <v>4.8442</v>
      </c>
      <c r="G516" s="267">
        <v>0.7132</v>
      </c>
      <c r="H516" s="267">
        <v>3.3066</v>
      </c>
      <c r="I516" s="267">
        <v>0.7826</v>
      </c>
      <c r="J516" s="267">
        <v>2.9293</v>
      </c>
      <c r="K516" s="267">
        <v>0.7664</v>
      </c>
      <c r="L516" s="267">
        <v>1.9604</v>
      </c>
      <c r="M516" s="267">
        <v>1.0975</v>
      </c>
      <c r="N516" s="267">
        <v>1.6994</v>
      </c>
      <c r="O516" s="267">
        <v>1.067</v>
      </c>
      <c r="P516" s="267">
        <v>0</v>
      </c>
    </row>
    <row r="517" spans="1:16" ht="15">
      <c r="A517" s="77">
        <v>40</v>
      </c>
      <c r="B517" s="267">
        <v>0</v>
      </c>
      <c r="C517" s="267">
        <v>0</v>
      </c>
      <c r="D517" s="267">
        <v>10.4073</v>
      </c>
      <c r="E517" s="267">
        <v>0.6672</v>
      </c>
      <c r="F517" s="267">
        <v>5.0072</v>
      </c>
      <c r="G517" s="267">
        <v>0.7062</v>
      </c>
      <c r="H517" s="267">
        <v>3.2876</v>
      </c>
      <c r="I517" s="267">
        <v>0.7713</v>
      </c>
      <c r="J517" s="267">
        <v>3.0276</v>
      </c>
      <c r="K517" s="267">
        <v>0.7449</v>
      </c>
      <c r="L517" s="267">
        <v>1.9827</v>
      </c>
      <c r="M517" s="267">
        <v>1.0752</v>
      </c>
      <c r="N517" s="267">
        <v>1.6428</v>
      </c>
      <c r="O517" s="267">
        <v>1.0164</v>
      </c>
      <c r="P517" s="267">
        <v>0</v>
      </c>
    </row>
    <row r="518" spans="1:16" ht="15">
      <c r="A518" s="77">
        <v>41</v>
      </c>
      <c r="B518" s="267">
        <v>0</v>
      </c>
      <c r="C518" s="267">
        <v>0</v>
      </c>
      <c r="D518" s="267">
        <v>10.9528</v>
      </c>
      <c r="E518" s="267">
        <v>0.66</v>
      </c>
      <c r="F518" s="267">
        <v>5.1703</v>
      </c>
      <c r="G518" s="267">
        <v>0.6992</v>
      </c>
      <c r="H518" s="267">
        <v>3.2686</v>
      </c>
      <c r="I518" s="267">
        <v>0.7599</v>
      </c>
      <c r="J518" s="267">
        <v>3.1259</v>
      </c>
      <c r="K518" s="267">
        <v>0.7235</v>
      </c>
      <c r="L518" s="267">
        <v>2.005</v>
      </c>
      <c r="M518" s="267">
        <v>1.0529</v>
      </c>
      <c r="N518" s="267">
        <v>1.5862</v>
      </c>
      <c r="O518" s="267">
        <v>0.9657</v>
      </c>
      <c r="P518" s="267">
        <v>0</v>
      </c>
    </row>
    <row r="519" spans="1:16" ht="15">
      <c r="A519" s="77">
        <v>42</v>
      </c>
      <c r="B519" s="267">
        <v>0</v>
      </c>
      <c r="C519" s="267">
        <v>0</v>
      </c>
      <c r="D519" s="267">
        <v>11.4983</v>
      </c>
      <c r="E519" s="267">
        <v>0.6527</v>
      </c>
      <c r="F519" s="267">
        <v>5.3333</v>
      </c>
      <c r="G519" s="267">
        <v>0.6922</v>
      </c>
      <c r="H519" s="267">
        <v>3.2496</v>
      </c>
      <c r="I519" s="267">
        <v>0.7486</v>
      </c>
      <c r="J519" s="267">
        <v>3.2242</v>
      </c>
      <c r="K519" s="267">
        <v>0.7021</v>
      </c>
      <c r="L519" s="267">
        <v>2.0273</v>
      </c>
      <c r="M519" s="267">
        <v>1.0306</v>
      </c>
      <c r="N519" s="267">
        <v>1.5296</v>
      </c>
      <c r="O519" s="267">
        <v>0.915</v>
      </c>
      <c r="P519" s="267">
        <v>0</v>
      </c>
    </row>
    <row r="520" spans="1:16" ht="15">
      <c r="A520" s="77">
        <v>43</v>
      </c>
      <c r="B520" s="267">
        <v>0</v>
      </c>
      <c r="C520" s="267">
        <v>0</v>
      </c>
      <c r="D520" s="267">
        <v>10.7463</v>
      </c>
      <c r="E520" s="267">
        <v>0.6524</v>
      </c>
      <c r="F520" s="267">
        <v>5.1096</v>
      </c>
      <c r="G520" s="267">
        <v>0.6874</v>
      </c>
      <c r="H520" s="267">
        <v>3.2316</v>
      </c>
      <c r="I520" s="267">
        <v>0.7464</v>
      </c>
      <c r="J520" s="267">
        <v>3.1061</v>
      </c>
      <c r="K520" s="267">
        <v>0.6983</v>
      </c>
      <c r="L520" s="267">
        <v>2.0332</v>
      </c>
      <c r="M520" s="267">
        <v>1.018</v>
      </c>
      <c r="N520" s="267">
        <v>1.4974</v>
      </c>
      <c r="O520" s="267">
        <v>0.8976</v>
      </c>
      <c r="P520" s="267">
        <v>0</v>
      </c>
    </row>
    <row r="521" spans="1:16" ht="15">
      <c r="A521" s="77">
        <v>44</v>
      </c>
      <c r="B521" s="267">
        <v>0</v>
      </c>
      <c r="C521" s="267">
        <v>0</v>
      </c>
      <c r="D521" s="267">
        <v>9.9943</v>
      </c>
      <c r="E521" s="267">
        <v>0.6521</v>
      </c>
      <c r="F521" s="267">
        <v>4.8859</v>
      </c>
      <c r="G521" s="267">
        <v>0.6826</v>
      </c>
      <c r="H521" s="267">
        <v>3.2136</v>
      </c>
      <c r="I521" s="267">
        <v>0.7441</v>
      </c>
      <c r="J521" s="267">
        <v>2.9879</v>
      </c>
      <c r="K521" s="267">
        <v>0.6945</v>
      </c>
      <c r="L521" s="267">
        <v>2.0391</v>
      </c>
      <c r="M521" s="267">
        <v>1.0055</v>
      </c>
      <c r="N521" s="267">
        <v>1.4652</v>
      </c>
      <c r="O521" s="267">
        <v>0.8803</v>
      </c>
      <c r="P521" s="267">
        <v>0</v>
      </c>
    </row>
    <row r="522" spans="1:16" ht="15">
      <c r="A522" s="77">
        <v>45</v>
      </c>
      <c r="B522" s="267">
        <v>0</v>
      </c>
      <c r="C522" s="267">
        <v>0</v>
      </c>
      <c r="D522" s="267">
        <v>9.2511</v>
      </c>
      <c r="E522" s="267">
        <v>0.8349</v>
      </c>
      <c r="F522" s="267">
        <v>5.09</v>
      </c>
      <c r="G522" s="267">
        <v>0.8678</v>
      </c>
      <c r="H522" s="267">
        <v>4.0917</v>
      </c>
      <c r="I522" s="267">
        <v>0.9501</v>
      </c>
      <c r="J522" s="267">
        <v>3.5737</v>
      </c>
      <c r="K522" s="267">
        <v>0.8843</v>
      </c>
      <c r="L522" s="267">
        <v>2.6199</v>
      </c>
      <c r="M522" s="267">
        <v>1.2708</v>
      </c>
      <c r="N522" s="267">
        <v>1.8328</v>
      </c>
      <c r="O522" s="267">
        <v>1.104</v>
      </c>
      <c r="P522" s="267">
        <v>0</v>
      </c>
    </row>
    <row r="523" spans="1:16" ht="15">
      <c r="A523" s="77">
        <v>46</v>
      </c>
      <c r="B523" s="267">
        <v>0</v>
      </c>
      <c r="C523" s="267">
        <v>0</v>
      </c>
      <c r="D523" s="267">
        <v>8.4984</v>
      </c>
      <c r="E523" s="267">
        <v>0.8364</v>
      </c>
      <c r="F523" s="267">
        <v>4.9093</v>
      </c>
      <c r="G523" s="267">
        <v>0.8636</v>
      </c>
      <c r="H523" s="267">
        <v>4.0779</v>
      </c>
      <c r="I523" s="267">
        <v>0.9494</v>
      </c>
      <c r="J523" s="267">
        <v>3.3979</v>
      </c>
      <c r="K523" s="267">
        <v>0.8815</v>
      </c>
      <c r="L523" s="267">
        <v>2.6338</v>
      </c>
      <c r="M523" s="267">
        <v>1.2575</v>
      </c>
      <c r="N523" s="267">
        <v>1.7952</v>
      </c>
      <c r="O523" s="267">
        <v>1.0841</v>
      </c>
      <c r="P523" s="267">
        <v>0</v>
      </c>
    </row>
    <row r="524" spans="1:16" ht="15">
      <c r="A524" s="77">
        <v>47</v>
      </c>
      <c r="B524" s="267">
        <v>0</v>
      </c>
      <c r="C524" s="267">
        <v>0</v>
      </c>
      <c r="D524" s="267">
        <v>7.7457</v>
      </c>
      <c r="E524" s="267">
        <v>0.838</v>
      </c>
      <c r="F524" s="267">
        <v>4.7287</v>
      </c>
      <c r="G524" s="267">
        <v>0.8594</v>
      </c>
      <c r="H524" s="267">
        <v>4.064</v>
      </c>
      <c r="I524" s="267">
        <v>0.9487</v>
      </c>
      <c r="J524" s="267">
        <v>3.2222</v>
      </c>
      <c r="K524" s="267">
        <v>0.8786</v>
      </c>
      <c r="L524" s="267">
        <v>2.6476</v>
      </c>
      <c r="M524" s="267">
        <v>1.2441</v>
      </c>
      <c r="N524" s="267">
        <v>1.7577</v>
      </c>
      <c r="O524" s="267">
        <v>1.0642</v>
      </c>
      <c r="P524" s="267">
        <v>0</v>
      </c>
    </row>
    <row r="525" spans="1:16" ht="15">
      <c r="A525" s="77">
        <v>48</v>
      </c>
      <c r="B525" s="267">
        <v>0</v>
      </c>
      <c r="C525" s="267">
        <v>0</v>
      </c>
      <c r="D525" s="267">
        <v>6.993</v>
      </c>
      <c r="E525" s="267">
        <v>0.8396</v>
      </c>
      <c r="F525" s="267">
        <v>4.548</v>
      </c>
      <c r="G525" s="267">
        <v>0.8552</v>
      </c>
      <c r="H525" s="267">
        <v>4.0502</v>
      </c>
      <c r="I525" s="267">
        <v>0.948</v>
      </c>
      <c r="J525" s="267">
        <v>3.0465</v>
      </c>
      <c r="K525" s="267">
        <v>0.8757</v>
      </c>
      <c r="L525" s="267">
        <v>2.6614</v>
      </c>
      <c r="M525" s="267">
        <v>1.2308</v>
      </c>
      <c r="N525" s="267">
        <v>1.7201</v>
      </c>
      <c r="O525" s="267">
        <v>1.0443</v>
      </c>
      <c r="P525" s="267">
        <v>0</v>
      </c>
    </row>
    <row r="526" spans="1:16" ht="15">
      <c r="A526" s="77">
        <v>49</v>
      </c>
      <c r="B526" s="267">
        <v>0</v>
      </c>
      <c r="C526" s="267">
        <v>0</v>
      </c>
      <c r="D526" s="267">
        <v>6.2403</v>
      </c>
      <c r="E526" s="267">
        <v>0.8411</v>
      </c>
      <c r="F526" s="267">
        <v>4.3674</v>
      </c>
      <c r="G526" s="267">
        <v>0.851</v>
      </c>
      <c r="H526" s="267">
        <v>4.0364</v>
      </c>
      <c r="I526" s="267">
        <v>0.9473</v>
      </c>
      <c r="J526" s="267">
        <v>2.8708</v>
      </c>
      <c r="K526" s="267">
        <v>0.8728</v>
      </c>
      <c r="L526" s="267">
        <v>2.6752</v>
      </c>
      <c r="M526" s="267">
        <v>1.2175</v>
      </c>
      <c r="N526" s="267">
        <v>1.6825</v>
      </c>
      <c r="O526" s="267">
        <v>1.0244</v>
      </c>
      <c r="P526" s="267">
        <v>0</v>
      </c>
    </row>
    <row r="527" spans="1:16" ht="15">
      <c r="A527" s="77">
        <v>50</v>
      </c>
      <c r="B527" s="267">
        <v>0</v>
      </c>
      <c r="C527" s="267">
        <v>0</v>
      </c>
      <c r="D527" s="267">
        <v>5.4876</v>
      </c>
      <c r="E527" s="267">
        <v>0.8427</v>
      </c>
      <c r="F527" s="267">
        <v>4.1867</v>
      </c>
      <c r="G527" s="267">
        <v>0.8468</v>
      </c>
      <c r="H527" s="267">
        <v>4.0226</v>
      </c>
      <c r="I527" s="267">
        <v>0.9466</v>
      </c>
      <c r="J527" s="267">
        <v>2.6951</v>
      </c>
      <c r="K527" s="267">
        <v>0.8699</v>
      </c>
      <c r="L527" s="267">
        <v>2.689</v>
      </c>
      <c r="M527" s="267">
        <v>1.2042</v>
      </c>
      <c r="N527" s="267">
        <v>1.6449</v>
      </c>
      <c r="O527" s="267">
        <v>1.0045</v>
      </c>
      <c r="P527" s="267">
        <v>0</v>
      </c>
    </row>
    <row r="528" spans="1:16" ht="15">
      <c r="A528" s="77">
        <v>51</v>
      </c>
      <c r="B528" s="267">
        <v>0</v>
      </c>
      <c r="C528" s="267">
        <v>0</v>
      </c>
      <c r="D528" s="267">
        <v>4.7349</v>
      </c>
      <c r="E528" s="267">
        <v>0.8443</v>
      </c>
      <c r="F528" s="267">
        <v>4.0061</v>
      </c>
      <c r="G528" s="267">
        <v>0.8426</v>
      </c>
      <c r="H528" s="267">
        <v>4.0088</v>
      </c>
      <c r="I528" s="267">
        <v>0.946</v>
      </c>
      <c r="J528" s="267">
        <v>2.5194</v>
      </c>
      <c r="K528" s="267">
        <v>0.8671</v>
      </c>
      <c r="L528" s="267">
        <v>2.7029</v>
      </c>
      <c r="M528" s="267">
        <v>1.1909</v>
      </c>
      <c r="N528" s="267">
        <v>1.6074</v>
      </c>
      <c r="O528" s="267">
        <v>0.9846</v>
      </c>
      <c r="P528" s="267">
        <v>0</v>
      </c>
    </row>
    <row r="529" spans="1:16" ht="15">
      <c r="A529" s="77">
        <v>52</v>
      </c>
      <c r="B529" s="267">
        <v>0</v>
      </c>
      <c r="C529" s="267">
        <v>0</v>
      </c>
      <c r="D529" s="267">
        <v>3.9822</v>
      </c>
      <c r="E529" s="267">
        <v>0.8458</v>
      </c>
      <c r="F529" s="267">
        <v>3.8254</v>
      </c>
      <c r="G529" s="267">
        <v>0.8384</v>
      </c>
      <c r="H529" s="267">
        <v>3.995</v>
      </c>
      <c r="I529" s="267">
        <v>0.9453</v>
      </c>
      <c r="J529" s="267">
        <v>2.3437</v>
      </c>
      <c r="K529" s="267">
        <v>0.8642</v>
      </c>
      <c r="L529" s="267">
        <v>2.7167</v>
      </c>
      <c r="M529" s="267">
        <v>1.1775</v>
      </c>
      <c r="N529" s="267">
        <v>1.5698</v>
      </c>
      <c r="O529" s="267">
        <v>0.9647</v>
      </c>
      <c r="P529" s="267">
        <v>0</v>
      </c>
    </row>
    <row r="530" spans="1:16" ht="15">
      <c r="A530" s="77">
        <v>53</v>
      </c>
      <c r="B530" s="267">
        <v>0</v>
      </c>
      <c r="C530" s="267">
        <v>0</v>
      </c>
      <c r="D530" s="267">
        <v>3.2295</v>
      </c>
      <c r="E530" s="267">
        <v>0.8474</v>
      </c>
      <c r="F530" s="267">
        <v>3.6448</v>
      </c>
      <c r="G530" s="267">
        <v>0.8342</v>
      </c>
      <c r="H530" s="267">
        <v>3.9812</v>
      </c>
      <c r="I530" s="267">
        <v>0.9446</v>
      </c>
      <c r="J530" s="267">
        <v>2.168</v>
      </c>
      <c r="K530" s="267">
        <v>0.8613</v>
      </c>
      <c r="L530" s="267">
        <v>2.7305</v>
      </c>
      <c r="M530" s="267">
        <v>1.1642</v>
      </c>
      <c r="N530" s="267">
        <v>1.5322</v>
      </c>
      <c r="O530" s="267">
        <v>0.9448</v>
      </c>
      <c r="P530" s="267">
        <v>0</v>
      </c>
    </row>
    <row r="531" spans="1:16" ht="15">
      <c r="A531" s="77">
        <v>54</v>
      </c>
      <c r="B531" s="267">
        <v>0</v>
      </c>
      <c r="C531" s="267">
        <v>0</v>
      </c>
      <c r="D531" s="267">
        <v>2.4768</v>
      </c>
      <c r="E531" s="267">
        <v>0.8489</v>
      </c>
      <c r="F531" s="267">
        <v>3.4641</v>
      </c>
      <c r="G531" s="267">
        <v>0.8299</v>
      </c>
      <c r="H531" s="267">
        <v>3.9674</v>
      </c>
      <c r="I531" s="267">
        <v>0.9439</v>
      </c>
      <c r="J531" s="267">
        <v>1.9923</v>
      </c>
      <c r="K531" s="267">
        <v>0.8584</v>
      </c>
      <c r="L531" s="267">
        <v>2.7443</v>
      </c>
      <c r="M531" s="267">
        <v>1.1509</v>
      </c>
      <c r="N531" s="267">
        <v>1.4947</v>
      </c>
      <c r="O531" s="267">
        <v>0.9249</v>
      </c>
      <c r="P531" s="267">
        <v>0</v>
      </c>
    </row>
    <row r="532" spans="1:16" ht="15">
      <c r="A532" s="77">
        <v>55</v>
      </c>
      <c r="B532" s="267">
        <v>0</v>
      </c>
      <c r="C532" s="267">
        <v>0</v>
      </c>
      <c r="D532" s="267">
        <v>2.4737</v>
      </c>
      <c r="E532" s="267">
        <v>0.8477</v>
      </c>
      <c r="F532" s="267">
        <v>3.5814</v>
      </c>
      <c r="G532" s="267">
        <v>0.8231</v>
      </c>
      <c r="H532" s="267">
        <v>3.848</v>
      </c>
      <c r="I532" s="267">
        <v>0.9356</v>
      </c>
      <c r="J532" s="267">
        <v>2.1267</v>
      </c>
      <c r="K532" s="267">
        <v>0.8492</v>
      </c>
      <c r="L532" s="267">
        <v>2.6874</v>
      </c>
      <c r="M532" s="267">
        <v>1.1446</v>
      </c>
      <c r="N532" s="267">
        <v>1.463</v>
      </c>
      <c r="O532" s="267">
        <v>0.9239</v>
      </c>
      <c r="P532" s="267">
        <v>0</v>
      </c>
    </row>
    <row r="533" spans="1:16" ht="15">
      <c r="A533" s="77">
        <v>56</v>
      </c>
      <c r="B533" s="267">
        <v>0</v>
      </c>
      <c r="C533" s="267">
        <v>0</v>
      </c>
      <c r="D533" s="267">
        <v>2.4706</v>
      </c>
      <c r="E533" s="267">
        <v>0.8465</v>
      </c>
      <c r="F533" s="267">
        <v>3.6987</v>
      </c>
      <c r="G533" s="267">
        <v>0.8163</v>
      </c>
      <c r="H533" s="267">
        <v>3.7285</v>
      </c>
      <c r="I533" s="267">
        <v>0.9273</v>
      </c>
      <c r="J533" s="267">
        <v>2.2612</v>
      </c>
      <c r="K533" s="267">
        <v>0.84</v>
      </c>
      <c r="L533" s="267">
        <v>2.6304</v>
      </c>
      <c r="M533" s="267">
        <v>1.1384</v>
      </c>
      <c r="N533" s="267">
        <v>1.4314</v>
      </c>
      <c r="O533" s="267">
        <v>0.9229</v>
      </c>
      <c r="P533" s="267">
        <v>0</v>
      </c>
    </row>
    <row r="534" spans="1:16" ht="15">
      <c r="A534" s="77">
        <v>57</v>
      </c>
      <c r="B534" s="267">
        <v>0</v>
      </c>
      <c r="C534" s="267">
        <v>0</v>
      </c>
      <c r="D534" s="267">
        <v>2.4675</v>
      </c>
      <c r="E534" s="267">
        <v>0.8453</v>
      </c>
      <c r="F534" s="267">
        <v>3.816</v>
      </c>
      <c r="G534" s="267">
        <v>0.8094</v>
      </c>
      <c r="H534" s="267">
        <v>3.6091</v>
      </c>
      <c r="I534" s="267">
        <v>0.9189</v>
      </c>
      <c r="J534" s="267">
        <v>2.3956</v>
      </c>
      <c r="K534" s="267">
        <v>0.8308</v>
      </c>
      <c r="L534" s="267">
        <v>2.5735</v>
      </c>
      <c r="M534" s="267">
        <v>1.1321</v>
      </c>
      <c r="N534" s="267">
        <v>1.3997</v>
      </c>
      <c r="O534" s="267">
        <v>0.9219</v>
      </c>
      <c r="P534" s="267">
        <v>0</v>
      </c>
    </row>
    <row r="535" spans="1:16" ht="15">
      <c r="A535" s="77">
        <v>58</v>
      </c>
      <c r="B535" s="267">
        <v>0</v>
      </c>
      <c r="C535" s="267">
        <v>0</v>
      </c>
      <c r="D535" s="267">
        <v>2.4643</v>
      </c>
      <c r="E535" s="267">
        <v>0.844</v>
      </c>
      <c r="F535" s="267">
        <v>3.9333</v>
      </c>
      <c r="G535" s="267">
        <v>0.8026</v>
      </c>
      <c r="H535" s="267">
        <v>3.4896</v>
      </c>
      <c r="I535" s="267">
        <v>0.9106</v>
      </c>
      <c r="J535" s="267">
        <v>2.5301</v>
      </c>
      <c r="K535" s="267">
        <v>0.8216</v>
      </c>
      <c r="L535" s="267">
        <v>2.5166</v>
      </c>
      <c r="M535" s="267">
        <v>1.1258</v>
      </c>
      <c r="N535" s="267">
        <v>1.3681</v>
      </c>
      <c r="O535" s="267">
        <v>0.9208</v>
      </c>
      <c r="P535" s="267">
        <v>0</v>
      </c>
    </row>
    <row r="536" spans="1:16" ht="15">
      <c r="A536" s="77">
        <v>59</v>
      </c>
      <c r="B536" s="267">
        <v>0</v>
      </c>
      <c r="C536" s="267">
        <v>0</v>
      </c>
      <c r="D536" s="267">
        <v>2.4612</v>
      </c>
      <c r="E536" s="267">
        <v>0.8428</v>
      </c>
      <c r="F536" s="267">
        <v>4.0507</v>
      </c>
      <c r="G536" s="267">
        <v>0.7957</v>
      </c>
      <c r="H536" s="267">
        <v>3.3702</v>
      </c>
      <c r="I536" s="267">
        <v>0.9023</v>
      </c>
      <c r="J536" s="267">
        <v>2.6645</v>
      </c>
      <c r="K536" s="267">
        <v>0.8124</v>
      </c>
      <c r="L536" s="267">
        <v>2.4596</v>
      </c>
      <c r="M536" s="267">
        <v>1.1195</v>
      </c>
      <c r="N536" s="267">
        <v>1.3364</v>
      </c>
      <c r="O536" s="267">
        <v>0.9198</v>
      </c>
      <c r="P536" s="267">
        <v>0</v>
      </c>
    </row>
    <row r="537" spans="1:16" ht="15">
      <c r="A537" s="77">
        <v>60</v>
      </c>
      <c r="B537" s="267">
        <v>0</v>
      </c>
      <c r="C537" s="267">
        <v>0</v>
      </c>
      <c r="D537" s="267">
        <v>2.4581</v>
      </c>
      <c r="E537" s="267">
        <v>0.8416</v>
      </c>
      <c r="F537" s="267">
        <v>4.168</v>
      </c>
      <c r="G537" s="267">
        <v>0.7889</v>
      </c>
      <c r="H537" s="267">
        <v>3.2507</v>
      </c>
      <c r="I537" s="267">
        <v>0.894</v>
      </c>
      <c r="J537" s="267">
        <v>2.799</v>
      </c>
      <c r="K537" s="267">
        <v>0.8031</v>
      </c>
      <c r="L537" s="267">
        <v>2.4027</v>
      </c>
      <c r="M537" s="267">
        <v>1.1133</v>
      </c>
      <c r="N537" s="267">
        <v>1.3048</v>
      </c>
      <c r="O537" s="267">
        <v>0.9188</v>
      </c>
      <c r="P537" s="267">
        <v>0</v>
      </c>
    </row>
  </sheetData>
  <sheetProtection password="C620" sheet="1" objects="1" scenarios="1"/>
  <mergeCells count="16">
    <mergeCell ref="A4:P4"/>
    <mergeCell ref="A5:P5"/>
    <mergeCell ref="A71:P71"/>
    <mergeCell ref="A72:P72"/>
    <mergeCell ref="A474:P474"/>
    <mergeCell ref="A205:P205"/>
    <mergeCell ref="A206:P206"/>
    <mergeCell ref="A272:P272"/>
    <mergeCell ref="A273:P273"/>
    <mergeCell ref="A339:P339"/>
    <mergeCell ref="A340:P340"/>
    <mergeCell ref="A138:P138"/>
    <mergeCell ref="A139:P139"/>
    <mergeCell ref="A406:P406"/>
    <mergeCell ref="A407:P407"/>
    <mergeCell ref="A473:P473"/>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I22" sqref="I22:J22"/>
    </sheetView>
  </sheetViews>
  <sheetFormatPr defaultColWidth="9.140625" defaultRowHeight="12.75"/>
  <cols>
    <col min="1" max="1" width="7.57421875" style="1" bestFit="1" customWidth="1"/>
    <col min="2" max="2" width="6.57421875" style="78" bestFit="1" customWidth="1"/>
    <col min="3" max="3" width="7.28125" style="78" bestFit="1" customWidth="1"/>
    <col min="4" max="4" width="7.57421875" style="78" bestFit="1" customWidth="1"/>
    <col min="5" max="5" width="6.57421875" style="78" bestFit="1" customWidth="1"/>
    <col min="6" max="6" width="7.57421875" style="78" bestFit="1" customWidth="1"/>
    <col min="7" max="7" width="6.57421875" style="78" bestFit="1" customWidth="1"/>
    <col min="8" max="8" width="7.57421875" style="78" bestFit="1" customWidth="1"/>
    <col min="9" max="9" width="6.57421875" style="78" bestFit="1" customWidth="1"/>
    <col min="10" max="10" width="7.57421875" style="78" bestFit="1" customWidth="1"/>
    <col min="11" max="11" width="6.57421875" style="78" bestFit="1" customWidth="1"/>
    <col min="12" max="13" width="7.57421875" style="78" bestFit="1" customWidth="1"/>
    <col min="14" max="16" width="6.57421875" style="78" bestFit="1" customWidth="1"/>
    <col min="17" max="16384" width="9.140625" style="227" customWidth="1"/>
  </cols>
  <sheetData>
    <row r="1" spans="1:16" ht="12.75">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480" t="s">
        <v>18616</v>
      </c>
      <c r="E1" s="481"/>
      <c r="F1" s="481"/>
      <c r="G1" s="481"/>
      <c r="H1" s="481"/>
      <c r="I1" s="481"/>
      <c r="J1" s="481"/>
      <c r="K1" s="481"/>
      <c r="L1" s="481"/>
      <c r="M1" s="481"/>
      <c r="N1" s="481"/>
      <c r="O1" s="481"/>
      <c r="P1" s="481"/>
    </row>
    <row r="3" ht="12.75">
      <c r="A3" s="76" t="e">
        <f>HLOOKUP('Calculatrice des coûts NMETI'!$I$22,B7:P68,MATCH('Calculatrice des coûts NMETI'!$K$22,A7:A68))</f>
        <v>#N/A</v>
      </c>
    </row>
    <row r="4" spans="1:16" s="261" customFormat="1" ht="12.75">
      <c r="A4" s="475" t="s">
        <v>18617</v>
      </c>
      <c r="B4" s="475"/>
      <c r="C4" s="475"/>
      <c r="D4" s="475"/>
      <c r="E4" s="475"/>
      <c r="F4" s="475"/>
      <c r="G4" s="475"/>
      <c r="H4" s="475"/>
      <c r="I4" s="475"/>
      <c r="J4" s="475"/>
      <c r="K4" s="475"/>
      <c r="L4" s="475"/>
      <c r="M4" s="475"/>
      <c r="N4" s="475"/>
      <c r="O4" s="475"/>
      <c r="P4" s="475"/>
    </row>
    <row r="5" spans="1:16" ht="12.75">
      <c r="A5" s="479" t="s">
        <v>18618</v>
      </c>
      <c r="B5" s="479"/>
      <c r="C5" s="479"/>
      <c r="D5" s="479"/>
      <c r="E5" s="479"/>
      <c r="F5" s="479"/>
      <c r="G5" s="479"/>
      <c r="H5" s="479"/>
      <c r="I5" s="479"/>
      <c r="J5" s="479"/>
      <c r="K5" s="479"/>
      <c r="L5" s="479"/>
      <c r="M5" s="479"/>
      <c r="N5" s="479"/>
      <c r="O5" s="479"/>
      <c r="P5" s="479"/>
    </row>
    <row r="6" spans="1:16" ht="12.75">
      <c r="A6" s="80" t="s">
        <v>18619</v>
      </c>
      <c r="B6" s="222" t="s">
        <v>18620</v>
      </c>
      <c r="C6" s="222" t="s">
        <v>18621</v>
      </c>
      <c r="D6" s="222" t="s">
        <v>18622</v>
      </c>
      <c r="E6" s="222" t="s">
        <v>18623</v>
      </c>
      <c r="F6" s="222" t="s">
        <v>18624</v>
      </c>
      <c r="G6" s="222" t="s">
        <v>18625</v>
      </c>
      <c r="H6" s="222" t="s">
        <v>18626</v>
      </c>
      <c r="I6" s="222" t="s">
        <v>18627</v>
      </c>
      <c r="J6" s="222" t="s">
        <v>18628</v>
      </c>
      <c r="K6" s="222" t="s">
        <v>18629</v>
      </c>
      <c r="L6" s="222" t="s">
        <v>18630</v>
      </c>
      <c r="M6" s="222" t="s">
        <v>18631</v>
      </c>
      <c r="N6" s="222" t="s">
        <v>18632</v>
      </c>
      <c r="O6" s="222" t="s">
        <v>18633</v>
      </c>
      <c r="P6" s="222" t="s">
        <v>18634</v>
      </c>
    </row>
    <row r="7" spans="1:16" ht="12.75">
      <c r="A7" s="82" t="s">
        <v>18635</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30.5565</v>
      </c>
      <c r="E8" s="267">
        <v>4.0556</v>
      </c>
      <c r="F8" s="267">
        <v>32.1594</v>
      </c>
      <c r="G8" s="267">
        <v>6.1425</v>
      </c>
      <c r="H8" s="267">
        <v>23.6067</v>
      </c>
      <c r="I8" s="267">
        <v>5.8388</v>
      </c>
      <c r="J8" s="267">
        <v>17.5773</v>
      </c>
      <c r="K8" s="267">
        <v>2.655</v>
      </c>
      <c r="L8" s="267">
        <v>3.6192</v>
      </c>
      <c r="M8" s="267">
        <v>3.5415</v>
      </c>
      <c r="N8" s="267">
        <v>0</v>
      </c>
      <c r="O8" s="267">
        <v>0</v>
      </c>
      <c r="P8" s="267">
        <v>0</v>
      </c>
    </row>
    <row r="9" spans="1:16" ht="15">
      <c r="A9" s="290">
        <v>1</v>
      </c>
      <c r="B9" s="267">
        <v>0</v>
      </c>
      <c r="C9" s="267">
        <v>0</v>
      </c>
      <c r="D9" s="267">
        <v>27.1613</v>
      </c>
      <c r="E9" s="267">
        <v>3.605</v>
      </c>
      <c r="F9" s="267">
        <v>28.5861</v>
      </c>
      <c r="G9" s="267">
        <v>5.46</v>
      </c>
      <c r="H9" s="267">
        <v>20.9837</v>
      </c>
      <c r="I9" s="267">
        <v>5.19</v>
      </c>
      <c r="J9" s="267">
        <v>15.6243</v>
      </c>
      <c r="K9" s="267">
        <v>2.36</v>
      </c>
      <c r="L9" s="267">
        <v>3.2171</v>
      </c>
      <c r="M9" s="267">
        <v>3.148</v>
      </c>
      <c r="N9" s="267">
        <v>0</v>
      </c>
      <c r="O9" s="267">
        <v>0</v>
      </c>
      <c r="P9" s="267">
        <v>0</v>
      </c>
    </row>
    <row r="10" spans="1:16" ht="15">
      <c r="A10" s="290">
        <v>2</v>
      </c>
      <c r="B10" s="267">
        <v>0</v>
      </c>
      <c r="C10" s="267">
        <v>0</v>
      </c>
      <c r="D10" s="267">
        <v>23.7662</v>
      </c>
      <c r="E10" s="267">
        <v>3.1544</v>
      </c>
      <c r="F10" s="267">
        <v>25.0129</v>
      </c>
      <c r="G10" s="267">
        <v>4.7775</v>
      </c>
      <c r="H10" s="267">
        <v>18.3608</v>
      </c>
      <c r="I10" s="267">
        <v>4.5413</v>
      </c>
      <c r="J10" s="267">
        <v>13.6712</v>
      </c>
      <c r="K10" s="267">
        <v>2.065</v>
      </c>
      <c r="L10" s="267">
        <v>2.8149</v>
      </c>
      <c r="M10" s="267">
        <v>2.7545</v>
      </c>
      <c r="N10" s="267">
        <v>0</v>
      </c>
      <c r="O10" s="267">
        <v>0</v>
      </c>
      <c r="P10" s="267">
        <v>0</v>
      </c>
    </row>
    <row r="11" spans="1:16" ht="15">
      <c r="A11" s="290">
        <v>3</v>
      </c>
      <c r="B11" s="267">
        <v>0</v>
      </c>
      <c r="C11" s="267">
        <v>0</v>
      </c>
      <c r="D11" s="267">
        <v>20.371</v>
      </c>
      <c r="E11" s="267">
        <v>2.7038</v>
      </c>
      <c r="F11" s="267">
        <v>21.4396</v>
      </c>
      <c r="G11" s="267">
        <v>4.095</v>
      </c>
      <c r="H11" s="267">
        <v>15.7378</v>
      </c>
      <c r="I11" s="267">
        <v>3.8925</v>
      </c>
      <c r="J11" s="267">
        <v>11.7182</v>
      </c>
      <c r="K11" s="267">
        <v>1.77</v>
      </c>
      <c r="L11" s="267">
        <v>2.4128</v>
      </c>
      <c r="M11" s="267">
        <v>2.361</v>
      </c>
      <c r="N11" s="267">
        <v>0</v>
      </c>
      <c r="O11" s="267">
        <v>0</v>
      </c>
      <c r="P11" s="267">
        <v>0</v>
      </c>
    </row>
    <row r="12" spans="1:16" ht="15">
      <c r="A12" s="290">
        <v>4</v>
      </c>
      <c r="B12" s="267">
        <v>0</v>
      </c>
      <c r="C12" s="267">
        <v>0</v>
      </c>
      <c r="D12" s="267">
        <v>16.9758</v>
      </c>
      <c r="E12" s="267">
        <v>2.2531</v>
      </c>
      <c r="F12" s="267">
        <v>17.8663</v>
      </c>
      <c r="G12" s="267">
        <v>3.4125</v>
      </c>
      <c r="H12" s="267">
        <v>13.1148</v>
      </c>
      <c r="I12" s="267">
        <v>3.2438</v>
      </c>
      <c r="J12" s="267">
        <v>9.7652</v>
      </c>
      <c r="K12" s="267">
        <v>1.475</v>
      </c>
      <c r="L12" s="267">
        <v>2.0107</v>
      </c>
      <c r="M12" s="267">
        <v>1.9675</v>
      </c>
      <c r="N12" s="267">
        <v>0</v>
      </c>
      <c r="O12" s="267">
        <v>0</v>
      </c>
      <c r="P12" s="267">
        <v>0</v>
      </c>
    </row>
    <row r="13" spans="1:16" ht="15">
      <c r="A13" s="290">
        <v>5</v>
      </c>
      <c r="B13" s="267">
        <v>0</v>
      </c>
      <c r="C13" s="267">
        <v>0</v>
      </c>
      <c r="D13" s="267">
        <v>13.5807</v>
      </c>
      <c r="E13" s="267">
        <v>1.8025</v>
      </c>
      <c r="F13" s="267">
        <v>14.2931</v>
      </c>
      <c r="G13" s="267">
        <v>2.73</v>
      </c>
      <c r="H13" s="267">
        <v>10.4919</v>
      </c>
      <c r="I13" s="267">
        <v>2.595</v>
      </c>
      <c r="J13" s="267">
        <v>7.8121</v>
      </c>
      <c r="K13" s="267">
        <v>1.18</v>
      </c>
      <c r="L13" s="267">
        <v>1.6085</v>
      </c>
      <c r="M13" s="267">
        <v>1.574</v>
      </c>
      <c r="N13" s="267">
        <v>0</v>
      </c>
      <c r="O13" s="267">
        <v>0</v>
      </c>
      <c r="P13" s="267">
        <v>0</v>
      </c>
    </row>
    <row r="14" spans="1:16" ht="15">
      <c r="A14" s="290">
        <v>6</v>
      </c>
      <c r="B14" s="267">
        <v>0</v>
      </c>
      <c r="C14" s="267">
        <v>0</v>
      </c>
      <c r="D14" s="267">
        <v>10.1855</v>
      </c>
      <c r="E14" s="267">
        <v>1.3519</v>
      </c>
      <c r="F14" s="267">
        <v>10.7198</v>
      </c>
      <c r="G14" s="267">
        <v>2.0475</v>
      </c>
      <c r="H14" s="267">
        <v>7.8689</v>
      </c>
      <c r="I14" s="267">
        <v>1.9463</v>
      </c>
      <c r="J14" s="267">
        <v>5.8591</v>
      </c>
      <c r="K14" s="267">
        <v>0.885</v>
      </c>
      <c r="L14" s="267">
        <v>1.2064</v>
      </c>
      <c r="M14" s="267">
        <v>1.1805</v>
      </c>
      <c r="N14" s="267">
        <v>0</v>
      </c>
      <c r="O14" s="267">
        <v>0</v>
      </c>
      <c r="P14" s="267">
        <v>0</v>
      </c>
    </row>
    <row r="15" spans="1:16" ht="15">
      <c r="A15" s="290">
        <v>7</v>
      </c>
      <c r="B15" s="267">
        <v>0</v>
      </c>
      <c r="C15" s="267">
        <v>0</v>
      </c>
      <c r="D15" s="267">
        <v>9.96</v>
      </c>
      <c r="E15" s="267">
        <v>1.3143</v>
      </c>
      <c r="F15" s="267">
        <v>10.2152</v>
      </c>
      <c r="G15" s="267">
        <v>1.9906</v>
      </c>
      <c r="H15" s="267">
        <v>7.5913</v>
      </c>
      <c r="I15" s="267">
        <v>1.8922</v>
      </c>
      <c r="J15" s="267">
        <v>5.7352</v>
      </c>
      <c r="K15" s="267">
        <v>0.8604</v>
      </c>
      <c r="L15" s="267">
        <v>1.4269</v>
      </c>
      <c r="M15" s="267">
        <v>1.1641</v>
      </c>
      <c r="N15" s="267">
        <v>0</v>
      </c>
      <c r="O15" s="267">
        <v>0</v>
      </c>
      <c r="P15" s="267">
        <v>0</v>
      </c>
    </row>
    <row r="16" spans="1:16" ht="15">
      <c r="A16" s="290">
        <v>8</v>
      </c>
      <c r="B16" s="267">
        <v>0</v>
      </c>
      <c r="C16" s="267">
        <v>0</v>
      </c>
      <c r="D16" s="267">
        <v>9.7346</v>
      </c>
      <c r="E16" s="267">
        <v>1.2768</v>
      </c>
      <c r="F16" s="267">
        <v>9.7107</v>
      </c>
      <c r="G16" s="267">
        <v>1.9338</v>
      </c>
      <c r="H16" s="267">
        <v>7.3137</v>
      </c>
      <c r="I16" s="267">
        <v>1.8381</v>
      </c>
      <c r="J16" s="267">
        <v>5.6113</v>
      </c>
      <c r="K16" s="267">
        <v>0.8358</v>
      </c>
      <c r="L16" s="267">
        <v>1.6474</v>
      </c>
      <c r="M16" s="267">
        <v>1.1477</v>
      </c>
      <c r="N16" s="267">
        <v>0</v>
      </c>
      <c r="O16" s="267">
        <v>0</v>
      </c>
      <c r="P16" s="267">
        <v>0</v>
      </c>
    </row>
    <row r="17" spans="1:16" ht="15">
      <c r="A17" s="290">
        <v>9</v>
      </c>
      <c r="B17" s="267">
        <v>0</v>
      </c>
      <c r="C17" s="267">
        <v>0</v>
      </c>
      <c r="D17" s="267">
        <v>9.5091</v>
      </c>
      <c r="E17" s="267">
        <v>1.2392</v>
      </c>
      <c r="F17" s="267">
        <v>9.2061</v>
      </c>
      <c r="G17" s="267">
        <v>1.8769</v>
      </c>
      <c r="H17" s="267">
        <v>7.0361</v>
      </c>
      <c r="I17" s="267">
        <v>1.7841</v>
      </c>
      <c r="J17" s="267">
        <v>5.4875</v>
      </c>
      <c r="K17" s="267">
        <v>0.8113</v>
      </c>
      <c r="L17" s="267">
        <v>1.8679</v>
      </c>
      <c r="M17" s="267">
        <v>1.1313</v>
      </c>
      <c r="N17" s="267">
        <v>0</v>
      </c>
      <c r="O17" s="267">
        <v>0</v>
      </c>
      <c r="P17" s="267">
        <v>0</v>
      </c>
    </row>
    <row r="18" spans="1:16" ht="15">
      <c r="A18" s="290">
        <v>10</v>
      </c>
      <c r="B18" s="267">
        <v>0</v>
      </c>
      <c r="C18" s="267">
        <v>0</v>
      </c>
      <c r="D18" s="267">
        <v>9.2837</v>
      </c>
      <c r="E18" s="267">
        <v>1.2017</v>
      </c>
      <c r="F18" s="267">
        <v>8.7015</v>
      </c>
      <c r="G18" s="267">
        <v>1.82</v>
      </c>
      <c r="H18" s="267">
        <v>6.7584</v>
      </c>
      <c r="I18" s="267">
        <v>1.73</v>
      </c>
      <c r="J18" s="267">
        <v>5.3636</v>
      </c>
      <c r="K18" s="267">
        <v>0.7867</v>
      </c>
      <c r="L18" s="267">
        <v>2.0884</v>
      </c>
      <c r="M18" s="267">
        <v>1.1149</v>
      </c>
      <c r="N18" s="267">
        <v>0</v>
      </c>
      <c r="O18" s="267">
        <v>0</v>
      </c>
      <c r="P18" s="267">
        <v>0</v>
      </c>
    </row>
    <row r="19" spans="1:16" ht="15">
      <c r="A19" s="290">
        <v>11</v>
      </c>
      <c r="B19" s="267">
        <v>0</v>
      </c>
      <c r="C19" s="267">
        <v>0</v>
      </c>
      <c r="D19" s="267">
        <v>9.0582</v>
      </c>
      <c r="E19" s="267">
        <v>1.1641</v>
      </c>
      <c r="F19" s="267">
        <v>8.197</v>
      </c>
      <c r="G19" s="267">
        <v>1.7631</v>
      </c>
      <c r="H19" s="267">
        <v>6.4808</v>
      </c>
      <c r="I19" s="267">
        <v>1.6759</v>
      </c>
      <c r="J19" s="267">
        <v>5.2397</v>
      </c>
      <c r="K19" s="267">
        <v>0.7621</v>
      </c>
      <c r="L19" s="267">
        <v>2.3089</v>
      </c>
      <c r="M19" s="267">
        <v>1.0985</v>
      </c>
      <c r="N19" s="267">
        <v>0</v>
      </c>
      <c r="O19" s="267">
        <v>0</v>
      </c>
      <c r="P19" s="267">
        <v>0</v>
      </c>
    </row>
    <row r="20" spans="1:16" ht="15">
      <c r="A20" s="290">
        <v>12</v>
      </c>
      <c r="B20" s="267">
        <v>0</v>
      </c>
      <c r="C20" s="267">
        <v>0</v>
      </c>
      <c r="D20" s="267">
        <v>8.8328</v>
      </c>
      <c r="E20" s="267">
        <v>1.1266</v>
      </c>
      <c r="F20" s="267">
        <v>7.6924</v>
      </c>
      <c r="G20" s="267">
        <v>1.7063</v>
      </c>
      <c r="H20" s="267">
        <v>6.2032</v>
      </c>
      <c r="I20" s="267">
        <v>1.6219</v>
      </c>
      <c r="J20" s="267">
        <v>5.1158</v>
      </c>
      <c r="K20" s="267">
        <v>0.7375</v>
      </c>
      <c r="L20" s="267">
        <v>2.5295</v>
      </c>
      <c r="M20" s="267">
        <v>1.0821</v>
      </c>
      <c r="N20" s="267">
        <v>0</v>
      </c>
      <c r="O20" s="267">
        <v>0</v>
      </c>
      <c r="P20" s="267">
        <v>0</v>
      </c>
    </row>
    <row r="21" spans="1:16" ht="15">
      <c r="A21" s="290">
        <v>13</v>
      </c>
      <c r="B21" s="267">
        <v>0</v>
      </c>
      <c r="C21" s="267">
        <v>0</v>
      </c>
      <c r="D21" s="267">
        <v>8.6073</v>
      </c>
      <c r="E21" s="267">
        <v>1.089</v>
      </c>
      <c r="F21" s="267">
        <v>7.1878</v>
      </c>
      <c r="G21" s="267">
        <v>1.6494</v>
      </c>
      <c r="H21" s="267">
        <v>5.9256</v>
      </c>
      <c r="I21" s="267">
        <v>1.5678</v>
      </c>
      <c r="J21" s="267">
        <v>4.9919</v>
      </c>
      <c r="K21" s="267">
        <v>0.7129</v>
      </c>
      <c r="L21" s="267">
        <v>2.75</v>
      </c>
      <c r="M21" s="267">
        <v>1.0657</v>
      </c>
      <c r="N21" s="267">
        <v>0</v>
      </c>
      <c r="O21" s="267">
        <v>0</v>
      </c>
      <c r="P21" s="267">
        <v>0</v>
      </c>
    </row>
    <row r="22" spans="1:16" ht="15">
      <c r="A22" s="290">
        <v>14</v>
      </c>
      <c r="B22" s="267">
        <v>0</v>
      </c>
      <c r="C22" s="267">
        <v>0</v>
      </c>
      <c r="D22" s="267">
        <v>8.3818</v>
      </c>
      <c r="E22" s="267">
        <v>1.0515</v>
      </c>
      <c r="F22" s="267">
        <v>6.6833</v>
      </c>
      <c r="G22" s="267">
        <v>1.5925</v>
      </c>
      <c r="H22" s="267">
        <v>5.648</v>
      </c>
      <c r="I22" s="267">
        <v>1.5138</v>
      </c>
      <c r="J22" s="267">
        <v>4.868</v>
      </c>
      <c r="K22" s="267">
        <v>0.6883</v>
      </c>
      <c r="L22" s="267">
        <v>2.9705</v>
      </c>
      <c r="M22" s="267">
        <v>1.0493</v>
      </c>
      <c r="N22" s="267">
        <v>0</v>
      </c>
      <c r="O22" s="267">
        <v>0</v>
      </c>
      <c r="P22" s="267">
        <v>0</v>
      </c>
    </row>
    <row r="23" spans="1:16" ht="15">
      <c r="A23" s="290">
        <v>15</v>
      </c>
      <c r="B23" s="267">
        <v>0</v>
      </c>
      <c r="C23" s="267">
        <v>0</v>
      </c>
      <c r="D23" s="267">
        <v>8.1564</v>
      </c>
      <c r="E23" s="267">
        <v>1.0139</v>
      </c>
      <c r="F23" s="267">
        <v>6.1787</v>
      </c>
      <c r="G23" s="267">
        <v>1.5356</v>
      </c>
      <c r="H23" s="267">
        <v>5.3704</v>
      </c>
      <c r="I23" s="267">
        <v>1.4597</v>
      </c>
      <c r="J23" s="267">
        <v>4.7442</v>
      </c>
      <c r="K23" s="267">
        <v>0.6638</v>
      </c>
      <c r="L23" s="267">
        <v>3.191</v>
      </c>
      <c r="M23" s="267">
        <v>1.0329</v>
      </c>
      <c r="N23" s="267">
        <v>0</v>
      </c>
      <c r="O23" s="267">
        <v>0</v>
      </c>
      <c r="P23" s="267">
        <v>0</v>
      </c>
    </row>
    <row r="24" spans="1:16" ht="15">
      <c r="A24" s="290">
        <v>16</v>
      </c>
      <c r="B24" s="267">
        <v>0</v>
      </c>
      <c r="C24" s="267">
        <v>0</v>
      </c>
      <c r="D24" s="267">
        <v>7.9309</v>
      </c>
      <c r="E24" s="267">
        <v>0.9764</v>
      </c>
      <c r="F24" s="267">
        <v>5.6741</v>
      </c>
      <c r="G24" s="267">
        <v>1.4788</v>
      </c>
      <c r="H24" s="267">
        <v>5.0927</v>
      </c>
      <c r="I24" s="267">
        <v>1.4056</v>
      </c>
      <c r="J24" s="267">
        <v>4.6203</v>
      </c>
      <c r="K24" s="267">
        <v>0.6392</v>
      </c>
      <c r="L24" s="267">
        <v>3.4115</v>
      </c>
      <c r="M24" s="267">
        <v>1.0165</v>
      </c>
      <c r="N24" s="267">
        <v>0</v>
      </c>
      <c r="O24" s="267">
        <v>0</v>
      </c>
      <c r="P24" s="267">
        <v>0</v>
      </c>
    </row>
    <row r="25" spans="1:16" ht="15">
      <c r="A25" s="290">
        <v>17</v>
      </c>
      <c r="B25" s="267">
        <v>0</v>
      </c>
      <c r="C25" s="267">
        <v>0</v>
      </c>
      <c r="D25" s="267">
        <v>7.7055</v>
      </c>
      <c r="E25" s="267">
        <v>0.9388</v>
      </c>
      <c r="F25" s="267">
        <v>5.1696</v>
      </c>
      <c r="G25" s="267">
        <v>1.4219</v>
      </c>
      <c r="H25" s="267">
        <v>4.8151</v>
      </c>
      <c r="I25" s="267">
        <v>1.3516</v>
      </c>
      <c r="J25" s="267">
        <v>4.4964</v>
      </c>
      <c r="K25" s="267">
        <v>0.6146</v>
      </c>
      <c r="L25" s="267">
        <v>3.632</v>
      </c>
      <c r="M25" s="267">
        <v>1.0001</v>
      </c>
      <c r="N25" s="267">
        <v>0</v>
      </c>
      <c r="O25" s="267">
        <v>0</v>
      </c>
      <c r="P25" s="267">
        <v>0</v>
      </c>
    </row>
    <row r="26" spans="1:16" ht="15">
      <c r="A26" s="290">
        <v>18</v>
      </c>
      <c r="B26" s="267">
        <v>0</v>
      </c>
      <c r="C26" s="267">
        <v>0</v>
      </c>
      <c r="D26" s="267">
        <v>7.48</v>
      </c>
      <c r="E26" s="267">
        <v>0.9013</v>
      </c>
      <c r="F26" s="267">
        <v>4.665</v>
      </c>
      <c r="G26" s="267">
        <v>1.365</v>
      </c>
      <c r="H26" s="267">
        <v>4.5375</v>
      </c>
      <c r="I26" s="267">
        <v>1.2975</v>
      </c>
      <c r="J26" s="267">
        <v>4.3725</v>
      </c>
      <c r="K26" s="267">
        <v>0.59</v>
      </c>
      <c r="L26" s="267">
        <v>3.8525</v>
      </c>
      <c r="M26" s="267">
        <v>0.9838</v>
      </c>
      <c r="N26" s="267">
        <v>3.8291</v>
      </c>
      <c r="O26" s="267">
        <v>0.2819</v>
      </c>
      <c r="P26" s="267">
        <v>0</v>
      </c>
    </row>
    <row r="27" spans="1:16" ht="15">
      <c r="A27" s="290">
        <v>19</v>
      </c>
      <c r="B27" s="267">
        <v>0</v>
      </c>
      <c r="C27" s="267">
        <v>0</v>
      </c>
      <c r="D27" s="267">
        <v>7.1256</v>
      </c>
      <c r="E27" s="267">
        <v>0.9</v>
      </c>
      <c r="F27" s="267">
        <v>4.7541</v>
      </c>
      <c r="G27" s="267">
        <v>1.319</v>
      </c>
      <c r="H27" s="267">
        <v>4.5181</v>
      </c>
      <c r="I27" s="267">
        <v>1.2627</v>
      </c>
      <c r="J27" s="267">
        <v>4.2626</v>
      </c>
      <c r="K27" s="267">
        <v>0.6646</v>
      </c>
      <c r="L27" s="267">
        <v>3.7505</v>
      </c>
      <c r="M27" s="267">
        <v>1.0337</v>
      </c>
      <c r="N27" s="267">
        <v>3.7228</v>
      </c>
      <c r="O27" s="267">
        <v>0.2741</v>
      </c>
      <c r="P27" s="267">
        <v>0</v>
      </c>
    </row>
    <row r="28" spans="1:16" ht="15">
      <c r="A28" s="290">
        <v>20</v>
      </c>
      <c r="B28" s="267">
        <v>0</v>
      </c>
      <c r="C28" s="267">
        <v>0</v>
      </c>
      <c r="D28" s="267">
        <v>6.7712</v>
      </c>
      <c r="E28" s="267">
        <v>0.8987</v>
      </c>
      <c r="F28" s="267">
        <v>4.8432</v>
      </c>
      <c r="G28" s="267">
        <v>1.273</v>
      </c>
      <c r="H28" s="267">
        <v>4.4986</v>
      </c>
      <c r="I28" s="267">
        <v>1.2278</v>
      </c>
      <c r="J28" s="267">
        <v>4.1528</v>
      </c>
      <c r="K28" s="267">
        <v>0.7392</v>
      </c>
      <c r="L28" s="267">
        <v>3.6485</v>
      </c>
      <c r="M28" s="267">
        <v>1.0836</v>
      </c>
      <c r="N28" s="267">
        <v>3.6164</v>
      </c>
      <c r="O28" s="267">
        <v>0.2663</v>
      </c>
      <c r="P28" s="267">
        <v>0</v>
      </c>
    </row>
    <row r="29" spans="1:16" ht="15">
      <c r="A29" s="290">
        <v>21</v>
      </c>
      <c r="B29" s="267">
        <v>0</v>
      </c>
      <c r="C29" s="267">
        <v>0</v>
      </c>
      <c r="D29" s="267">
        <v>9.0276</v>
      </c>
      <c r="E29" s="267">
        <v>1.2228</v>
      </c>
      <c r="F29" s="267">
        <v>6.7705</v>
      </c>
      <c r="G29" s="267">
        <v>1.6729</v>
      </c>
      <c r="H29" s="267">
        <v>6.1037</v>
      </c>
      <c r="I29" s="267">
        <v>1.6264</v>
      </c>
      <c r="J29" s="267">
        <v>5.5115</v>
      </c>
      <c r="K29" s="267">
        <v>1.1289</v>
      </c>
      <c r="L29" s="267">
        <v>4.8348</v>
      </c>
      <c r="M29" s="267">
        <v>1.5432</v>
      </c>
      <c r="N29" s="267">
        <v>4.7542</v>
      </c>
      <c r="O29" s="267">
        <v>0.426</v>
      </c>
      <c r="P29" s="267">
        <v>0</v>
      </c>
    </row>
    <row r="30" spans="1:16" ht="15">
      <c r="A30" s="290">
        <v>22</v>
      </c>
      <c r="B30" s="267">
        <v>0</v>
      </c>
      <c r="C30" s="267">
        <v>0</v>
      </c>
      <c r="D30" s="267">
        <v>8.6328</v>
      </c>
      <c r="E30" s="267">
        <v>1.2202</v>
      </c>
      <c r="F30" s="267">
        <v>6.9043</v>
      </c>
      <c r="G30" s="267">
        <v>1.6093</v>
      </c>
      <c r="H30" s="267">
        <v>6.0732</v>
      </c>
      <c r="I30" s="267">
        <v>1.578</v>
      </c>
      <c r="J30" s="267">
        <v>5.3587</v>
      </c>
      <c r="K30" s="267">
        <v>1.2367</v>
      </c>
      <c r="L30" s="267">
        <v>4.6932</v>
      </c>
      <c r="M30" s="267">
        <v>1.6099</v>
      </c>
      <c r="N30" s="267">
        <v>4.6101</v>
      </c>
      <c r="O30" s="267">
        <v>0.4131</v>
      </c>
      <c r="P30" s="267">
        <v>0</v>
      </c>
    </row>
    <row r="31" spans="1:16" ht="15">
      <c r="A31" s="290">
        <v>23</v>
      </c>
      <c r="B31" s="267">
        <v>0</v>
      </c>
      <c r="C31" s="267">
        <v>0</v>
      </c>
      <c r="D31" s="267">
        <v>8.2379</v>
      </c>
      <c r="E31" s="267">
        <v>1.2177</v>
      </c>
      <c r="F31" s="267">
        <v>7.0382</v>
      </c>
      <c r="G31" s="267">
        <v>1.5458</v>
      </c>
      <c r="H31" s="267">
        <v>6.0428</v>
      </c>
      <c r="I31" s="267">
        <v>1.5297</v>
      </c>
      <c r="J31" s="267">
        <v>5.206</v>
      </c>
      <c r="K31" s="267">
        <v>1.3445</v>
      </c>
      <c r="L31" s="267">
        <v>4.5515</v>
      </c>
      <c r="M31" s="267">
        <v>1.6766</v>
      </c>
      <c r="N31" s="267">
        <v>4.466</v>
      </c>
      <c r="O31" s="267">
        <v>0.4002</v>
      </c>
      <c r="P31" s="267">
        <v>0</v>
      </c>
    </row>
    <row r="32" spans="1:16" ht="15">
      <c r="A32" s="290">
        <v>24</v>
      </c>
      <c r="B32" s="267">
        <v>0</v>
      </c>
      <c r="C32" s="267">
        <v>0</v>
      </c>
      <c r="D32" s="267">
        <v>7.843</v>
      </c>
      <c r="E32" s="267">
        <v>1.2151</v>
      </c>
      <c r="F32" s="267">
        <v>7.172</v>
      </c>
      <c r="G32" s="267">
        <v>1.4822</v>
      </c>
      <c r="H32" s="267">
        <v>6.0124</v>
      </c>
      <c r="I32" s="267">
        <v>1.4813</v>
      </c>
      <c r="J32" s="267">
        <v>5.0532</v>
      </c>
      <c r="K32" s="267">
        <v>1.4523</v>
      </c>
      <c r="L32" s="267">
        <v>4.4099</v>
      </c>
      <c r="M32" s="267">
        <v>1.7433</v>
      </c>
      <c r="N32" s="267">
        <v>4.322</v>
      </c>
      <c r="O32" s="267">
        <v>0.3873</v>
      </c>
      <c r="P32" s="267">
        <v>0</v>
      </c>
    </row>
    <row r="33" spans="1:16" ht="15">
      <c r="A33" s="290">
        <v>25</v>
      </c>
      <c r="B33" s="267">
        <v>0</v>
      </c>
      <c r="C33" s="267">
        <v>0</v>
      </c>
      <c r="D33" s="267">
        <v>7.4481</v>
      </c>
      <c r="E33" s="267">
        <v>1.2125</v>
      </c>
      <c r="F33" s="267">
        <v>7.3058</v>
      </c>
      <c r="G33" s="267">
        <v>1.4186</v>
      </c>
      <c r="H33" s="267">
        <v>5.9819</v>
      </c>
      <c r="I33" s="267">
        <v>1.433</v>
      </c>
      <c r="J33" s="267">
        <v>4.9005</v>
      </c>
      <c r="K33" s="267">
        <v>1.5601</v>
      </c>
      <c r="L33" s="267">
        <v>4.2682</v>
      </c>
      <c r="M33" s="267">
        <v>1.81</v>
      </c>
      <c r="N33" s="267">
        <v>4.1779</v>
      </c>
      <c r="O33" s="267">
        <v>0.3744</v>
      </c>
      <c r="P33" s="267">
        <v>0</v>
      </c>
    </row>
    <row r="34" spans="1:16" ht="15">
      <c r="A34" s="290">
        <v>26</v>
      </c>
      <c r="B34" s="267">
        <v>0</v>
      </c>
      <c r="C34" s="267">
        <v>0</v>
      </c>
      <c r="D34" s="267">
        <v>7.0532</v>
      </c>
      <c r="E34" s="267">
        <v>1.21</v>
      </c>
      <c r="F34" s="267">
        <v>7.4396</v>
      </c>
      <c r="G34" s="267">
        <v>1.355</v>
      </c>
      <c r="H34" s="267">
        <v>5.9515</v>
      </c>
      <c r="I34" s="267">
        <v>1.3846</v>
      </c>
      <c r="J34" s="267">
        <v>4.7478</v>
      </c>
      <c r="K34" s="267">
        <v>1.6679</v>
      </c>
      <c r="L34" s="267">
        <v>4.1266</v>
      </c>
      <c r="M34" s="267">
        <v>1.8767</v>
      </c>
      <c r="N34" s="267">
        <v>4.0338</v>
      </c>
      <c r="O34" s="267">
        <v>0.3615</v>
      </c>
      <c r="P34" s="267">
        <v>0</v>
      </c>
    </row>
    <row r="35" spans="1:16" ht="15">
      <c r="A35" s="290">
        <v>27</v>
      </c>
      <c r="B35" s="267">
        <v>0</v>
      </c>
      <c r="C35" s="267">
        <v>0</v>
      </c>
      <c r="D35" s="267">
        <v>6.6583</v>
      </c>
      <c r="E35" s="267">
        <v>1.2074</v>
      </c>
      <c r="F35" s="267">
        <v>7.5735</v>
      </c>
      <c r="G35" s="267">
        <v>1.2915</v>
      </c>
      <c r="H35" s="267">
        <v>5.921</v>
      </c>
      <c r="I35" s="267">
        <v>1.3363</v>
      </c>
      <c r="J35" s="267">
        <v>4.595</v>
      </c>
      <c r="K35" s="267">
        <v>1.7757</v>
      </c>
      <c r="L35" s="267">
        <v>3.9849</v>
      </c>
      <c r="M35" s="267">
        <v>1.9434</v>
      </c>
      <c r="N35" s="267">
        <v>3.8898</v>
      </c>
      <c r="O35" s="267">
        <v>0.3486</v>
      </c>
      <c r="P35" s="267">
        <v>0</v>
      </c>
    </row>
    <row r="36" spans="1:16" ht="15">
      <c r="A36" s="290">
        <v>28</v>
      </c>
      <c r="B36" s="267">
        <v>0</v>
      </c>
      <c r="C36" s="267">
        <v>0</v>
      </c>
      <c r="D36" s="267">
        <v>6.2634</v>
      </c>
      <c r="E36" s="267">
        <v>1.2049</v>
      </c>
      <c r="F36" s="267">
        <v>7.7073</v>
      </c>
      <c r="G36" s="267">
        <v>1.2279</v>
      </c>
      <c r="H36" s="267">
        <v>5.8906</v>
      </c>
      <c r="I36" s="267">
        <v>1.2879</v>
      </c>
      <c r="J36" s="267">
        <v>4.4423</v>
      </c>
      <c r="K36" s="267">
        <v>1.8835</v>
      </c>
      <c r="L36" s="267">
        <v>3.8433</v>
      </c>
      <c r="M36" s="267">
        <v>2.0101</v>
      </c>
      <c r="N36" s="267">
        <v>3.7457</v>
      </c>
      <c r="O36" s="267">
        <v>0.3356</v>
      </c>
      <c r="P36" s="267">
        <v>0</v>
      </c>
    </row>
    <row r="37" spans="1:16" ht="15">
      <c r="A37" s="290">
        <v>29</v>
      </c>
      <c r="B37" s="267">
        <v>0</v>
      </c>
      <c r="C37" s="267">
        <v>0</v>
      </c>
      <c r="D37" s="267">
        <v>5.8686</v>
      </c>
      <c r="E37" s="267">
        <v>1.2023</v>
      </c>
      <c r="F37" s="267">
        <v>7.8411</v>
      </c>
      <c r="G37" s="267">
        <v>1.1643</v>
      </c>
      <c r="H37" s="267">
        <v>5.8602</v>
      </c>
      <c r="I37" s="267">
        <v>1.2396</v>
      </c>
      <c r="J37" s="267">
        <v>4.2895</v>
      </c>
      <c r="K37" s="267">
        <v>1.9913</v>
      </c>
      <c r="L37" s="267">
        <v>3.7016</v>
      </c>
      <c r="M37" s="267">
        <v>2.0768</v>
      </c>
      <c r="N37" s="267">
        <v>3.6016</v>
      </c>
      <c r="O37" s="267">
        <v>0.3227</v>
      </c>
      <c r="P37" s="267">
        <v>0</v>
      </c>
    </row>
    <row r="38" spans="1:16" ht="15">
      <c r="A38" s="290">
        <v>30</v>
      </c>
      <c r="B38" s="267">
        <v>0</v>
      </c>
      <c r="C38" s="267">
        <v>0</v>
      </c>
      <c r="D38" s="267">
        <v>5.4737</v>
      </c>
      <c r="E38" s="267">
        <v>1.1997</v>
      </c>
      <c r="F38" s="267">
        <v>7.9749</v>
      </c>
      <c r="G38" s="267">
        <v>1.1008</v>
      </c>
      <c r="H38" s="267">
        <v>5.8297</v>
      </c>
      <c r="I38" s="267">
        <v>1.1912</v>
      </c>
      <c r="J38" s="267">
        <v>4.1368</v>
      </c>
      <c r="K38" s="267">
        <v>2.0991</v>
      </c>
      <c r="L38" s="267">
        <v>3.56</v>
      </c>
      <c r="M38" s="267">
        <v>2.1435</v>
      </c>
      <c r="N38" s="267">
        <v>3.4576</v>
      </c>
      <c r="O38" s="267">
        <v>0.3098</v>
      </c>
      <c r="P38" s="267">
        <v>0</v>
      </c>
    </row>
    <row r="39" spans="1:16" ht="15">
      <c r="A39" s="290">
        <v>31</v>
      </c>
      <c r="B39" s="267">
        <v>0</v>
      </c>
      <c r="C39" s="267">
        <v>0</v>
      </c>
      <c r="D39" s="267">
        <v>5.7191</v>
      </c>
      <c r="E39" s="267">
        <v>1.1717</v>
      </c>
      <c r="F39" s="267">
        <v>7.927</v>
      </c>
      <c r="G39" s="267">
        <v>1.0791</v>
      </c>
      <c r="H39" s="267">
        <v>5.8495</v>
      </c>
      <c r="I39" s="267">
        <v>1.1762</v>
      </c>
      <c r="J39" s="267">
        <v>4.1398</v>
      </c>
      <c r="K39" s="267">
        <v>2.0045</v>
      </c>
      <c r="L39" s="267">
        <v>3.5393</v>
      </c>
      <c r="M39" s="267">
        <v>2.103</v>
      </c>
      <c r="N39" s="267">
        <v>3.3606</v>
      </c>
      <c r="O39" s="267">
        <v>0.3608</v>
      </c>
      <c r="P39" s="267">
        <v>0</v>
      </c>
    </row>
    <row r="40" spans="1:16" ht="15">
      <c r="A40" s="290">
        <v>32</v>
      </c>
      <c r="B40" s="267">
        <v>0</v>
      </c>
      <c r="C40" s="267">
        <v>0</v>
      </c>
      <c r="D40" s="267">
        <v>5.9646</v>
      </c>
      <c r="E40" s="267">
        <v>1.1437</v>
      </c>
      <c r="F40" s="267">
        <v>7.8792</v>
      </c>
      <c r="G40" s="267">
        <v>1.0575</v>
      </c>
      <c r="H40" s="267">
        <v>5.8693</v>
      </c>
      <c r="I40" s="267">
        <v>1.1612</v>
      </c>
      <c r="J40" s="267">
        <v>4.1427</v>
      </c>
      <c r="K40" s="267">
        <v>1.9098</v>
      </c>
      <c r="L40" s="267">
        <v>3.5186</v>
      </c>
      <c r="M40" s="267">
        <v>2.0624</v>
      </c>
      <c r="N40" s="267">
        <v>3.2637</v>
      </c>
      <c r="O40" s="267">
        <v>0.4117</v>
      </c>
      <c r="P40" s="267">
        <v>0</v>
      </c>
    </row>
    <row r="41" spans="1:16" ht="15">
      <c r="A41" s="290">
        <v>33</v>
      </c>
      <c r="B41" s="267">
        <v>0</v>
      </c>
      <c r="C41" s="267">
        <v>0</v>
      </c>
      <c r="D41" s="267">
        <v>6.2159</v>
      </c>
      <c r="E41" s="267">
        <v>1.3183</v>
      </c>
      <c r="F41" s="267">
        <v>7.9355</v>
      </c>
      <c r="G41" s="267">
        <v>1.2249</v>
      </c>
      <c r="H41" s="267">
        <v>6.2468</v>
      </c>
      <c r="I41" s="267">
        <v>1.3574</v>
      </c>
      <c r="J41" s="267">
        <v>4.6511</v>
      </c>
      <c r="K41" s="267">
        <v>1.8794</v>
      </c>
      <c r="L41" s="267">
        <v>4.1214</v>
      </c>
      <c r="M41" s="267">
        <v>2.3912</v>
      </c>
      <c r="N41" s="267">
        <v>3.7377</v>
      </c>
      <c r="O41" s="267">
        <v>0.538</v>
      </c>
      <c r="P41" s="267">
        <v>0</v>
      </c>
    </row>
    <row r="42" spans="1:16" ht="15">
      <c r="A42" s="290">
        <v>34</v>
      </c>
      <c r="B42" s="267">
        <v>0</v>
      </c>
      <c r="C42" s="267">
        <v>0</v>
      </c>
      <c r="D42" s="267">
        <v>6.4616</v>
      </c>
      <c r="E42" s="267">
        <v>1.2928</v>
      </c>
      <c r="F42" s="267">
        <v>7.8768</v>
      </c>
      <c r="G42" s="267">
        <v>1.2067</v>
      </c>
      <c r="H42" s="267">
        <v>6.2963</v>
      </c>
      <c r="I42" s="267">
        <v>1.3482</v>
      </c>
      <c r="J42" s="267">
        <v>4.5983</v>
      </c>
      <c r="K42" s="267">
        <v>1.8055</v>
      </c>
      <c r="L42" s="267">
        <v>4.1156</v>
      </c>
      <c r="M42" s="267">
        <v>2.3576</v>
      </c>
      <c r="N42" s="267">
        <v>3.6437</v>
      </c>
      <c r="O42" s="267">
        <v>0.611</v>
      </c>
      <c r="P42" s="267">
        <v>0</v>
      </c>
    </row>
    <row r="43" spans="1:16" ht="15">
      <c r="A43" s="290">
        <v>35</v>
      </c>
      <c r="B43" s="267">
        <v>0</v>
      </c>
      <c r="C43" s="267">
        <v>0</v>
      </c>
      <c r="D43" s="267">
        <v>6.7073</v>
      </c>
      <c r="E43" s="267">
        <v>1.2673</v>
      </c>
      <c r="F43" s="267">
        <v>7.8181</v>
      </c>
      <c r="G43" s="267">
        <v>1.1884</v>
      </c>
      <c r="H43" s="267">
        <v>6.3458</v>
      </c>
      <c r="I43" s="267">
        <v>1.339</v>
      </c>
      <c r="J43" s="267">
        <v>4.5456</v>
      </c>
      <c r="K43" s="267">
        <v>1.7316</v>
      </c>
      <c r="L43" s="267">
        <v>4.1098</v>
      </c>
      <c r="M43" s="267">
        <v>2.3239</v>
      </c>
      <c r="N43" s="267">
        <v>3.5497</v>
      </c>
      <c r="O43" s="267">
        <v>0.6839</v>
      </c>
      <c r="P43" s="267">
        <v>0</v>
      </c>
    </row>
    <row r="44" spans="1:16" ht="15">
      <c r="A44" s="290">
        <v>36</v>
      </c>
      <c r="B44" s="267">
        <v>0</v>
      </c>
      <c r="C44" s="267">
        <v>0</v>
      </c>
      <c r="D44" s="267">
        <v>6.953</v>
      </c>
      <c r="E44" s="267">
        <v>1.2418</v>
      </c>
      <c r="F44" s="267">
        <v>7.7594</v>
      </c>
      <c r="G44" s="267">
        <v>1.1702</v>
      </c>
      <c r="H44" s="267">
        <v>6.3953</v>
      </c>
      <c r="I44" s="267">
        <v>1.3299</v>
      </c>
      <c r="J44" s="267">
        <v>4.4928</v>
      </c>
      <c r="K44" s="267">
        <v>1.6577</v>
      </c>
      <c r="L44" s="267">
        <v>4.104</v>
      </c>
      <c r="M44" s="267">
        <v>2.2903</v>
      </c>
      <c r="N44" s="267">
        <v>3.4557</v>
      </c>
      <c r="O44" s="267">
        <v>0.7569</v>
      </c>
      <c r="P44" s="267">
        <v>0</v>
      </c>
    </row>
    <row r="45" spans="1:16" ht="15">
      <c r="A45" s="290">
        <v>37</v>
      </c>
      <c r="B45" s="267">
        <v>0</v>
      </c>
      <c r="C45" s="267">
        <v>0</v>
      </c>
      <c r="D45" s="267">
        <v>7.1986</v>
      </c>
      <c r="E45" s="267">
        <v>1.2162</v>
      </c>
      <c r="F45" s="267">
        <v>7.7007</v>
      </c>
      <c r="G45" s="267">
        <v>1.1519</v>
      </c>
      <c r="H45" s="267">
        <v>6.4447</v>
      </c>
      <c r="I45" s="267">
        <v>1.3207</v>
      </c>
      <c r="J45" s="267">
        <v>4.4401</v>
      </c>
      <c r="K45" s="267">
        <v>1.5838</v>
      </c>
      <c r="L45" s="267">
        <v>4.0982</v>
      </c>
      <c r="M45" s="267">
        <v>2.2567</v>
      </c>
      <c r="N45" s="267">
        <v>3.3617</v>
      </c>
      <c r="O45" s="267">
        <v>0.8299</v>
      </c>
      <c r="P45" s="267">
        <v>0</v>
      </c>
    </row>
    <row r="46" spans="1:16" ht="15">
      <c r="A46" s="290">
        <v>38</v>
      </c>
      <c r="B46" s="267">
        <v>0</v>
      </c>
      <c r="C46" s="267">
        <v>0</v>
      </c>
      <c r="D46" s="267">
        <v>7.4443</v>
      </c>
      <c r="E46" s="267">
        <v>1.1907</v>
      </c>
      <c r="F46" s="267">
        <v>7.642</v>
      </c>
      <c r="G46" s="267">
        <v>1.1336</v>
      </c>
      <c r="H46" s="267">
        <v>6.4942</v>
      </c>
      <c r="I46" s="267">
        <v>1.3115</v>
      </c>
      <c r="J46" s="267">
        <v>4.3873</v>
      </c>
      <c r="K46" s="267">
        <v>1.5099</v>
      </c>
      <c r="L46" s="267">
        <v>4.0924</v>
      </c>
      <c r="M46" s="267">
        <v>2.2231</v>
      </c>
      <c r="N46" s="267">
        <v>3.2677</v>
      </c>
      <c r="O46" s="267">
        <v>0.9029</v>
      </c>
      <c r="P46" s="267">
        <v>0</v>
      </c>
    </row>
    <row r="47" spans="1:16" ht="15">
      <c r="A47" s="290">
        <v>39</v>
      </c>
      <c r="B47" s="267">
        <v>0</v>
      </c>
      <c r="C47" s="267">
        <v>0</v>
      </c>
      <c r="D47" s="267">
        <v>7.69</v>
      </c>
      <c r="E47" s="267">
        <v>1.1652</v>
      </c>
      <c r="F47" s="267">
        <v>7.5833</v>
      </c>
      <c r="G47" s="267">
        <v>1.1154</v>
      </c>
      <c r="H47" s="267">
        <v>6.5437</v>
      </c>
      <c r="I47" s="267">
        <v>1.3024</v>
      </c>
      <c r="J47" s="267">
        <v>4.3345</v>
      </c>
      <c r="K47" s="267">
        <v>1.436</v>
      </c>
      <c r="L47" s="267">
        <v>4.0866</v>
      </c>
      <c r="M47" s="267">
        <v>2.1895</v>
      </c>
      <c r="N47" s="267">
        <v>3.1737</v>
      </c>
      <c r="O47" s="267">
        <v>0.9758</v>
      </c>
      <c r="P47" s="267">
        <v>0</v>
      </c>
    </row>
    <row r="48" spans="1:16" ht="15">
      <c r="A48" s="290">
        <v>40</v>
      </c>
      <c r="B48" s="267">
        <v>0</v>
      </c>
      <c r="C48" s="267">
        <v>0</v>
      </c>
      <c r="D48" s="267">
        <v>7.9357</v>
      </c>
      <c r="E48" s="267">
        <v>1.1397</v>
      </c>
      <c r="F48" s="267">
        <v>7.5246</v>
      </c>
      <c r="G48" s="267">
        <v>1.0971</v>
      </c>
      <c r="H48" s="267">
        <v>6.5932</v>
      </c>
      <c r="I48" s="267">
        <v>1.2932</v>
      </c>
      <c r="J48" s="267">
        <v>4.2818</v>
      </c>
      <c r="K48" s="267">
        <v>1.3621</v>
      </c>
      <c r="L48" s="267">
        <v>4.0808</v>
      </c>
      <c r="M48" s="267">
        <v>2.1559</v>
      </c>
      <c r="N48" s="267">
        <v>3.0797</v>
      </c>
      <c r="O48" s="267">
        <v>1.0488</v>
      </c>
      <c r="P48" s="267">
        <v>0</v>
      </c>
    </row>
    <row r="49" spans="1:16" ht="15">
      <c r="A49" s="290">
        <v>41</v>
      </c>
      <c r="B49" s="267">
        <v>0</v>
      </c>
      <c r="C49" s="267">
        <v>0</v>
      </c>
      <c r="D49" s="267">
        <v>8.1814</v>
      </c>
      <c r="E49" s="267">
        <v>1.1142</v>
      </c>
      <c r="F49" s="267">
        <v>7.4659</v>
      </c>
      <c r="G49" s="267">
        <v>1.0788</v>
      </c>
      <c r="H49" s="267">
        <v>6.6427</v>
      </c>
      <c r="I49" s="267">
        <v>1.284</v>
      </c>
      <c r="J49" s="267">
        <v>4.229</v>
      </c>
      <c r="K49" s="267">
        <v>1.2882</v>
      </c>
      <c r="L49" s="267">
        <v>4.0749</v>
      </c>
      <c r="M49" s="267">
        <v>2.1223</v>
      </c>
      <c r="N49" s="267">
        <v>2.9857</v>
      </c>
      <c r="O49" s="267">
        <v>1.1218</v>
      </c>
      <c r="P49" s="267">
        <v>0</v>
      </c>
    </row>
    <row r="50" spans="1:16" ht="15">
      <c r="A50" s="290">
        <v>42</v>
      </c>
      <c r="B50" s="267">
        <v>0</v>
      </c>
      <c r="C50" s="267">
        <v>0</v>
      </c>
      <c r="D50" s="267">
        <v>8.4271</v>
      </c>
      <c r="E50" s="267">
        <v>1.0887</v>
      </c>
      <c r="F50" s="267">
        <v>7.4072</v>
      </c>
      <c r="G50" s="267">
        <v>1.0606</v>
      </c>
      <c r="H50" s="267">
        <v>6.6922</v>
      </c>
      <c r="I50" s="267">
        <v>1.2749</v>
      </c>
      <c r="J50" s="267">
        <v>4.1763</v>
      </c>
      <c r="K50" s="267">
        <v>1.2143</v>
      </c>
      <c r="L50" s="267">
        <v>4.0691</v>
      </c>
      <c r="M50" s="267">
        <v>2.0887</v>
      </c>
      <c r="N50" s="267">
        <v>2.8917</v>
      </c>
      <c r="O50" s="267">
        <v>1.1948</v>
      </c>
      <c r="P50" s="267">
        <v>0</v>
      </c>
    </row>
    <row r="51" spans="1:16" ht="15">
      <c r="A51" s="290">
        <v>43</v>
      </c>
      <c r="B51" s="267">
        <v>0</v>
      </c>
      <c r="C51" s="267">
        <v>0</v>
      </c>
      <c r="D51" s="267">
        <v>8.259</v>
      </c>
      <c r="E51" s="267">
        <v>1.0842</v>
      </c>
      <c r="F51" s="267">
        <v>6.8801</v>
      </c>
      <c r="G51" s="267">
        <v>1.0562</v>
      </c>
      <c r="H51" s="267">
        <v>6.5195</v>
      </c>
      <c r="I51" s="267">
        <v>1.2599</v>
      </c>
      <c r="J51" s="267">
        <v>4.0468</v>
      </c>
      <c r="K51" s="267">
        <v>1.2107</v>
      </c>
      <c r="L51" s="267">
        <v>4.0093</v>
      </c>
      <c r="M51" s="267">
        <v>2.0724</v>
      </c>
      <c r="N51" s="267">
        <v>2.8297</v>
      </c>
      <c r="O51" s="267">
        <v>1.2146</v>
      </c>
      <c r="P51" s="267">
        <v>0</v>
      </c>
    </row>
    <row r="52" spans="1:16" ht="15">
      <c r="A52" s="290">
        <v>44</v>
      </c>
      <c r="B52" s="267">
        <v>0</v>
      </c>
      <c r="C52" s="267">
        <v>0</v>
      </c>
      <c r="D52" s="267">
        <v>8.0908</v>
      </c>
      <c r="E52" s="267">
        <v>1.0796</v>
      </c>
      <c r="F52" s="267">
        <v>6.3529</v>
      </c>
      <c r="G52" s="267">
        <v>1.0517</v>
      </c>
      <c r="H52" s="267">
        <v>6.3469</v>
      </c>
      <c r="I52" s="267">
        <v>1.245</v>
      </c>
      <c r="J52" s="267">
        <v>3.9174</v>
      </c>
      <c r="K52" s="267">
        <v>1.2071</v>
      </c>
      <c r="L52" s="267">
        <v>3.9494</v>
      </c>
      <c r="M52" s="267">
        <v>2.0561</v>
      </c>
      <c r="N52" s="267">
        <v>2.7676</v>
      </c>
      <c r="O52" s="267">
        <v>1.2344</v>
      </c>
      <c r="P52" s="267">
        <v>0</v>
      </c>
    </row>
    <row r="53" spans="1:16" ht="15">
      <c r="A53" s="290">
        <v>45</v>
      </c>
      <c r="B53" s="267">
        <v>0</v>
      </c>
      <c r="C53" s="267">
        <v>0</v>
      </c>
      <c r="D53" s="267">
        <v>7.9321</v>
      </c>
      <c r="E53" s="267">
        <v>1.681</v>
      </c>
      <c r="F53" s="267">
        <v>6.6189</v>
      </c>
      <c r="G53" s="267">
        <v>1.6454</v>
      </c>
      <c r="H53" s="267">
        <v>5.9647</v>
      </c>
      <c r="I53" s="267">
        <v>1.6948</v>
      </c>
      <c r="J53" s="267">
        <v>3.7604</v>
      </c>
      <c r="K53" s="267">
        <v>1.8236</v>
      </c>
      <c r="L53" s="267">
        <v>4.4972</v>
      </c>
      <c r="M53" s="267">
        <v>2.7998</v>
      </c>
      <c r="N53" s="267">
        <v>3.2706</v>
      </c>
      <c r="O53" s="267">
        <v>1.827</v>
      </c>
      <c r="P53" s="267">
        <v>0</v>
      </c>
    </row>
    <row r="54" spans="1:16" ht="15">
      <c r="A54" s="290">
        <v>46</v>
      </c>
      <c r="B54" s="267">
        <v>0</v>
      </c>
      <c r="C54" s="267">
        <v>0</v>
      </c>
      <c r="D54" s="267">
        <v>7.9286</v>
      </c>
      <c r="E54" s="267">
        <v>1.6782</v>
      </c>
      <c r="F54" s="267">
        <v>6.4981</v>
      </c>
      <c r="G54" s="267">
        <v>1.6451</v>
      </c>
      <c r="H54" s="267">
        <v>5.8505</v>
      </c>
      <c r="I54" s="267">
        <v>1.6901</v>
      </c>
      <c r="J54" s="267">
        <v>3.7018</v>
      </c>
      <c r="K54" s="267">
        <v>1.8131</v>
      </c>
      <c r="L54" s="267">
        <v>4.4322</v>
      </c>
      <c r="M54" s="267">
        <v>2.7791</v>
      </c>
      <c r="N54" s="267">
        <v>3.2053</v>
      </c>
      <c r="O54" s="267">
        <v>1.8269</v>
      </c>
      <c r="P54" s="267">
        <v>0</v>
      </c>
    </row>
    <row r="55" spans="1:16" ht="15">
      <c r="A55" s="290">
        <v>47</v>
      </c>
      <c r="B55" s="267">
        <v>0</v>
      </c>
      <c r="C55" s="267">
        <v>0</v>
      </c>
      <c r="D55" s="267">
        <v>7.9251</v>
      </c>
      <c r="E55" s="267">
        <v>1.6755</v>
      </c>
      <c r="F55" s="267">
        <v>6.3772</v>
      </c>
      <c r="G55" s="267">
        <v>1.6448</v>
      </c>
      <c r="H55" s="267">
        <v>5.7362</v>
      </c>
      <c r="I55" s="267">
        <v>1.6855</v>
      </c>
      <c r="J55" s="267">
        <v>3.6433</v>
      </c>
      <c r="K55" s="267">
        <v>1.8027</v>
      </c>
      <c r="L55" s="267">
        <v>4.3671</v>
      </c>
      <c r="M55" s="267">
        <v>2.7583</v>
      </c>
      <c r="N55" s="267">
        <v>3.1401</v>
      </c>
      <c r="O55" s="267">
        <v>1.8269</v>
      </c>
      <c r="P55" s="267">
        <v>0</v>
      </c>
    </row>
    <row r="56" spans="1:16" ht="15">
      <c r="A56" s="290">
        <v>48</v>
      </c>
      <c r="B56" s="267">
        <v>0</v>
      </c>
      <c r="C56" s="267">
        <v>0</v>
      </c>
      <c r="D56" s="267">
        <v>7.9216</v>
      </c>
      <c r="E56" s="267">
        <v>1.6727</v>
      </c>
      <c r="F56" s="267">
        <v>6.2564</v>
      </c>
      <c r="G56" s="267">
        <v>1.6445</v>
      </c>
      <c r="H56" s="267">
        <v>5.622</v>
      </c>
      <c r="I56" s="267">
        <v>1.6808</v>
      </c>
      <c r="J56" s="267">
        <v>3.5847</v>
      </c>
      <c r="K56" s="267">
        <v>1.7922</v>
      </c>
      <c r="L56" s="267">
        <v>4.3021</v>
      </c>
      <c r="M56" s="267">
        <v>2.7375</v>
      </c>
      <c r="N56" s="267">
        <v>3.0749</v>
      </c>
      <c r="O56" s="267">
        <v>1.8268</v>
      </c>
      <c r="P56" s="267">
        <v>0</v>
      </c>
    </row>
    <row r="57" spans="1:16" ht="15">
      <c r="A57" s="290">
        <v>49</v>
      </c>
      <c r="B57" s="267">
        <v>0</v>
      </c>
      <c r="C57" s="267">
        <v>0</v>
      </c>
      <c r="D57" s="267">
        <v>7.9181</v>
      </c>
      <c r="E57" s="267">
        <v>1.6699</v>
      </c>
      <c r="F57" s="267">
        <v>6.1356</v>
      </c>
      <c r="G57" s="267">
        <v>1.6441</v>
      </c>
      <c r="H57" s="267">
        <v>5.5077</v>
      </c>
      <c r="I57" s="267">
        <v>1.6762</v>
      </c>
      <c r="J57" s="267">
        <v>3.5261</v>
      </c>
      <c r="K57" s="267">
        <v>1.7818</v>
      </c>
      <c r="L57" s="267">
        <v>4.2371</v>
      </c>
      <c r="M57" s="267">
        <v>2.7168</v>
      </c>
      <c r="N57" s="267">
        <v>3.0097</v>
      </c>
      <c r="O57" s="267">
        <v>1.8267</v>
      </c>
      <c r="P57" s="267">
        <v>0</v>
      </c>
    </row>
    <row r="58" spans="1:16" ht="15">
      <c r="A58" s="290">
        <v>50</v>
      </c>
      <c r="B58" s="267">
        <v>0</v>
      </c>
      <c r="C58" s="267">
        <v>0</v>
      </c>
      <c r="D58" s="267">
        <v>7.9146</v>
      </c>
      <c r="E58" s="267">
        <v>1.6671</v>
      </c>
      <c r="F58" s="267">
        <v>6.0148</v>
      </c>
      <c r="G58" s="267">
        <v>1.6438</v>
      </c>
      <c r="H58" s="267">
        <v>5.3935</v>
      </c>
      <c r="I58" s="267">
        <v>1.6716</v>
      </c>
      <c r="J58" s="267">
        <v>3.4675</v>
      </c>
      <c r="K58" s="267">
        <v>1.7713</v>
      </c>
      <c r="L58" s="267">
        <v>4.1721</v>
      </c>
      <c r="M58" s="267">
        <v>2.696</v>
      </c>
      <c r="N58" s="267">
        <v>2.9444</v>
      </c>
      <c r="O58" s="267">
        <v>1.8267</v>
      </c>
      <c r="P58" s="267">
        <v>0</v>
      </c>
    </row>
    <row r="59" spans="1:16" ht="15">
      <c r="A59" s="290">
        <v>51</v>
      </c>
      <c r="B59" s="267">
        <v>0</v>
      </c>
      <c r="C59" s="267">
        <v>0</v>
      </c>
      <c r="D59" s="267">
        <v>7.9111</v>
      </c>
      <c r="E59" s="267">
        <v>1.6643</v>
      </c>
      <c r="F59" s="267">
        <v>5.894</v>
      </c>
      <c r="G59" s="267">
        <v>1.6435</v>
      </c>
      <c r="H59" s="267">
        <v>5.2792</v>
      </c>
      <c r="I59" s="267">
        <v>1.6669</v>
      </c>
      <c r="J59" s="267">
        <v>3.4089</v>
      </c>
      <c r="K59" s="267">
        <v>1.7609</v>
      </c>
      <c r="L59" s="267">
        <v>4.1071</v>
      </c>
      <c r="M59" s="267">
        <v>2.6753</v>
      </c>
      <c r="N59" s="267">
        <v>2.8792</v>
      </c>
      <c r="O59" s="267">
        <v>1.8266</v>
      </c>
      <c r="P59" s="267">
        <v>0</v>
      </c>
    </row>
    <row r="60" spans="1:16" ht="15">
      <c r="A60" s="290">
        <v>52</v>
      </c>
      <c r="B60" s="267">
        <v>0</v>
      </c>
      <c r="C60" s="267">
        <v>0</v>
      </c>
      <c r="D60" s="267">
        <v>7.9076</v>
      </c>
      <c r="E60" s="267">
        <v>1.6616</v>
      </c>
      <c r="F60" s="267">
        <v>5.7731</v>
      </c>
      <c r="G60" s="267">
        <v>1.6432</v>
      </c>
      <c r="H60" s="267">
        <v>5.165</v>
      </c>
      <c r="I60" s="267">
        <v>1.6623</v>
      </c>
      <c r="J60" s="267">
        <v>3.3503</v>
      </c>
      <c r="K60" s="267">
        <v>1.7504</v>
      </c>
      <c r="L60" s="267">
        <v>4.042</v>
      </c>
      <c r="M60" s="267">
        <v>2.6545</v>
      </c>
      <c r="N60" s="267">
        <v>2.814</v>
      </c>
      <c r="O60" s="267">
        <v>1.8265</v>
      </c>
      <c r="P60" s="267">
        <v>0</v>
      </c>
    </row>
    <row r="61" spans="1:16" ht="15">
      <c r="A61" s="290">
        <v>53</v>
      </c>
      <c r="B61" s="267">
        <v>0</v>
      </c>
      <c r="C61" s="267">
        <v>0</v>
      </c>
      <c r="D61" s="267">
        <v>7.9041</v>
      </c>
      <c r="E61" s="267">
        <v>1.6588</v>
      </c>
      <c r="F61" s="267">
        <v>5.6523</v>
      </c>
      <c r="G61" s="267">
        <v>1.6428</v>
      </c>
      <c r="H61" s="267">
        <v>5.0507</v>
      </c>
      <c r="I61" s="267">
        <v>1.6576</v>
      </c>
      <c r="J61" s="267">
        <v>3.2918</v>
      </c>
      <c r="K61" s="267">
        <v>1.74</v>
      </c>
      <c r="L61" s="267">
        <v>3.977</v>
      </c>
      <c r="M61" s="267">
        <v>2.6338</v>
      </c>
      <c r="N61" s="267">
        <v>2.7487</v>
      </c>
      <c r="O61" s="267">
        <v>1.8265</v>
      </c>
      <c r="P61" s="267">
        <v>0</v>
      </c>
    </row>
    <row r="62" spans="1:16" ht="15">
      <c r="A62" s="290">
        <v>54</v>
      </c>
      <c r="B62" s="267">
        <v>0</v>
      </c>
      <c r="C62" s="267">
        <v>0</v>
      </c>
      <c r="D62" s="267">
        <v>7.9006</v>
      </c>
      <c r="E62" s="267">
        <v>1.656</v>
      </c>
      <c r="F62" s="267">
        <v>5.5315</v>
      </c>
      <c r="G62" s="267">
        <v>1.6425</v>
      </c>
      <c r="H62" s="267">
        <v>4.9365</v>
      </c>
      <c r="I62" s="267">
        <v>1.653</v>
      </c>
      <c r="J62" s="267">
        <v>3.2332</v>
      </c>
      <c r="K62" s="267">
        <v>1.7295</v>
      </c>
      <c r="L62" s="267">
        <v>3.912</v>
      </c>
      <c r="M62" s="267">
        <v>2.613</v>
      </c>
      <c r="N62" s="267">
        <v>2.6835</v>
      </c>
      <c r="O62" s="267">
        <v>1.8264</v>
      </c>
      <c r="P62" s="267">
        <v>0</v>
      </c>
    </row>
    <row r="63" spans="1:16" ht="15">
      <c r="A63" s="290">
        <v>55</v>
      </c>
      <c r="B63" s="267">
        <v>0</v>
      </c>
      <c r="C63" s="267">
        <v>0</v>
      </c>
      <c r="D63" s="267">
        <v>7.4007</v>
      </c>
      <c r="E63" s="267">
        <v>1.6558</v>
      </c>
      <c r="F63" s="267">
        <v>5.2345</v>
      </c>
      <c r="G63" s="267">
        <v>1.6357</v>
      </c>
      <c r="H63" s="267">
        <v>4.7589</v>
      </c>
      <c r="I63" s="267">
        <v>1.6529</v>
      </c>
      <c r="J63" s="267">
        <v>3.1758</v>
      </c>
      <c r="K63" s="267">
        <v>1.724</v>
      </c>
      <c r="L63" s="267">
        <v>3.8087</v>
      </c>
      <c r="M63" s="267">
        <v>2.5949</v>
      </c>
      <c r="N63" s="267">
        <v>2.6389</v>
      </c>
      <c r="O63" s="267">
        <v>1.8263</v>
      </c>
      <c r="P63" s="267">
        <v>0</v>
      </c>
    </row>
    <row r="64" spans="1:16" ht="15">
      <c r="A64" s="290">
        <v>56</v>
      </c>
      <c r="B64" s="267">
        <v>0</v>
      </c>
      <c r="C64" s="267">
        <v>0</v>
      </c>
      <c r="D64" s="267">
        <v>6.9009</v>
      </c>
      <c r="E64" s="267">
        <v>1.6557</v>
      </c>
      <c r="F64" s="267">
        <v>4.9374</v>
      </c>
      <c r="G64" s="267">
        <v>1.6288</v>
      </c>
      <c r="H64" s="267">
        <v>4.5812</v>
      </c>
      <c r="I64" s="267">
        <v>1.6528</v>
      </c>
      <c r="J64" s="267">
        <v>3.1184</v>
      </c>
      <c r="K64" s="267">
        <v>1.7186</v>
      </c>
      <c r="L64" s="267">
        <v>3.7055</v>
      </c>
      <c r="M64" s="267">
        <v>2.5769</v>
      </c>
      <c r="N64" s="267">
        <v>2.5944</v>
      </c>
      <c r="O64" s="267">
        <v>1.8263</v>
      </c>
      <c r="P64" s="267">
        <v>0</v>
      </c>
    </row>
    <row r="65" spans="1:16" ht="15">
      <c r="A65" s="290">
        <v>57</v>
      </c>
      <c r="B65" s="267">
        <v>0</v>
      </c>
      <c r="C65" s="267">
        <v>0</v>
      </c>
      <c r="D65" s="267">
        <v>6.401</v>
      </c>
      <c r="E65" s="267">
        <v>1.6555</v>
      </c>
      <c r="F65" s="267">
        <v>4.6404</v>
      </c>
      <c r="G65" s="267">
        <v>1.622</v>
      </c>
      <c r="H65" s="267">
        <v>4.4036</v>
      </c>
      <c r="I65" s="267">
        <v>1.6527</v>
      </c>
      <c r="J65" s="267">
        <v>3.061</v>
      </c>
      <c r="K65" s="267">
        <v>1.7131</v>
      </c>
      <c r="L65" s="267">
        <v>3.6022</v>
      </c>
      <c r="M65" s="267">
        <v>2.5588</v>
      </c>
      <c r="N65" s="267">
        <v>2.5498</v>
      </c>
      <c r="O65" s="267">
        <v>1.8262</v>
      </c>
      <c r="P65" s="267">
        <v>0</v>
      </c>
    </row>
    <row r="66" spans="1:16" ht="15">
      <c r="A66" s="290">
        <v>58</v>
      </c>
      <c r="B66" s="267">
        <v>0</v>
      </c>
      <c r="C66" s="267">
        <v>0</v>
      </c>
      <c r="D66" s="267">
        <v>5.9011</v>
      </c>
      <c r="E66" s="267">
        <v>1.6553</v>
      </c>
      <c r="F66" s="267">
        <v>4.3433</v>
      </c>
      <c r="G66" s="267">
        <v>1.6151</v>
      </c>
      <c r="H66" s="267">
        <v>4.226</v>
      </c>
      <c r="I66" s="267">
        <v>1.6526</v>
      </c>
      <c r="J66" s="267">
        <v>3.0036</v>
      </c>
      <c r="K66" s="267">
        <v>1.7077</v>
      </c>
      <c r="L66" s="267">
        <v>3.4989</v>
      </c>
      <c r="M66" s="267">
        <v>2.5408</v>
      </c>
      <c r="N66" s="267">
        <v>2.5052</v>
      </c>
      <c r="O66" s="267">
        <v>1.8261</v>
      </c>
      <c r="P66" s="267">
        <v>0</v>
      </c>
    </row>
    <row r="67" spans="1:16" ht="15">
      <c r="A67" s="290">
        <v>59</v>
      </c>
      <c r="B67" s="267">
        <v>0</v>
      </c>
      <c r="C67" s="267">
        <v>0</v>
      </c>
      <c r="D67" s="267">
        <v>5.4012</v>
      </c>
      <c r="E67" s="267">
        <v>1.6552</v>
      </c>
      <c r="F67" s="267">
        <v>4.0463</v>
      </c>
      <c r="G67" s="267">
        <v>1.6083</v>
      </c>
      <c r="H67" s="267">
        <v>4.0483</v>
      </c>
      <c r="I67" s="267">
        <v>1.6526</v>
      </c>
      <c r="J67" s="267">
        <v>2.9462</v>
      </c>
      <c r="K67" s="267">
        <v>1.7022</v>
      </c>
      <c r="L67" s="267">
        <v>3.3956</v>
      </c>
      <c r="M67" s="267">
        <v>2.5227</v>
      </c>
      <c r="N67" s="267">
        <v>2.4607</v>
      </c>
      <c r="O67" s="267">
        <v>1.8261</v>
      </c>
      <c r="P67" s="267">
        <v>0</v>
      </c>
    </row>
    <row r="68" spans="1:16" ht="15">
      <c r="A68" s="290">
        <v>60</v>
      </c>
      <c r="B68" s="267">
        <v>0</v>
      </c>
      <c r="C68" s="267">
        <v>0</v>
      </c>
      <c r="D68" s="267">
        <v>4.9013</v>
      </c>
      <c r="E68" s="267">
        <v>1.655</v>
      </c>
      <c r="F68" s="267">
        <v>3.7493</v>
      </c>
      <c r="G68" s="267">
        <v>1.6014</v>
      </c>
      <c r="H68" s="267">
        <v>3.8707</v>
      </c>
      <c r="I68" s="267">
        <v>1.6525</v>
      </c>
      <c r="J68" s="267">
        <v>2.8888</v>
      </c>
      <c r="K68" s="267">
        <v>1.6968</v>
      </c>
      <c r="L68" s="267">
        <v>3.2924</v>
      </c>
      <c r="M68" s="267">
        <v>2.5047</v>
      </c>
      <c r="N68" s="267">
        <v>2.4161</v>
      </c>
      <c r="O68" s="267">
        <v>1.826</v>
      </c>
      <c r="P68" s="267">
        <v>0</v>
      </c>
    </row>
    <row r="69" ht="12.75">
      <c r="A69" s="83"/>
    </row>
    <row r="70" ht="12.75">
      <c r="A70" s="76" t="e">
        <f>HLOOKUP('[3]NEER Claim Cost Calculator'!$I$22,B74:P135,MATCH('[3]NEER Claim Cost Calculator'!$K$22,A74:A135))</f>
        <v>#N/A</v>
      </c>
    </row>
    <row r="71" spans="1:16" s="261" customFormat="1" ht="12.75">
      <c r="A71" s="475" t="s">
        <v>18636</v>
      </c>
      <c r="B71" s="475"/>
      <c r="C71" s="475"/>
      <c r="D71" s="475"/>
      <c r="E71" s="475"/>
      <c r="F71" s="475"/>
      <c r="G71" s="475"/>
      <c r="H71" s="475"/>
      <c r="I71" s="475"/>
      <c r="J71" s="475"/>
      <c r="K71" s="475"/>
      <c r="L71" s="475"/>
      <c r="M71" s="475"/>
      <c r="N71" s="475"/>
      <c r="O71" s="475"/>
      <c r="P71" s="475"/>
    </row>
    <row r="72" spans="1:16" ht="12.75">
      <c r="A72" s="479" t="s">
        <v>18637</v>
      </c>
      <c r="B72" s="479"/>
      <c r="C72" s="479"/>
      <c r="D72" s="479"/>
      <c r="E72" s="479"/>
      <c r="F72" s="479"/>
      <c r="G72" s="479"/>
      <c r="H72" s="479"/>
      <c r="I72" s="479"/>
      <c r="J72" s="479"/>
      <c r="K72" s="479"/>
      <c r="L72" s="479"/>
      <c r="M72" s="479"/>
      <c r="N72" s="479"/>
      <c r="O72" s="479"/>
      <c r="P72" s="479"/>
    </row>
    <row r="73" spans="1:16" ht="12.75">
      <c r="A73" s="80" t="s">
        <v>18638</v>
      </c>
      <c r="B73" s="222" t="s">
        <v>18639</v>
      </c>
      <c r="C73" s="222" t="s">
        <v>18640</v>
      </c>
      <c r="D73" s="222" t="s">
        <v>18641</v>
      </c>
      <c r="E73" s="222" t="s">
        <v>18642</v>
      </c>
      <c r="F73" s="222" t="s">
        <v>18643</v>
      </c>
      <c r="G73" s="222" t="s">
        <v>18644</v>
      </c>
      <c r="H73" s="222" t="s">
        <v>18645</v>
      </c>
      <c r="I73" s="222" t="s">
        <v>18646</v>
      </c>
      <c r="J73" s="222" t="s">
        <v>18647</v>
      </c>
      <c r="K73" s="222" t="s">
        <v>18648</v>
      </c>
      <c r="L73" s="222" t="s">
        <v>18649</v>
      </c>
      <c r="M73" s="222" t="s">
        <v>18650</v>
      </c>
      <c r="N73" s="222" t="s">
        <v>18651</v>
      </c>
      <c r="O73" s="222" t="s">
        <v>18652</v>
      </c>
      <c r="P73" s="222" t="s">
        <v>18653</v>
      </c>
    </row>
    <row r="74" spans="1:16" ht="12.75">
      <c r="A74" s="82" t="s">
        <v>18654</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32.37</v>
      </c>
      <c r="E75" s="267">
        <v>9.4163</v>
      </c>
      <c r="F75" s="267">
        <v>36.816</v>
      </c>
      <c r="G75" s="267">
        <v>7.9481</v>
      </c>
      <c r="H75" s="267">
        <v>30.8841</v>
      </c>
      <c r="I75" s="267">
        <v>8.7581</v>
      </c>
      <c r="J75" s="267">
        <v>22.0116</v>
      </c>
      <c r="K75" s="267">
        <v>8.3835</v>
      </c>
      <c r="L75" s="267">
        <v>16.3449</v>
      </c>
      <c r="M75" s="267">
        <v>15.0356</v>
      </c>
      <c r="N75" s="267">
        <v>0</v>
      </c>
      <c r="O75" s="267">
        <v>0</v>
      </c>
      <c r="P75" s="267">
        <v>0</v>
      </c>
    </row>
    <row r="76" spans="1:16" ht="15">
      <c r="A76" s="290">
        <v>1</v>
      </c>
      <c r="B76" s="267">
        <v>0</v>
      </c>
      <c r="C76" s="267">
        <v>0</v>
      </c>
      <c r="D76" s="267">
        <v>28.7733</v>
      </c>
      <c r="E76" s="267">
        <v>8.37</v>
      </c>
      <c r="F76" s="267">
        <v>32.7253</v>
      </c>
      <c r="G76" s="267">
        <v>7.065</v>
      </c>
      <c r="H76" s="267">
        <v>27.4525</v>
      </c>
      <c r="I76" s="267">
        <v>7.785</v>
      </c>
      <c r="J76" s="267">
        <v>19.5659</v>
      </c>
      <c r="K76" s="267">
        <v>7.452</v>
      </c>
      <c r="L76" s="267">
        <v>14.5288</v>
      </c>
      <c r="M76" s="267">
        <v>13.365</v>
      </c>
      <c r="N76" s="267">
        <v>0</v>
      </c>
      <c r="O76" s="267">
        <v>0</v>
      </c>
      <c r="P76" s="267">
        <v>0</v>
      </c>
    </row>
    <row r="77" spans="1:16" ht="15">
      <c r="A77" s="290">
        <v>2</v>
      </c>
      <c r="B77" s="267">
        <v>0</v>
      </c>
      <c r="C77" s="267">
        <v>0</v>
      </c>
      <c r="D77" s="267">
        <v>25.1767</v>
      </c>
      <c r="E77" s="267">
        <v>7.3238</v>
      </c>
      <c r="F77" s="267">
        <v>28.6347</v>
      </c>
      <c r="G77" s="267">
        <v>6.1819</v>
      </c>
      <c r="H77" s="267">
        <v>24.021</v>
      </c>
      <c r="I77" s="267">
        <v>6.8119</v>
      </c>
      <c r="J77" s="267">
        <v>17.1201</v>
      </c>
      <c r="K77" s="267">
        <v>6.5205</v>
      </c>
      <c r="L77" s="267">
        <v>12.7127</v>
      </c>
      <c r="M77" s="267">
        <v>11.6944</v>
      </c>
      <c r="N77" s="267">
        <v>0</v>
      </c>
      <c r="O77" s="267">
        <v>0</v>
      </c>
      <c r="P77" s="267">
        <v>0</v>
      </c>
    </row>
    <row r="78" spans="1:16" ht="15">
      <c r="A78" s="290">
        <v>3</v>
      </c>
      <c r="B78" s="267">
        <v>0</v>
      </c>
      <c r="C78" s="267">
        <v>0</v>
      </c>
      <c r="D78" s="267">
        <v>21.58</v>
      </c>
      <c r="E78" s="267">
        <v>6.2775</v>
      </c>
      <c r="F78" s="267">
        <v>24.544</v>
      </c>
      <c r="G78" s="267">
        <v>5.2988</v>
      </c>
      <c r="H78" s="267">
        <v>20.5894</v>
      </c>
      <c r="I78" s="267">
        <v>5.8388</v>
      </c>
      <c r="J78" s="267">
        <v>14.6744</v>
      </c>
      <c r="K78" s="267">
        <v>5.589</v>
      </c>
      <c r="L78" s="267">
        <v>10.8966</v>
      </c>
      <c r="M78" s="267">
        <v>10.0238</v>
      </c>
      <c r="N78" s="267">
        <v>0</v>
      </c>
      <c r="O78" s="267">
        <v>0</v>
      </c>
      <c r="P78" s="267">
        <v>0</v>
      </c>
    </row>
    <row r="79" spans="1:16" ht="15">
      <c r="A79" s="290">
        <v>4</v>
      </c>
      <c r="B79" s="267">
        <v>0</v>
      </c>
      <c r="C79" s="267">
        <v>0</v>
      </c>
      <c r="D79" s="267">
        <v>17.9833</v>
      </c>
      <c r="E79" s="267">
        <v>5.2313</v>
      </c>
      <c r="F79" s="267">
        <v>20.4533</v>
      </c>
      <c r="G79" s="267">
        <v>4.4156</v>
      </c>
      <c r="H79" s="267">
        <v>17.1578</v>
      </c>
      <c r="I79" s="267">
        <v>4.8656</v>
      </c>
      <c r="J79" s="267">
        <v>12.2287</v>
      </c>
      <c r="K79" s="267">
        <v>4.6575</v>
      </c>
      <c r="L79" s="267">
        <v>9.0805</v>
      </c>
      <c r="M79" s="267">
        <v>8.3531</v>
      </c>
      <c r="N79" s="267">
        <v>0</v>
      </c>
      <c r="O79" s="267">
        <v>0</v>
      </c>
      <c r="P79" s="267">
        <v>0</v>
      </c>
    </row>
    <row r="80" spans="1:16" ht="15">
      <c r="A80" s="290">
        <v>5</v>
      </c>
      <c r="B80" s="267">
        <v>0</v>
      </c>
      <c r="C80" s="267">
        <v>0</v>
      </c>
      <c r="D80" s="267">
        <v>14.3867</v>
      </c>
      <c r="E80" s="267">
        <v>4.185</v>
      </c>
      <c r="F80" s="267">
        <v>16.3627</v>
      </c>
      <c r="G80" s="267">
        <v>3.5325</v>
      </c>
      <c r="H80" s="267">
        <v>13.7263</v>
      </c>
      <c r="I80" s="267">
        <v>3.8925</v>
      </c>
      <c r="J80" s="267">
        <v>9.7829</v>
      </c>
      <c r="K80" s="267">
        <v>3.726</v>
      </c>
      <c r="L80" s="267">
        <v>7.2644</v>
      </c>
      <c r="M80" s="267">
        <v>6.6825</v>
      </c>
      <c r="N80" s="267">
        <v>0</v>
      </c>
      <c r="O80" s="267">
        <v>0</v>
      </c>
      <c r="P80" s="267">
        <v>0</v>
      </c>
    </row>
    <row r="81" spans="1:16" ht="15">
      <c r="A81" s="290">
        <v>6</v>
      </c>
      <c r="B81" s="267">
        <v>0</v>
      </c>
      <c r="C81" s="267">
        <v>0</v>
      </c>
      <c r="D81" s="267">
        <v>10.79</v>
      </c>
      <c r="E81" s="267">
        <v>3.1388</v>
      </c>
      <c r="F81" s="267">
        <v>12.272</v>
      </c>
      <c r="G81" s="267">
        <v>2.6494</v>
      </c>
      <c r="H81" s="267">
        <v>10.2947</v>
      </c>
      <c r="I81" s="267">
        <v>2.9194</v>
      </c>
      <c r="J81" s="267">
        <v>7.3372</v>
      </c>
      <c r="K81" s="267">
        <v>2.7945</v>
      </c>
      <c r="L81" s="267">
        <v>5.4483</v>
      </c>
      <c r="M81" s="267">
        <v>5.0119</v>
      </c>
      <c r="N81" s="267">
        <v>0</v>
      </c>
      <c r="O81" s="267">
        <v>0</v>
      </c>
      <c r="P81" s="267">
        <v>0</v>
      </c>
    </row>
    <row r="82" spans="1:16" ht="15">
      <c r="A82" s="290">
        <v>7</v>
      </c>
      <c r="B82" s="267">
        <v>0</v>
      </c>
      <c r="C82" s="267">
        <v>0</v>
      </c>
      <c r="D82" s="267">
        <v>10.3815</v>
      </c>
      <c r="E82" s="267">
        <v>3.0516</v>
      </c>
      <c r="F82" s="267">
        <v>11.6291</v>
      </c>
      <c r="G82" s="267">
        <v>2.5758</v>
      </c>
      <c r="H82" s="267">
        <v>9.8941</v>
      </c>
      <c r="I82" s="267">
        <v>2.8383</v>
      </c>
      <c r="J82" s="267">
        <v>7.1964</v>
      </c>
      <c r="K82" s="267">
        <v>2.7169</v>
      </c>
      <c r="L82" s="267">
        <v>5.4406</v>
      </c>
      <c r="M82" s="267">
        <v>4.8727</v>
      </c>
      <c r="N82" s="267">
        <v>0</v>
      </c>
      <c r="O82" s="267">
        <v>0</v>
      </c>
      <c r="P82" s="267">
        <v>0</v>
      </c>
    </row>
    <row r="83" spans="1:16" ht="15">
      <c r="A83" s="290">
        <v>8</v>
      </c>
      <c r="B83" s="267">
        <v>0</v>
      </c>
      <c r="C83" s="267">
        <v>0</v>
      </c>
      <c r="D83" s="267">
        <v>9.973</v>
      </c>
      <c r="E83" s="267">
        <v>2.9644</v>
      </c>
      <c r="F83" s="267">
        <v>10.9863</v>
      </c>
      <c r="G83" s="267">
        <v>2.5022</v>
      </c>
      <c r="H83" s="267">
        <v>9.4935</v>
      </c>
      <c r="I83" s="267">
        <v>2.7572</v>
      </c>
      <c r="J83" s="267">
        <v>7.0556</v>
      </c>
      <c r="K83" s="267">
        <v>2.6393</v>
      </c>
      <c r="L83" s="267">
        <v>5.433</v>
      </c>
      <c r="M83" s="267">
        <v>4.7334</v>
      </c>
      <c r="N83" s="267">
        <v>0</v>
      </c>
      <c r="O83" s="267">
        <v>0</v>
      </c>
      <c r="P83" s="267">
        <v>0</v>
      </c>
    </row>
    <row r="84" spans="1:16" ht="15">
      <c r="A84" s="290">
        <v>9</v>
      </c>
      <c r="B84" s="267">
        <v>0</v>
      </c>
      <c r="C84" s="267">
        <v>0</v>
      </c>
      <c r="D84" s="267">
        <v>9.5645</v>
      </c>
      <c r="E84" s="267">
        <v>2.8772</v>
      </c>
      <c r="F84" s="267">
        <v>10.3434</v>
      </c>
      <c r="G84" s="267">
        <v>2.4286</v>
      </c>
      <c r="H84" s="267">
        <v>9.0929</v>
      </c>
      <c r="I84" s="267">
        <v>2.6761</v>
      </c>
      <c r="J84" s="267">
        <v>6.9148</v>
      </c>
      <c r="K84" s="267">
        <v>2.5616</v>
      </c>
      <c r="L84" s="267">
        <v>5.4253</v>
      </c>
      <c r="M84" s="267">
        <v>4.5942</v>
      </c>
      <c r="N84" s="267">
        <v>0</v>
      </c>
      <c r="O84" s="267">
        <v>0</v>
      </c>
      <c r="P84" s="267">
        <v>0</v>
      </c>
    </row>
    <row r="85" spans="1:16" ht="15">
      <c r="A85" s="290">
        <v>10</v>
      </c>
      <c r="B85" s="267">
        <v>0</v>
      </c>
      <c r="C85" s="267">
        <v>0</v>
      </c>
      <c r="D85" s="267">
        <v>9.156</v>
      </c>
      <c r="E85" s="267">
        <v>2.79</v>
      </c>
      <c r="F85" s="267">
        <v>9.7005</v>
      </c>
      <c r="G85" s="267">
        <v>2.355</v>
      </c>
      <c r="H85" s="267">
        <v>8.6923</v>
      </c>
      <c r="I85" s="267">
        <v>2.595</v>
      </c>
      <c r="J85" s="267">
        <v>6.774</v>
      </c>
      <c r="K85" s="267">
        <v>2.484</v>
      </c>
      <c r="L85" s="267">
        <v>5.4176</v>
      </c>
      <c r="M85" s="267">
        <v>4.455</v>
      </c>
      <c r="N85" s="267">
        <v>0</v>
      </c>
      <c r="O85" s="267">
        <v>0</v>
      </c>
      <c r="P85" s="267">
        <v>0</v>
      </c>
    </row>
    <row r="86" spans="1:16" ht="15">
      <c r="A86" s="290">
        <v>11</v>
      </c>
      <c r="B86" s="267">
        <v>0</v>
      </c>
      <c r="C86" s="267">
        <v>0</v>
      </c>
      <c r="D86" s="267">
        <v>8.7475</v>
      </c>
      <c r="E86" s="267">
        <v>2.7028</v>
      </c>
      <c r="F86" s="267">
        <v>9.0576</v>
      </c>
      <c r="G86" s="267">
        <v>2.2814</v>
      </c>
      <c r="H86" s="267">
        <v>8.2917</v>
      </c>
      <c r="I86" s="267">
        <v>2.5139</v>
      </c>
      <c r="J86" s="267">
        <v>6.6332</v>
      </c>
      <c r="K86" s="267">
        <v>2.4064</v>
      </c>
      <c r="L86" s="267">
        <v>5.4099</v>
      </c>
      <c r="M86" s="267">
        <v>4.3158</v>
      </c>
      <c r="N86" s="267">
        <v>0</v>
      </c>
      <c r="O86" s="267">
        <v>0</v>
      </c>
      <c r="P86" s="267">
        <v>0</v>
      </c>
    </row>
    <row r="87" spans="1:16" ht="15">
      <c r="A87" s="290">
        <v>12</v>
      </c>
      <c r="B87" s="267">
        <v>0</v>
      </c>
      <c r="C87" s="267">
        <v>0</v>
      </c>
      <c r="D87" s="267">
        <v>8.339</v>
      </c>
      <c r="E87" s="267">
        <v>2.6156</v>
      </c>
      <c r="F87" s="267">
        <v>8.4148</v>
      </c>
      <c r="G87" s="267">
        <v>2.2078</v>
      </c>
      <c r="H87" s="267">
        <v>7.8911</v>
      </c>
      <c r="I87" s="267">
        <v>2.4328</v>
      </c>
      <c r="J87" s="267">
        <v>6.4924</v>
      </c>
      <c r="K87" s="267">
        <v>2.3288</v>
      </c>
      <c r="L87" s="267">
        <v>5.4023</v>
      </c>
      <c r="M87" s="267">
        <v>4.1766</v>
      </c>
      <c r="N87" s="267">
        <v>0</v>
      </c>
      <c r="O87" s="267">
        <v>0</v>
      </c>
      <c r="P87" s="267">
        <v>0</v>
      </c>
    </row>
    <row r="88" spans="1:16" ht="15">
      <c r="A88" s="290">
        <v>13</v>
      </c>
      <c r="B88" s="267">
        <v>0</v>
      </c>
      <c r="C88" s="267">
        <v>0</v>
      </c>
      <c r="D88" s="267">
        <v>7.9305</v>
      </c>
      <c r="E88" s="267">
        <v>2.5284</v>
      </c>
      <c r="F88" s="267">
        <v>7.7719</v>
      </c>
      <c r="G88" s="267">
        <v>2.1342</v>
      </c>
      <c r="H88" s="267">
        <v>7.4905</v>
      </c>
      <c r="I88" s="267">
        <v>2.3517</v>
      </c>
      <c r="J88" s="267">
        <v>6.3515</v>
      </c>
      <c r="K88" s="267">
        <v>2.2511</v>
      </c>
      <c r="L88" s="267">
        <v>5.3946</v>
      </c>
      <c r="M88" s="267">
        <v>4.0373</v>
      </c>
      <c r="N88" s="267">
        <v>0</v>
      </c>
      <c r="O88" s="267">
        <v>0</v>
      </c>
      <c r="P88" s="267">
        <v>0</v>
      </c>
    </row>
    <row r="89" spans="1:16" ht="15">
      <c r="A89" s="290">
        <v>14</v>
      </c>
      <c r="B89" s="267">
        <v>0</v>
      </c>
      <c r="C89" s="267">
        <v>0</v>
      </c>
      <c r="D89" s="267">
        <v>7.522</v>
      </c>
      <c r="E89" s="267">
        <v>2.4413</v>
      </c>
      <c r="F89" s="267">
        <v>7.129</v>
      </c>
      <c r="G89" s="267">
        <v>2.0606</v>
      </c>
      <c r="H89" s="267">
        <v>7.0899</v>
      </c>
      <c r="I89" s="267">
        <v>2.2706</v>
      </c>
      <c r="J89" s="267">
        <v>6.2107</v>
      </c>
      <c r="K89" s="267">
        <v>2.1735</v>
      </c>
      <c r="L89" s="267">
        <v>5.3869</v>
      </c>
      <c r="M89" s="267">
        <v>3.8981</v>
      </c>
      <c r="N89" s="267">
        <v>0</v>
      </c>
      <c r="O89" s="267">
        <v>0</v>
      </c>
      <c r="P89" s="267">
        <v>0</v>
      </c>
    </row>
    <row r="90" spans="1:16" ht="15">
      <c r="A90" s="290">
        <v>15</v>
      </c>
      <c r="B90" s="267">
        <v>0</v>
      </c>
      <c r="C90" s="267">
        <v>0</v>
      </c>
      <c r="D90" s="267">
        <v>7.1135</v>
      </c>
      <c r="E90" s="267">
        <v>2.3541</v>
      </c>
      <c r="F90" s="267">
        <v>6.4861</v>
      </c>
      <c r="G90" s="267">
        <v>1.987</v>
      </c>
      <c r="H90" s="267">
        <v>6.6893</v>
      </c>
      <c r="I90" s="267">
        <v>2.1895</v>
      </c>
      <c r="J90" s="267">
        <v>6.0699</v>
      </c>
      <c r="K90" s="267">
        <v>2.0959</v>
      </c>
      <c r="L90" s="267">
        <v>5.3793</v>
      </c>
      <c r="M90" s="267">
        <v>3.7589</v>
      </c>
      <c r="N90" s="267">
        <v>0</v>
      </c>
      <c r="O90" s="267">
        <v>0</v>
      </c>
      <c r="P90" s="267">
        <v>0</v>
      </c>
    </row>
    <row r="91" spans="1:16" ht="15">
      <c r="A91" s="290">
        <v>16</v>
      </c>
      <c r="B91" s="267">
        <v>0</v>
      </c>
      <c r="C91" s="267">
        <v>0</v>
      </c>
      <c r="D91" s="267">
        <v>6.705</v>
      </c>
      <c r="E91" s="267">
        <v>2.2669</v>
      </c>
      <c r="F91" s="267">
        <v>5.8433</v>
      </c>
      <c r="G91" s="267">
        <v>1.9134</v>
      </c>
      <c r="H91" s="267">
        <v>6.2887</v>
      </c>
      <c r="I91" s="267">
        <v>2.1084</v>
      </c>
      <c r="J91" s="267">
        <v>5.9291</v>
      </c>
      <c r="K91" s="267">
        <v>2.0183</v>
      </c>
      <c r="L91" s="267">
        <v>5.3716</v>
      </c>
      <c r="M91" s="267">
        <v>3.6197</v>
      </c>
      <c r="N91" s="267">
        <v>0</v>
      </c>
      <c r="O91" s="267">
        <v>0</v>
      </c>
      <c r="P91" s="267">
        <v>0</v>
      </c>
    </row>
    <row r="92" spans="1:16" ht="15">
      <c r="A92" s="290">
        <v>17</v>
      </c>
      <c r="B92" s="267">
        <v>0</v>
      </c>
      <c r="C92" s="267">
        <v>0</v>
      </c>
      <c r="D92" s="267">
        <v>6.2965</v>
      </c>
      <c r="E92" s="267">
        <v>2.1797</v>
      </c>
      <c r="F92" s="267">
        <v>5.2004</v>
      </c>
      <c r="G92" s="267">
        <v>1.8398</v>
      </c>
      <c r="H92" s="267">
        <v>5.8881</v>
      </c>
      <c r="I92" s="267">
        <v>2.0273</v>
      </c>
      <c r="J92" s="267">
        <v>5.7883</v>
      </c>
      <c r="K92" s="267">
        <v>1.9406</v>
      </c>
      <c r="L92" s="267">
        <v>5.3639</v>
      </c>
      <c r="M92" s="267">
        <v>3.4805</v>
      </c>
      <c r="N92" s="267">
        <v>0</v>
      </c>
      <c r="O92" s="267">
        <v>0</v>
      </c>
      <c r="P92" s="267">
        <v>0</v>
      </c>
    </row>
    <row r="93" spans="1:16" ht="15">
      <c r="A93" s="290">
        <v>18</v>
      </c>
      <c r="B93" s="267">
        <v>0</v>
      </c>
      <c r="C93" s="267">
        <v>0</v>
      </c>
      <c r="D93" s="267">
        <v>5.888</v>
      </c>
      <c r="E93" s="267">
        <v>2.0925</v>
      </c>
      <c r="F93" s="267">
        <v>4.5575</v>
      </c>
      <c r="G93" s="267">
        <v>1.7663</v>
      </c>
      <c r="H93" s="267">
        <v>5.4875</v>
      </c>
      <c r="I93" s="267">
        <v>1.9463</v>
      </c>
      <c r="J93" s="267">
        <v>5.6475</v>
      </c>
      <c r="K93" s="267">
        <v>1.863</v>
      </c>
      <c r="L93" s="267">
        <v>5.3563</v>
      </c>
      <c r="M93" s="267">
        <v>3.3413</v>
      </c>
      <c r="N93" s="267">
        <v>5.6738</v>
      </c>
      <c r="O93" s="267">
        <v>2.1074</v>
      </c>
      <c r="P93" s="267">
        <v>0</v>
      </c>
    </row>
    <row r="94" spans="1:16" ht="15">
      <c r="A94" s="290">
        <v>19</v>
      </c>
      <c r="B94" s="267">
        <v>0</v>
      </c>
      <c r="C94" s="267">
        <v>0</v>
      </c>
      <c r="D94" s="267">
        <v>5.697</v>
      </c>
      <c r="E94" s="267">
        <v>2.0326</v>
      </c>
      <c r="F94" s="267">
        <v>4.582</v>
      </c>
      <c r="G94" s="267">
        <v>1.7774</v>
      </c>
      <c r="H94" s="267">
        <v>5.3825</v>
      </c>
      <c r="I94" s="267">
        <v>1.9133</v>
      </c>
      <c r="J94" s="267">
        <v>5.4653</v>
      </c>
      <c r="K94" s="267">
        <v>1.863</v>
      </c>
      <c r="L94" s="267">
        <v>5.1597</v>
      </c>
      <c r="M94" s="267">
        <v>3.2876</v>
      </c>
      <c r="N94" s="267">
        <v>5.5162</v>
      </c>
      <c r="O94" s="267">
        <v>2.0488</v>
      </c>
      <c r="P94" s="267">
        <v>0</v>
      </c>
    </row>
    <row r="95" spans="1:16" ht="15">
      <c r="A95" s="290">
        <v>20</v>
      </c>
      <c r="B95" s="267">
        <v>0</v>
      </c>
      <c r="C95" s="267">
        <v>0</v>
      </c>
      <c r="D95" s="267">
        <v>5.506</v>
      </c>
      <c r="E95" s="267">
        <v>1.9727</v>
      </c>
      <c r="F95" s="267">
        <v>4.6064</v>
      </c>
      <c r="G95" s="267">
        <v>1.7886</v>
      </c>
      <c r="H95" s="267">
        <v>5.2775</v>
      </c>
      <c r="I95" s="267">
        <v>1.8804</v>
      </c>
      <c r="J95" s="267">
        <v>5.2831</v>
      </c>
      <c r="K95" s="267">
        <v>1.863</v>
      </c>
      <c r="L95" s="267">
        <v>4.9631</v>
      </c>
      <c r="M95" s="267">
        <v>3.234</v>
      </c>
      <c r="N95" s="267">
        <v>5.3586</v>
      </c>
      <c r="O95" s="267">
        <v>1.9903</v>
      </c>
      <c r="P95" s="267">
        <v>0</v>
      </c>
    </row>
    <row r="96" spans="1:16" ht="15">
      <c r="A96" s="290">
        <v>21</v>
      </c>
      <c r="B96" s="267">
        <v>0</v>
      </c>
      <c r="C96" s="267">
        <v>0</v>
      </c>
      <c r="D96" s="267">
        <v>7.459</v>
      </c>
      <c r="E96" s="267">
        <v>2.6077</v>
      </c>
      <c r="F96" s="267">
        <v>6.3093</v>
      </c>
      <c r="G96" s="267">
        <v>2.452</v>
      </c>
      <c r="H96" s="267">
        <v>7.0504</v>
      </c>
      <c r="I96" s="267">
        <v>2.5181</v>
      </c>
      <c r="J96" s="267">
        <v>6.9548</v>
      </c>
      <c r="K96" s="267">
        <v>2.633</v>
      </c>
      <c r="L96" s="267">
        <v>6.4996</v>
      </c>
      <c r="M96" s="267">
        <v>4.3348</v>
      </c>
      <c r="N96" s="267">
        <v>7.0444</v>
      </c>
      <c r="O96" s="267">
        <v>2.6164</v>
      </c>
      <c r="P96" s="267">
        <v>0</v>
      </c>
    </row>
    <row r="97" spans="1:16" ht="15">
      <c r="A97" s="290">
        <v>22</v>
      </c>
      <c r="B97" s="267">
        <v>0</v>
      </c>
      <c r="C97" s="267">
        <v>0</v>
      </c>
      <c r="D97" s="267">
        <v>7.1714</v>
      </c>
      <c r="E97" s="267">
        <v>2.5246</v>
      </c>
      <c r="F97" s="267">
        <v>6.3383</v>
      </c>
      <c r="G97" s="267">
        <v>2.4655</v>
      </c>
      <c r="H97" s="267">
        <v>6.9032</v>
      </c>
      <c r="I97" s="267">
        <v>2.4717</v>
      </c>
      <c r="J97" s="267">
        <v>6.703</v>
      </c>
      <c r="K97" s="267">
        <v>2.633</v>
      </c>
      <c r="L97" s="267">
        <v>6.2285</v>
      </c>
      <c r="M97" s="267">
        <v>4.2591</v>
      </c>
      <c r="N97" s="267">
        <v>6.831</v>
      </c>
      <c r="O97" s="267">
        <v>2.5371</v>
      </c>
      <c r="P97" s="267">
        <v>0</v>
      </c>
    </row>
    <row r="98" spans="1:16" ht="15">
      <c r="A98" s="290">
        <v>23</v>
      </c>
      <c r="B98" s="267">
        <v>0</v>
      </c>
      <c r="C98" s="267">
        <v>0</v>
      </c>
      <c r="D98" s="267">
        <v>6.8838</v>
      </c>
      <c r="E98" s="267">
        <v>2.4416</v>
      </c>
      <c r="F98" s="267">
        <v>6.3673</v>
      </c>
      <c r="G98" s="267">
        <v>2.479</v>
      </c>
      <c r="H98" s="267">
        <v>6.756</v>
      </c>
      <c r="I98" s="267">
        <v>2.4254</v>
      </c>
      <c r="J98" s="267">
        <v>6.4511</v>
      </c>
      <c r="K98" s="267">
        <v>2.633</v>
      </c>
      <c r="L98" s="267">
        <v>5.9575</v>
      </c>
      <c r="M98" s="267">
        <v>4.1834</v>
      </c>
      <c r="N98" s="267">
        <v>6.6175</v>
      </c>
      <c r="O98" s="267">
        <v>2.4579</v>
      </c>
      <c r="P98" s="267">
        <v>0</v>
      </c>
    </row>
    <row r="99" spans="1:16" ht="15">
      <c r="A99" s="290">
        <v>24</v>
      </c>
      <c r="B99" s="267">
        <v>0</v>
      </c>
      <c r="C99" s="267">
        <v>0</v>
      </c>
      <c r="D99" s="267">
        <v>6.5962</v>
      </c>
      <c r="E99" s="267">
        <v>2.3585</v>
      </c>
      <c r="F99" s="267">
        <v>6.3963</v>
      </c>
      <c r="G99" s="267">
        <v>2.4925</v>
      </c>
      <c r="H99" s="267">
        <v>6.6088</v>
      </c>
      <c r="I99" s="267">
        <v>2.379</v>
      </c>
      <c r="J99" s="267">
        <v>6.1992</v>
      </c>
      <c r="K99" s="267">
        <v>2.633</v>
      </c>
      <c r="L99" s="267">
        <v>5.6864</v>
      </c>
      <c r="M99" s="267">
        <v>4.1078</v>
      </c>
      <c r="N99" s="267">
        <v>6.404</v>
      </c>
      <c r="O99" s="267">
        <v>2.3786</v>
      </c>
      <c r="P99" s="267">
        <v>0</v>
      </c>
    </row>
    <row r="100" spans="1:16" ht="15">
      <c r="A100" s="290">
        <v>25</v>
      </c>
      <c r="B100" s="267">
        <v>0</v>
      </c>
      <c r="C100" s="267">
        <v>0</v>
      </c>
      <c r="D100" s="267">
        <v>6.3086</v>
      </c>
      <c r="E100" s="267">
        <v>2.2755</v>
      </c>
      <c r="F100" s="267">
        <v>6.4253</v>
      </c>
      <c r="G100" s="267">
        <v>2.506</v>
      </c>
      <c r="H100" s="267">
        <v>6.4616</v>
      </c>
      <c r="I100" s="267">
        <v>2.3326</v>
      </c>
      <c r="J100" s="267">
        <v>5.9474</v>
      </c>
      <c r="K100" s="267">
        <v>2.633</v>
      </c>
      <c r="L100" s="267">
        <v>5.4153</v>
      </c>
      <c r="M100" s="267">
        <v>4.0321</v>
      </c>
      <c r="N100" s="267">
        <v>6.1905</v>
      </c>
      <c r="O100" s="267">
        <v>2.2993</v>
      </c>
      <c r="P100" s="267">
        <v>0</v>
      </c>
    </row>
    <row r="101" spans="1:16" ht="15">
      <c r="A101" s="290">
        <v>26</v>
      </c>
      <c r="B101" s="267">
        <v>0</v>
      </c>
      <c r="C101" s="267">
        <v>0</v>
      </c>
      <c r="D101" s="267">
        <v>6.021</v>
      </c>
      <c r="E101" s="267">
        <v>2.1924</v>
      </c>
      <c r="F101" s="267">
        <v>6.4544</v>
      </c>
      <c r="G101" s="267">
        <v>2.5195</v>
      </c>
      <c r="H101" s="267">
        <v>6.3144</v>
      </c>
      <c r="I101" s="267">
        <v>2.2863</v>
      </c>
      <c r="J101" s="267">
        <v>5.6955</v>
      </c>
      <c r="K101" s="267">
        <v>2.633</v>
      </c>
      <c r="L101" s="267">
        <v>5.1443</v>
      </c>
      <c r="M101" s="267">
        <v>3.9565</v>
      </c>
      <c r="N101" s="267">
        <v>5.9771</v>
      </c>
      <c r="O101" s="267">
        <v>2.22</v>
      </c>
      <c r="P101" s="267">
        <v>0</v>
      </c>
    </row>
    <row r="102" spans="1:16" ht="15">
      <c r="A102" s="290">
        <v>27</v>
      </c>
      <c r="B102" s="267">
        <v>0</v>
      </c>
      <c r="C102" s="267">
        <v>0</v>
      </c>
      <c r="D102" s="267">
        <v>5.7334</v>
      </c>
      <c r="E102" s="267">
        <v>2.1094</v>
      </c>
      <c r="F102" s="267">
        <v>6.4834</v>
      </c>
      <c r="G102" s="267">
        <v>2.533</v>
      </c>
      <c r="H102" s="267">
        <v>6.1672</v>
      </c>
      <c r="I102" s="267">
        <v>2.2399</v>
      </c>
      <c r="J102" s="267">
        <v>5.4436</v>
      </c>
      <c r="K102" s="267">
        <v>2.633</v>
      </c>
      <c r="L102" s="267">
        <v>4.8732</v>
      </c>
      <c r="M102" s="267">
        <v>3.8808</v>
      </c>
      <c r="N102" s="267">
        <v>5.7636</v>
      </c>
      <c r="O102" s="267">
        <v>2.1407</v>
      </c>
      <c r="P102" s="267">
        <v>0</v>
      </c>
    </row>
    <row r="103" spans="1:16" ht="15">
      <c r="A103" s="290">
        <v>28</v>
      </c>
      <c r="B103" s="267">
        <v>0</v>
      </c>
      <c r="C103" s="267">
        <v>0</v>
      </c>
      <c r="D103" s="267">
        <v>5.4458</v>
      </c>
      <c r="E103" s="267">
        <v>2.0263</v>
      </c>
      <c r="F103" s="267">
        <v>6.5124</v>
      </c>
      <c r="G103" s="267">
        <v>2.5465</v>
      </c>
      <c r="H103" s="267">
        <v>6.02</v>
      </c>
      <c r="I103" s="267">
        <v>2.1935</v>
      </c>
      <c r="J103" s="267">
        <v>5.1918</v>
      </c>
      <c r="K103" s="267">
        <v>2.633</v>
      </c>
      <c r="L103" s="267">
        <v>4.6021</v>
      </c>
      <c r="M103" s="267">
        <v>3.8051</v>
      </c>
      <c r="N103" s="267">
        <v>5.5501</v>
      </c>
      <c r="O103" s="267">
        <v>2.0614</v>
      </c>
      <c r="P103" s="267">
        <v>0</v>
      </c>
    </row>
    <row r="104" spans="1:16" ht="15">
      <c r="A104" s="290">
        <v>29</v>
      </c>
      <c r="B104" s="267">
        <v>0</v>
      </c>
      <c r="C104" s="267">
        <v>0</v>
      </c>
      <c r="D104" s="267">
        <v>5.1582</v>
      </c>
      <c r="E104" s="267">
        <v>1.9432</v>
      </c>
      <c r="F104" s="267">
        <v>6.5414</v>
      </c>
      <c r="G104" s="267">
        <v>2.56</v>
      </c>
      <c r="H104" s="267">
        <v>5.8728</v>
      </c>
      <c r="I104" s="267">
        <v>2.1472</v>
      </c>
      <c r="J104" s="267">
        <v>4.9399</v>
      </c>
      <c r="K104" s="267">
        <v>2.633</v>
      </c>
      <c r="L104" s="267">
        <v>4.3311</v>
      </c>
      <c r="M104" s="267">
        <v>3.7295</v>
      </c>
      <c r="N104" s="267">
        <v>5.3367</v>
      </c>
      <c r="O104" s="267">
        <v>1.9821</v>
      </c>
      <c r="P104" s="267">
        <v>0</v>
      </c>
    </row>
    <row r="105" spans="1:16" ht="15">
      <c r="A105" s="290">
        <v>30</v>
      </c>
      <c r="B105" s="267">
        <v>0</v>
      </c>
      <c r="C105" s="267">
        <v>0</v>
      </c>
      <c r="D105" s="267">
        <v>4.8706</v>
      </c>
      <c r="E105" s="267">
        <v>1.8602</v>
      </c>
      <c r="F105" s="267">
        <v>6.5704</v>
      </c>
      <c r="G105" s="267">
        <v>2.5736</v>
      </c>
      <c r="H105" s="267">
        <v>5.7256</v>
      </c>
      <c r="I105" s="267">
        <v>2.1008</v>
      </c>
      <c r="J105" s="267">
        <v>4.688</v>
      </c>
      <c r="K105" s="267">
        <v>2.633</v>
      </c>
      <c r="L105" s="267">
        <v>4.06</v>
      </c>
      <c r="M105" s="267">
        <v>3.6538</v>
      </c>
      <c r="N105" s="267">
        <v>5.1232</v>
      </c>
      <c r="O105" s="267">
        <v>1.9029</v>
      </c>
      <c r="P105" s="267">
        <v>0</v>
      </c>
    </row>
    <row r="106" spans="1:16" ht="15">
      <c r="A106" s="290">
        <v>31</v>
      </c>
      <c r="B106" s="267">
        <v>0</v>
      </c>
      <c r="C106" s="267">
        <v>0</v>
      </c>
      <c r="D106" s="267">
        <v>5.0369</v>
      </c>
      <c r="E106" s="267">
        <v>1.8539</v>
      </c>
      <c r="F106" s="267">
        <v>6.4513</v>
      </c>
      <c r="G106" s="267">
        <v>2.5211</v>
      </c>
      <c r="H106" s="267">
        <v>5.5616</v>
      </c>
      <c r="I106" s="267">
        <v>2.0937</v>
      </c>
      <c r="J106" s="267">
        <v>4.6214</v>
      </c>
      <c r="K106" s="267">
        <v>2.6622</v>
      </c>
      <c r="L106" s="267">
        <v>4.0298</v>
      </c>
      <c r="M106" s="267">
        <v>3.5863</v>
      </c>
      <c r="N106" s="267">
        <v>4.9925</v>
      </c>
      <c r="O106" s="267">
        <v>2.0036</v>
      </c>
      <c r="P106" s="267">
        <v>0</v>
      </c>
    </row>
    <row r="107" spans="1:16" ht="15">
      <c r="A107" s="290">
        <v>32</v>
      </c>
      <c r="B107" s="267">
        <v>0</v>
      </c>
      <c r="C107" s="267">
        <v>0</v>
      </c>
      <c r="D107" s="267">
        <v>5.2031</v>
      </c>
      <c r="E107" s="267">
        <v>1.8475</v>
      </c>
      <c r="F107" s="267">
        <v>6.3321</v>
      </c>
      <c r="G107" s="267">
        <v>2.4686</v>
      </c>
      <c r="H107" s="267">
        <v>5.3976</v>
      </c>
      <c r="I107" s="267">
        <v>2.0867</v>
      </c>
      <c r="J107" s="267">
        <v>4.5547</v>
      </c>
      <c r="K107" s="267">
        <v>2.6913</v>
      </c>
      <c r="L107" s="267">
        <v>3.9995</v>
      </c>
      <c r="M107" s="267">
        <v>3.5188</v>
      </c>
      <c r="N107" s="267">
        <v>4.8618</v>
      </c>
      <c r="O107" s="267">
        <v>2.1043</v>
      </c>
      <c r="P107" s="267">
        <v>0</v>
      </c>
    </row>
    <row r="108" spans="1:16" ht="15">
      <c r="A108" s="290">
        <v>33</v>
      </c>
      <c r="B108" s="267">
        <v>0</v>
      </c>
      <c r="C108" s="267">
        <v>0</v>
      </c>
      <c r="D108" s="267">
        <v>5.9649</v>
      </c>
      <c r="E108" s="267">
        <v>2.5311</v>
      </c>
      <c r="F108" s="267">
        <v>7.0154</v>
      </c>
      <c r="G108" s="267">
        <v>2.8565</v>
      </c>
      <c r="H108" s="267">
        <v>6.1764</v>
      </c>
      <c r="I108" s="267">
        <v>2.4119</v>
      </c>
      <c r="J108" s="267">
        <v>4.7487</v>
      </c>
      <c r="K108" s="267">
        <v>2.6218</v>
      </c>
      <c r="L108" s="267">
        <v>4.7051</v>
      </c>
      <c r="M108" s="267">
        <v>4.082</v>
      </c>
      <c r="N108" s="267">
        <v>5.5872</v>
      </c>
      <c r="O108" s="267">
        <v>2.6397</v>
      </c>
      <c r="P108" s="267">
        <v>0</v>
      </c>
    </row>
    <row r="109" spans="1:16" ht="15">
      <c r="A109" s="290">
        <v>34</v>
      </c>
      <c r="B109" s="267">
        <v>0</v>
      </c>
      <c r="C109" s="267">
        <v>0</v>
      </c>
      <c r="D109" s="267">
        <v>6.0657</v>
      </c>
      <c r="E109" s="267">
        <v>2.4998</v>
      </c>
      <c r="F109" s="267">
        <v>6.8076</v>
      </c>
      <c r="G109" s="267">
        <v>2.8114</v>
      </c>
      <c r="H109" s="267">
        <v>6.0163</v>
      </c>
      <c r="I109" s="267">
        <v>2.4017</v>
      </c>
      <c r="J109" s="267">
        <v>4.6535</v>
      </c>
      <c r="K109" s="267">
        <v>2.6172</v>
      </c>
      <c r="L109" s="267">
        <v>4.7001</v>
      </c>
      <c r="M109" s="267">
        <v>4.0267</v>
      </c>
      <c r="N109" s="267">
        <v>5.4642</v>
      </c>
      <c r="O109" s="267">
        <v>2.7821</v>
      </c>
      <c r="P109" s="267">
        <v>0</v>
      </c>
    </row>
    <row r="110" spans="1:16" ht="15">
      <c r="A110" s="290">
        <v>35</v>
      </c>
      <c r="B110" s="267">
        <v>0</v>
      </c>
      <c r="C110" s="267">
        <v>0</v>
      </c>
      <c r="D110" s="267">
        <v>6.1664</v>
      </c>
      <c r="E110" s="267">
        <v>2.4684</v>
      </c>
      <c r="F110" s="267">
        <v>6.5999</v>
      </c>
      <c r="G110" s="267">
        <v>2.7662</v>
      </c>
      <c r="H110" s="267">
        <v>5.8562</v>
      </c>
      <c r="I110" s="267">
        <v>2.3915</v>
      </c>
      <c r="J110" s="267">
        <v>4.5582</v>
      </c>
      <c r="K110" s="267">
        <v>2.6126</v>
      </c>
      <c r="L110" s="267">
        <v>4.6951</v>
      </c>
      <c r="M110" s="267">
        <v>3.9714</v>
      </c>
      <c r="N110" s="267">
        <v>5.3413</v>
      </c>
      <c r="O110" s="267">
        <v>2.9246</v>
      </c>
      <c r="P110" s="267">
        <v>0</v>
      </c>
    </row>
    <row r="111" spans="1:16" ht="15">
      <c r="A111" s="290">
        <v>36</v>
      </c>
      <c r="B111" s="267">
        <v>0</v>
      </c>
      <c r="C111" s="267">
        <v>0</v>
      </c>
      <c r="D111" s="267">
        <v>6.2672</v>
      </c>
      <c r="E111" s="267">
        <v>2.437</v>
      </c>
      <c r="F111" s="267">
        <v>6.3921</v>
      </c>
      <c r="G111" s="267">
        <v>2.7211</v>
      </c>
      <c r="H111" s="267">
        <v>5.6962</v>
      </c>
      <c r="I111" s="267">
        <v>2.3813</v>
      </c>
      <c r="J111" s="267">
        <v>4.463</v>
      </c>
      <c r="K111" s="267">
        <v>2.608</v>
      </c>
      <c r="L111" s="267">
        <v>4.6901</v>
      </c>
      <c r="M111" s="267">
        <v>3.9161</v>
      </c>
      <c r="N111" s="267">
        <v>5.2183</v>
      </c>
      <c r="O111" s="267">
        <v>3.0671</v>
      </c>
      <c r="P111" s="267">
        <v>0</v>
      </c>
    </row>
    <row r="112" spans="1:16" ht="15">
      <c r="A112" s="290">
        <v>37</v>
      </c>
      <c r="B112" s="267">
        <v>0</v>
      </c>
      <c r="C112" s="267">
        <v>0</v>
      </c>
      <c r="D112" s="267">
        <v>6.368</v>
      </c>
      <c r="E112" s="267">
        <v>2.4057</v>
      </c>
      <c r="F112" s="267">
        <v>6.1843</v>
      </c>
      <c r="G112" s="267">
        <v>2.6759</v>
      </c>
      <c r="H112" s="267">
        <v>5.5361</v>
      </c>
      <c r="I112" s="267">
        <v>2.3712</v>
      </c>
      <c r="J112" s="267">
        <v>4.3678</v>
      </c>
      <c r="K112" s="267">
        <v>2.6034</v>
      </c>
      <c r="L112" s="267">
        <v>4.6851</v>
      </c>
      <c r="M112" s="267">
        <v>3.8608</v>
      </c>
      <c r="N112" s="267">
        <v>5.0953</v>
      </c>
      <c r="O112" s="267">
        <v>3.2096</v>
      </c>
      <c r="P112" s="267">
        <v>0</v>
      </c>
    </row>
    <row r="113" spans="1:16" ht="15">
      <c r="A113" s="290">
        <v>38</v>
      </c>
      <c r="B113" s="267">
        <v>0</v>
      </c>
      <c r="C113" s="267">
        <v>0</v>
      </c>
      <c r="D113" s="267">
        <v>6.4688</v>
      </c>
      <c r="E113" s="267">
        <v>2.3743</v>
      </c>
      <c r="F113" s="267">
        <v>5.9766</v>
      </c>
      <c r="G113" s="267">
        <v>2.6308</v>
      </c>
      <c r="H113" s="267">
        <v>5.376</v>
      </c>
      <c r="I113" s="267">
        <v>2.361</v>
      </c>
      <c r="J113" s="267">
        <v>4.2726</v>
      </c>
      <c r="K113" s="267">
        <v>2.5989</v>
      </c>
      <c r="L113" s="267">
        <v>4.6801</v>
      </c>
      <c r="M113" s="267">
        <v>3.8055</v>
      </c>
      <c r="N113" s="267">
        <v>4.9723</v>
      </c>
      <c r="O113" s="267">
        <v>3.3521</v>
      </c>
      <c r="P113" s="267">
        <v>0</v>
      </c>
    </row>
    <row r="114" spans="1:16" ht="15">
      <c r="A114" s="290">
        <v>39</v>
      </c>
      <c r="B114" s="267">
        <v>0</v>
      </c>
      <c r="C114" s="267">
        <v>0</v>
      </c>
      <c r="D114" s="267">
        <v>6.5696</v>
      </c>
      <c r="E114" s="267">
        <v>2.343</v>
      </c>
      <c r="F114" s="267">
        <v>5.7688</v>
      </c>
      <c r="G114" s="267">
        <v>2.5856</v>
      </c>
      <c r="H114" s="267">
        <v>5.216</v>
      </c>
      <c r="I114" s="267">
        <v>2.3508</v>
      </c>
      <c r="J114" s="267">
        <v>4.1773</v>
      </c>
      <c r="K114" s="267">
        <v>2.5943</v>
      </c>
      <c r="L114" s="267">
        <v>4.6751</v>
      </c>
      <c r="M114" s="267">
        <v>3.7502</v>
      </c>
      <c r="N114" s="267">
        <v>4.8493</v>
      </c>
      <c r="O114" s="267">
        <v>3.4945</v>
      </c>
      <c r="P114" s="267">
        <v>0</v>
      </c>
    </row>
    <row r="115" spans="1:16" ht="15">
      <c r="A115" s="290">
        <v>40</v>
      </c>
      <c r="B115" s="267">
        <v>0</v>
      </c>
      <c r="C115" s="267">
        <v>0</v>
      </c>
      <c r="D115" s="267">
        <v>6.6703</v>
      </c>
      <c r="E115" s="267">
        <v>2.3116</v>
      </c>
      <c r="F115" s="267">
        <v>5.5611</v>
      </c>
      <c r="G115" s="267">
        <v>2.5405</v>
      </c>
      <c r="H115" s="267">
        <v>5.0559</v>
      </c>
      <c r="I115" s="267">
        <v>2.3406</v>
      </c>
      <c r="J115" s="267">
        <v>4.0821</v>
      </c>
      <c r="K115" s="267">
        <v>2.5897</v>
      </c>
      <c r="L115" s="267">
        <v>4.67</v>
      </c>
      <c r="M115" s="267">
        <v>3.6949</v>
      </c>
      <c r="N115" s="267">
        <v>4.7264</v>
      </c>
      <c r="O115" s="267">
        <v>3.637</v>
      </c>
      <c r="P115" s="267">
        <v>0</v>
      </c>
    </row>
    <row r="116" spans="1:16" ht="15">
      <c r="A116" s="290">
        <v>41</v>
      </c>
      <c r="B116" s="267">
        <v>0</v>
      </c>
      <c r="C116" s="267">
        <v>0</v>
      </c>
      <c r="D116" s="267">
        <v>6.7711</v>
      </c>
      <c r="E116" s="267">
        <v>2.2802</v>
      </c>
      <c r="F116" s="267">
        <v>5.3533</v>
      </c>
      <c r="G116" s="267">
        <v>2.4953</v>
      </c>
      <c r="H116" s="267">
        <v>4.8959</v>
      </c>
      <c r="I116" s="267">
        <v>2.3304</v>
      </c>
      <c r="J116" s="267">
        <v>3.9869</v>
      </c>
      <c r="K116" s="267">
        <v>2.5851</v>
      </c>
      <c r="L116" s="267">
        <v>4.665</v>
      </c>
      <c r="M116" s="267">
        <v>3.6396</v>
      </c>
      <c r="N116" s="267">
        <v>4.6034</v>
      </c>
      <c r="O116" s="267">
        <v>3.7795</v>
      </c>
      <c r="P116" s="267">
        <v>0</v>
      </c>
    </row>
    <row r="117" spans="1:16" ht="15">
      <c r="A117" s="290">
        <v>42</v>
      </c>
      <c r="B117" s="267">
        <v>0</v>
      </c>
      <c r="C117" s="267">
        <v>0</v>
      </c>
      <c r="D117" s="267">
        <v>6.8719</v>
      </c>
      <c r="E117" s="267">
        <v>2.2489</v>
      </c>
      <c r="F117" s="267">
        <v>5.1455</v>
      </c>
      <c r="G117" s="267">
        <v>2.4501</v>
      </c>
      <c r="H117" s="267">
        <v>4.7358</v>
      </c>
      <c r="I117" s="267">
        <v>2.3203</v>
      </c>
      <c r="J117" s="267">
        <v>3.8917</v>
      </c>
      <c r="K117" s="267">
        <v>2.5805</v>
      </c>
      <c r="L117" s="267">
        <v>4.66</v>
      </c>
      <c r="M117" s="267">
        <v>3.5843</v>
      </c>
      <c r="N117" s="267">
        <v>4.4804</v>
      </c>
      <c r="O117" s="267">
        <v>3.922</v>
      </c>
      <c r="P117" s="267">
        <v>0</v>
      </c>
    </row>
    <row r="118" spans="1:16" ht="15">
      <c r="A118" s="290">
        <v>43</v>
      </c>
      <c r="B118" s="267">
        <v>0</v>
      </c>
      <c r="C118" s="267">
        <v>0</v>
      </c>
      <c r="D118" s="267">
        <v>6.5866</v>
      </c>
      <c r="E118" s="267">
        <v>2.2395</v>
      </c>
      <c r="F118" s="267">
        <v>5.113</v>
      </c>
      <c r="G118" s="267">
        <v>2.4418</v>
      </c>
      <c r="H118" s="267">
        <v>4.7558</v>
      </c>
      <c r="I118" s="267">
        <v>2.3175</v>
      </c>
      <c r="J118" s="267">
        <v>3.9526</v>
      </c>
      <c r="K118" s="267">
        <v>2.5759</v>
      </c>
      <c r="L118" s="267">
        <v>4.6867</v>
      </c>
      <c r="M118" s="267">
        <v>3.5742</v>
      </c>
      <c r="N118" s="267">
        <v>4.4048</v>
      </c>
      <c r="O118" s="267">
        <v>3.8085</v>
      </c>
      <c r="P118" s="267">
        <v>0</v>
      </c>
    </row>
    <row r="119" spans="1:16" ht="15">
      <c r="A119" s="290">
        <v>44</v>
      </c>
      <c r="B119" s="267">
        <v>0</v>
      </c>
      <c r="C119" s="267">
        <v>0</v>
      </c>
      <c r="D119" s="267">
        <v>6.3014</v>
      </c>
      <c r="E119" s="267">
        <v>2.2301</v>
      </c>
      <c r="F119" s="267">
        <v>5.0804</v>
      </c>
      <c r="G119" s="267">
        <v>2.4334</v>
      </c>
      <c r="H119" s="267">
        <v>4.7757</v>
      </c>
      <c r="I119" s="267">
        <v>2.3148</v>
      </c>
      <c r="J119" s="267">
        <v>4.0135</v>
      </c>
      <c r="K119" s="267">
        <v>2.5714</v>
      </c>
      <c r="L119" s="267">
        <v>4.7134</v>
      </c>
      <c r="M119" s="267">
        <v>3.5641</v>
      </c>
      <c r="N119" s="267">
        <v>4.3291</v>
      </c>
      <c r="O119" s="267">
        <v>3.695</v>
      </c>
      <c r="P119" s="267">
        <v>0</v>
      </c>
    </row>
    <row r="120" spans="1:16" ht="15">
      <c r="A120" s="290">
        <v>45</v>
      </c>
      <c r="B120" s="267">
        <v>0</v>
      </c>
      <c r="C120" s="267">
        <v>0</v>
      </c>
      <c r="D120" s="267">
        <v>5.671</v>
      </c>
      <c r="E120" s="267">
        <v>2.8492</v>
      </c>
      <c r="F120" s="267">
        <v>5.1025</v>
      </c>
      <c r="G120" s="267">
        <v>3.1263</v>
      </c>
      <c r="H120" s="267">
        <v>5.7808</v>
      </c>
      <c r="I120" s="267">
        <v>3.6528</v>
      </c>
      <c r="J120" s="267">
        <v>4.1355</v>
      </c>
      <c r="K120" s="267">
        <v>3.0452</v>
      </c>
      <c r="L120" s="267">
        <v>6.004</v>
      </c>
      <c r="M120" s="267">
        <v>4.7345</v>
      </c>
      <c r="N120" s="267">
        <v>5.3433</v>
      </c>
      <c r="O120" s="267">
        <v>3.8434</v>
      </c>
      <c r="P120" s="267">
        <v>0</v>
      </c>
    </row>
    <row r="121" spans="1:16" ht="15">
      <c r="A121" s="290">
        <v>46</v>
      </c>
      <c r="B121" s="267">
        <v>0</v>
      </c>
      <c r="C121" s="267">
        <v>0</v>
      </c>
      <c r="D121" s="267">
        <v>5.4024</v>
      </c>
      <c r="E121" s="267">
        <v>2.7866</v>
      </c>
      <c r="F121" s="267">
        <v>5.1868</v>
      </c>
      <c r="G121" s="267">
        <v>3.0331</v>
      </c>
      <c r="H121" s="267">
        <v>5.7684</v>
      </c>
      <c r="I121" s="267">
        <v>3.5474</v>
      </c>
      <c r="J121" s="267">
        <v>4.2913</v>
      </c>
      <c r="K121" s="267">
        <v>3.017</v>
      </c>
      <c r="L121" s="267">
        <v>6.0184</v>
      </c>
      <c r="M121" s="267">
        <v>4.6319</v>
      </c>
      <c r="N121" s="267">
        <v>5.2536</v>
      </c>
      <c r="O121" s="267">
        <v>3.8086</v>
      </c>
      <c r="P121" s="267">
        <v>0</v>
      </c>
    </row>
    <row r="122" spans="1:16" ht="15">
      <c r="A122" s="290">
        <v>47</v>
      </c>
      <c r="B122" s="267">
        <v>0</v>
      </c>
      <c r="C122" s="267">
        <v>0</v>
      </c>
      <c r="D122" s="267">
        <v>5.1338</v>
      </c>
      <c r="E122" s="267">
        <v>2.7241</v>
      </c>
      <c r="F122" s="267">
        <v>5.271</v>
      </c>
      <c r="G122" s="267">
        <v>2.9399</v>
      </c>
      <c r="H122" s="267">
        <v>5.7559</v>
      </c>
      <c r="I122" s="267">
        <v>3.442</v>
      </c>
      <c r="J122" s="267">
        <v>4.4471</v>
      </c>
      <c r="K122" s="267">
        <v>2.9888</v>
      </c>
      <c r="L122" s="267">
        <v>6.0328</v>
      </c>
      <c r="M122" s="267">
        <v>4.5294</v>
      </c>
      <c r="N122" s="267">
        <v>5.1639</v>
      </c>
      <c r="O122" s="267">
        <v>3.7739</v>
      </c>
      <c r="P122" s="267">
        <v>0</v>
      </c>
    </row>
    <row r="123" spans="1:16" ht="15">
      <c r="A123" s="290">
        <v>48</v>
      </c>
      <c r="B123" s="267">
        <v>0</v>
      </c>
      <c r="C123" s="267">
        <v>0</v>
      </c>
      <c r="D123" s="267">
        <v>4.8652</v>
      </c>
      <c r="E123" s="267">
        <v>2.6616</v>
      </c>
      <c r="F123" s="267">
        <v>5.3553</v>
      </c>
      <c r="G123" s="267">
        <v>2.8466</v>
      </c>
      <c r="H123" s="267">
        <v>5.7434</v>
      </c>
      <c r="I123" s="267">
        <v>3.3366</v>
      </c>
      <c r="J123" s="267">
        <v>4.603</v>
      </c>
      <c r="K123" s="267">
        <v>2.9606</v>
      </c>
      <c r="L123" s="267">
        <v>6.0472</v>
      </c>
      <c r="M123" s="267">
        <v>4.4268</v>
      </c>
      <c r="N123" s="267">
        <v>5.0742</v>
      </c>
      <c r="O123" s="267">
        <v>3.7392</v>
      </c>
      <c r="P123" s="267">
        <v>0</v>
      </c>
    </row>
    <row r="124" spans="1:16" ht="15">
      <c r="A124" s="290">
        <v>49</v>
      </c>
      <c r="B124" s="267">
        <v>0</v>
      </c>
      <c r="C124" s="267">
        <v>0</v>
      </c>
      <c r="D124" s="267">
        <v>4.5966</v>
      </c>
      <c r="E124" s="267">
        <v>2.5991</v>
      </c>
      <c r="F124" s="267">
        <v>5.4396</v>
      </c>
      <c r="G124" s="267">
        <v>2.7534</v>
      </c>
      <c r="H124" s="267">
        <v>5.731</v>
      </c>
      <c r="I124" s="267">
        <v>3.2312</v>
      </c>
      <c r="J124" s="267">
        <v>4.7588</v>
      </c>
      <c r="K124" s="267">
        <v>2.9324</v>
      </c>
      <c r="L124" s="267">
        <v>6.0616</v>
      </c>
      <c r="M124" s="267">
        <v>4.3243</v>
      </c>
      <c r="N124" s="267">
        <v>4.9845</v>
      </c>
      <c r="O124" s="267">
        <v>3.7045</v>
      </c>
      <c r="P124" s="267">
        <v>0</v>
      </c>
    </row>
    <row r="125" spans="1:16" ht="15">
      <c r="A125" s="290">
        <v>50</v>
      </c>
      <c r="B125" s="267">
        <v>0</v>
      </c>
      <c r="C125" s="267">
        <v>0</v>
      </c>
      <c r="D125" s="267">
        <v>4.3279</v>
      </c>
      <c r="E125" s="267">
        <v>2.5366</v>
      </c>
      <c r="F125" s="267">
        <v>5.5238</v>
      </c>
      <c r="G125" s="267">
        <v>2.6602</v>
      </c>
      <c r="H125" s="267">
        <v>5.7185</v>
      </c>
      <c r="I125" s="267">
        <v>3.1258</v>
      </c>
      <c r="J125" s="267">
        <v>4.9146</v>
      </c>
      <c r="K125" s="267">
        <v>2.9042</v>
      </c>
      <c r="L125" s="267">
        <v>6.076</v>
      </c>
      <c r="M125" s="267">
        <v>4.2217</v>
      </c>
      <c r="N125" s="267">
        <v>4.8948</v>
      </c>
      <c r="O125" s="267">
        <v>3.6698</v>
      </c>
      <c r="P125" s="267">
        <v>0</v>
      </c>
    </row>
    <row r="126" spans="1:16" ht="15">
      <c r="A126" s="290">
        <v>51</v>
      </c>
      <c r="B126" s="267">
        <v>0</v>
      </c>
      <c r="C126" s="267">
        <v>0</v>
      </c>
      <c r="D126" s="267">
        <v>4.0593</v>
      </c>
      <c r="E126" s="267">
        <v>2.4741</v>
      </c>
      <c r="F126" s="267">
        <v>5.6081</v>
      </c>
      <c r="G126" s="267">
        <v>2.567</v>
      </c>
      <c r="H126" s="267">
        <v>5.706</v>
      </c>
      <c r="I126" s="267">
        <v>3.0204</v>
      </c>
      <c r="J126" s="267">
        <v>5.0705</v>
      </c>
      <c r="K126" s="267">
        <v>2.876</v>
      </c>
      <c r="L126" s="267">
        <v>6.0903</v>
      </c>
      <c r="M126" s="267">
        <v>4.1192</v>
      </c>
      <c r="N126" s="267">
        <v>4.8051</v>
      </c>
      <c r="O126" s="267">
        <v>3.6351</v>
      </c>
      <c r="P126" s="267">
        <v>0</v>
      </c>
    </row>
    <row r="127" spans="1:16" ht="15">
      <c r="A127" s="290">
        <v>52</v>
      </c>
      <c r="B127" s="267">
        <v>0</v>
      </c>
      <c r="C127" s="267">
        <v>0</v>
      </c>
      <c r="D127" s="267">
        <v>3.7907</v>
      </c>
      <c r="E127" s="267">
        <v>2.4115</v>
      </c>
      <c r="F127" s="267">
        <v>5.6924</v>
      </c>
      <c r="G127" s="267">
        <v>2.4737</v>
      </c>
      <c r="H127" s="267">
        <v>5.6936</v>
      </c>
      <c r="I127" s="267">
        <v>2.915</v>
      </c>
      <c r="J127" s="267">
        <v>5.2263</v>
      </c>
      <c r="K127" s="267">
        <v>2.8478</v>
      </c>
      <c r="L127" s="267">
        <v>6.1047</v>
      </c>
      <c r="M127" s="267">
        <v>4.0166</v>
      </c>
      <c r="N127" s="267">
        <v>4.7154</v>
      </c>
      <c r="O127" s="267">
        <v>3.6004</v>
      </c>
      <c r="P127" s="267">
        <v>0</v>
      </c>
    </row>
    <row r="128" spans="1:16" ht="15">
      <c r="A128" s="290">
        <v>53</v>
      </c>
      <c r="B128" s="267">
        <v>0</v>
      </c>
      <c r="C128" s="267">
        <v>0</v>
      </c>
      <c r="D128" s="267">
        <v>3.5221</v>
      </c>
      <c r="E128" s="267">
        <v>2.349</v>
      </c>
      <c r="F128" s="267">
        <v>5.7766</v>
      </c>
      <c r="G128" s="267">
        <v>2.3805</v>
      </c>
      <c r="H128" s="267">
        <v>5.6811</v>
      </c>
      <c r="I128" s="267">
        <v>2.8095</v>
      </c>
      <c r="J128" s="267">
        <v>5.3822</v>
      </c>
      <c r="K128" s="267">
        <v>2.8196</v>
      </c>
      <c r="L128" s="267">
        <v>6.1191</v>
      </c>
      <c r="M128" s="267">
        <v>3.9141</v>
      </c>
      <c r="N128" s="267">
        <v>4.6257</v>
      </c>
      <c r="O128" s="267">
        <v>3.5657</v>
      </c>
      <c r="P128" s="267">
        <v>0</v>
      </c>
    </row>
    <row r="129" spans="1:16" ht="15">
      <c r="A129" s="290">
        <v>54</v>
      </c>
      <c r="B129" s="267">
        <v>0</v>
      </c>
      <c r="C129" s="267">
        <v>0</v>
      </c>
      <c r="D129" s="267">
        <v>3.2535</v>
      </c>
      <c r="E129" s="267">
        <v>2.2865</v>
      </c>
      <c r="F129" s="267">
        <v>5.8609</v>
      </c>
      <c r="G129" s="267">
        <v>2.2873</v>
      </c>
      <c r="H129" s="267">
        <v>5.6686</v>
      </c>
      <c r="I129" s="267">
        <v>2.7041</v>
      </c>
      <c r="J129" s="267">
        <v>5.538</v>
      </c>
      <c r="K129" s="267">
        <v>2.7914</v>
      </c>
      <c r="L129" s="267">
        <v>6.1335</v>
      </c>
      <c r="M129" s="267">
        <v>3.8115</v>
      </c>
      <c r="N129" s="267">
        <v>4.536</v>
      </c>
      <c r="O129" s="267">
        <v>3.531</v>
      </c>
      <c r="P129" s="267">
        <v>0</v>
      </c>
    </row>
    <row r="130" spans="1:16" ht="15">
      <c r="A130" s="290">
        <v>55</v>
      </c>
      <c r="B130" s="267">
        <v>0</v>
      </c>
      <c r="C130" s="267">
        <v>0</v>
      </c>
      <c r="D130" s="267">
        <v>3.2392</v>
      </c>
      <c r="E130" s="267">
        <v>2.277</v>
      </c>
      <c r="F130" s="267">
        <v>5.6293</v>
      </c>
      <c r="G130" s="267">
        <v>2.2778</v>
      </c>
      <c r="H130" s="267">
        <v>5.5185</v>
      </c>
      <c r="I130" s="267">
        <v>2.6929</v>
      </c>
      <c r="J130" s="267">
        <v>5.4253</v>
      </c>
      <c r="K130" s="267">
        <v>2.7798</v>
      </c>
      <c r="L130" s="267">
        <v>6.0448</v>
      </c>
      <c r="M130" s="267">
        <v>3.7956</v>
      </c>
      <c r="N130" s="267">
        <v>4.4681</v>
      </c>
      <c r="O130" s="267">
        <v>3.5296</v>
      </c>
      <c r="P130" s="267">
        <v>0</v>
      </c>
    </row>
    <row r="131" spans="1:16" ht="15">
      <c r="A131" s="290">
        <v>56</v>
      </c>
      <c r="B131" s="267">
        <v>0</v>
      </c>
      <c r="C131" s="267">
        <v>0</v>
      </c>
      <c r="D131" s="267">
        <v>3.2249</v>
      </c>
      <c r="E131" s="267">
        <v>2.2675</v>
      </c>
      <c r="F131" s="267">
        <v>5.3977</v>
      </c>
      <c r="G131" s="267">
        <v>2.2682</v>
      </c>
      <c r="H131" s="267">
        <v>5.3684</v>
      </c>
      <c r="I131" s="267">
        <v>2.6816</v>
      </c>
      <c r="J131" s="267">
        <v>5.3126</v>
      </c>
      <c r="K131" s="267">
        <v>2.7682</v>
      </c>
      <c r="L131" s="267">
        <v>5.9562</v>
      </c>
      <c r="M131" s="267">
        <v>3.7797</v>
      </c>
      <c r="N131" s="267">
        <v>4.4001</v>
      </c>
      <c r="O131" s="267">
        <v>3.5281</v>
      </c>
      <c r="P131" s="267">
        <v>0</v>
      </c>
    </row>
    <row r="132" spans="1:16" ht="15">
      <c r="A132" s="290">
        <v>57</v>
      </c>
      <c r="B132" s="267">
        <v>0</v>
      </c>
      <c r="C132" s="267">
        <v>0</v>
      </c>
      <c r="D132" s="267">
        <v>3.2106</v>
      </c>
      <c r="E132" s="267">
        <v>2.2579</v>
      </c>
      <c r="F132" s="267">
        <v>5.1662</v>
      </c>
      <c r="G132" s="267">
        <v>2.2587</v>
      </c>
      <c r="H132" s="267">
        <v>5.2182</v>
      </c>
      <c r="I132" s="267">
        <v>2.6703</v>
      </c>
      <c r="J132" s="267">
        <v>5.1999</v>
      </c>
      <c r="K132" s="267">
        <v>2.7565</v>
      </c>
      <c r="L132" s="267">
        <v>5.8675</v>
      </c>
      <c r="M132" s="267">
        <v>3.7639</v>
      </c>
      <c r="N132" s="267">
        <v>4.3322</v>
      </c>
      <c r="O132" s="267">
        <v>3.5267</v>
      </c>
      <c r="P132" s="267">
        <v>0</v>
      </c>
    </row>
    <row r="133" spans="1:16" ht="15">
      <c r="A133" s="290">
        <v>58</v>
      </c>
      <c r="B133" s="267">
        <v>0</v>
      </c>
      <c r="C133" s="267">
        <v>0</v>
      </c>
      <c r="D133" s="267">
        <v>3.1963</v>
      </c>
      <c r="E133" s="267">
        <v>2.2484</v>
      </c>
      <c r="F133" s="267">
        <v>4.9346</v>
      </c>
      <c r="G133" s="267">
        <v>2.2492</v>
      </c>
      <c r="H133" s="267">
        <v>5.0681</v>
      </c>
      <c r="I133" s="267">
        <v>2.6591</v>
      </c>
      <c r="J133" s="267">
        <v>5.0872</v>
      </c>
      <c r="K133" s="267">
        <v>2.7449</v>
      </c>
      <c r="L133" s="267">
        <v>5.7788</v>
      </c>
      <c r="M133" s="267">
        <v>3.748</v>
      </c>
      <c r="N133" s="267">
        <v>4.2642</v>
      </c>
      <c r="O133" s="267">
        <v>3.5253</v>
      </c>
      <c r="P133" s="267">
        <v>0</v>
      </c>
    </row>
    <row r="134" spans="1:16" ht="15">
      <c r="A134" s="290">
        <v>59</v>
      </c>
      <c r="B134" s="267">
        <v>0</v>
      </c>
      <c r="C134" s="267">
        <v>0</v>
      </c>
      <c r="D134" s="267">
        <v>3.182</v>
      </c>
      <c r="E134" s="267">
        <v>2.2389</v>
      </c>
      <c r="F134" s="267">
        <v>4.703</v>
      </c>
      <c r="G134" s="267">
        <v>2.2396</v>
      </c>
      <c r="H134" s="267">
        <v>4.918</v>
      </c>
      <c r="I134" s="267">
        <v>2.6478</v>
      </c>
      <c r="J134" s="267">
        <v>4.9745</v>
      </c>
      <c r="K134" s="267">
        <v>2.7333</v>
      </c>
      <c r="L134" s="267">
        <v>5.6902</v>
      </c>
      <c r="M134" s="267">
        <v>3.7321</v>
      </c>
      <c r="N134" s="267">
        <v>4.1963</v>
      </c>
      <c r="O134" s="267">
        <v>3.5238</v>
      </c>
      <c r="P134" s="267">
        <v>0</v>
      </c>
    </row>
    <row r="135" spans="1:16" ht="15">
      <c r="A135" s="290">
        <v>60</v>
      </c>
      <c r="B135" s="267">
        <v>0</v>
      </c>
      <c r="C135" s="267">
        <v>0</v>
      </c>
      <c r="D135" s="267">
        <v>3.1677</v>
      </c>
      <c r="E135" s="267">
        <v>2.2294</v>
      </c>
      <c r="F135" s="267">
        <v>4.4714</v>
      </c>
      <c r="G135" s="267">
        <v>2.2301</v>
      </c>
      <c r="H135" s="267">
        <v>4.7679</v>
      </c>
      <c r="I135" s="267">
        <v>2.6365</v>
      </c>
      <c r="J135" s="267">
        <v>4.8618</v>
      </c>
      <c r="K135" s="267">
        <v>2.7216</v>
      </c>
      <c r="L135" s="267">
        <v>5.6015</v>
      </c>
      <c r="M135" s="267">
        <v>3.7162</v>
      </c>
      <c r="N135" s="267">
        <v>4.1283</v>
      </c>
      <c r="O135" s="267">
        <v>3.5224</v>
      </c>
      <c r="P135" s="267">
        <v>0</v>
      </c>
    </row>
    <row r="136" ht="12.75">
      <c r="A136" s="83"/>
    </row>
    <row r="137" ht="12.75">
      <c r="A137" s="76" t="e">
        <f>HLOOKUP('[3]NEER Claim Cost Calculator'!$I$22,B141:P202,MATCH('[3]NEER Claim Cost Calculator'!$K$22,A141:A202))</f>
        <v>#N/A</v>
      </c>
    </row>
    <row r="138" spans="1:16" s="261" customFormat="1" ht="12.75">
      <c r="A138" s="475" t="s">
        <v>18655</v>
      </c>
      <c r="B138" s="475"/>
      <c r="C138" s="475"/>
      <c r="D138" s="475"/>
      <c r="E138" s="475"/>
      <c r="F138" s="475"/>
      <c r="G138" s="475"/>
      <c r="H138" s="475"/>
      <c r="I138" s="475"/>
      <c r="J138" s="475"/>
      <c r="K138" s="475"/>
      <c r="L138" s="475"/>
      <c r="M138" s="475"/>
      <c r="N138" s="475"/>
      <c r="O138" s="475"/>
      <c r="P138" s="475"/>
    </row>
    <row r="139" spans="1:16" ht="12.75">
      <c r="A139" s="479" t="s">
        <v>18656</v>
      </c>
      <c r="B139" s="479"/>
      <c r="C139" s="479"/>
      <c r="D139" s="479"/>
      <c r="E139" s="479"/>
      <c r="F139" s="479"/>
      <c r="G139" s="479"/>
      <c r="H139" s="479"/>
      <c r="I139" s="479"/>
      <c r="J139" s="479"/>
      <c r="K139" s="479"/>
      <c r="L139" s="479"/>
      <c r="M139" s="479"/>
      <c r="N139" s="479"/>
      <c r="O139" s="479"/>
      <c r="P139" s="479"/>
    </row>
    <row r="140" spans="1:16" ht="12.75">
      <c r="A140" s="80" t="s">
        <v>18657</v>
      </c>
      <c r="B140" s="222" t="s">
        <v>18658</v>
      </c>
      <c r="C140" s="222" t="s">
        <v>18659</v>
      </c>
      <c r="D140" s="222" t="s">
        <v>18660</v>
      </c>
      <c r="E140" s="222" t="s">
        <v>18661</v>
      </c>
      <c r="F140" s="222" t="s">
        <v>18662</v>
      </c>
      <c r="G140" s="222" t="s">
        <v>18663</v>
      </c>
      <c r="H140" s="222" t="s">
        <v>18664</v>
      </c>
      <c r="I140" s="222" t="s">
        <v>18665</v>
      </c>
      <c r="J140" s="222" t="s">
        <v>18666</v>
      </c>
      <c r="K140" s="222" t="s">
        <v>18667</v>
      </c>
      <c r="L140" s="222" t="s">
        <v>18668</v>
      </c>
      <c r="M140" s="222" t="s">
        <v>18669</v>
      </c>
      <c r="N140" s="222" t="s">
        <v>18670</v>
      </c>
      <c r="O140" s="222" t="s">
        <v>18671</v>
      </c>
      <c r="P140" s="222" t="s">
        <v>18672</v>
      </c>
    </row>
    <row r="141" spans="1:16" ht="12.75">
      <c r="A141" s="82" t="s">
        <v>18673</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10.5651</v>
      </c>
      <c r="E142" s="267">
        <v>2.3456</v>
      </c>
      <c r="F142" s="267">
        <v>17.8386</v>
      </c>
      <c r="G142" s="267">
        <v>3.0263</v>
      </c>
      <c r="H142" s="267">
        <v>22.1325</v>
      </c>
      <c r="I142" s="267">
        <v>3.4988</v>
      </c>
      <c r="J142" s="267">
        <v>24.6558</v>
      </c>
      <c r="K142" s="267">
        <v>1.9013</v>
      </c>
      <c r="L142" s="267">
        <v>3.8649</v>
      </c>
      <c r="M142" s="267">
        <v>3.5397</v>
      </c>
      <c r="N142" s="267">
        <v>0</v>
      </c>
      <c r="O142" s="267">
        <v>0</v>
      </c>
      <c r="P142" s="267">
        <v>0</v>
      </c>
    </row>
    <row r="143" spans="1:16" ht="15">
      <c r="A143" s="290">
        <v>1</v>
      </c>
      <c r="B143" s="267">
        <v>0</v>
      </c>
      <c r="C143" s="267">
        <v>0</v>
      </c>
      <c r="D143" s="267">
        <v>9.3912</v>
      </c>
      <c r="E143" s="267">
        <v>2.085</v>
      </c>
      <c r="F143" s="267">
        <v>15.8565</v>
      </c>
      <c r="G143" s="267">
        <v>2.69</v>
      </c>
      <c r="H143" s="267">
        <v>19.6733</v>
      </c>
      <c r="I143" s="267">
        <v>3.11</v>
      </c>
      <c r="J143" s="267">
        <v>21.9163</v>
      </c>
      <c r="K143" s="267">
        <v>1.69</v>
      </c>
      <c r="L143" s="267">
        <v>3.4355</v>
      </c>
      <c r="M143" s="267">
        <v>3.1464</v>
      </c>
      <c r="N143" s="267">
        <v>0</v>
      </c>
      <c r="O143" s="267">
        <v>0</v>
      </c>
      <c r="P143" s="267">
        <v>0</v>
      </c>
    </row>
    <row r="144" spans="1:16" ht="15">
      <c r="A144" s="290">
        <v>2</v>
      </c>
      <c r="B144" s="267">
        <v>0</v>
      </c>
      <c r="C144" s="267">
        <v>0</v>
      </c>
      <c r="D144" s="267">
        <v>8.2173</v>
      </c>
      <c r="E144" s="267">
        <v>1.8244</v>
      </c>
      <c r="F144" s="267">
        <v>13.8745</v>
      </c>
      <c r="G144" s="267">
        <v>2.3538</v>
      </c>
      <c r="H144" s="267">
        <v>17.2142</v>
      </c>
      <c r="I144" s="267">
        <v>2.7213</v>
      </c>
      <c r="J144" s="267">
        <v>19.1767</v>
      </c>
      <c r="K144" s="267">
        <v>1.4788</v>
      </c>
      <c r="L144" s="267">
        <v>3.006</v>
      </c>
      <c r="M144" s="267">
        <v>2.7531</v>
      </c>
      <c r="N144" s="267">
        <v>0</v>
      </c>
      <c r="O144" s="267">
        <v>0</v>
      </c>
      <c r="P144" s="267">
        <v>0</v>
      </c>
    </row>
    <row r="145" spans="1:16" ht="15">
      <c r="A145" s="290">
        <v>3</v>
      </c>
      <c r="B145" s="267">
        <v>0</v>
      </c>
      <c r="C145" s="267">
        <v>0</v>
      </c>
      <c r="D145" s="267">
        <v>7.0434</v>
      </c>
      <c r="E145" s="267">
        <v>1.5638</v>
      </c>
      <c r="F145" s="267">
        <v>11.8924</v>
      </c>
      <c r="G145" s="267">
        <v>2.0175</v>
      </c>
      <c r="H145" s="267">
        <v>14.755</v>
      </c>
      <c r="I145" s="267">
        <v>2.3325</v>
      </c>
      <c r="J145" s="267">
        <v>16.4372</v>
      </c>
      <c r="K145" s="267">
        <v>1.2675</v>
      </c>
      <c r="L145" s="267">
        <v>2.5766</v>
      </c>
      <c r="M145" s="267">
        <v>2.3598</v>
      </c>
      <c r="N145" s="267">
        <v>0</v>
      </c>
      <c r="O145" s="267">
        <v>0</v>
      </c>
      <c r="P145" s="267">
        <v>0</v>
      </c>
    </row>
    <row r="146" spans="1:16" ht="15">
      <c r="A146" s="290">
        <v>4</v>
      </c>
      <c r="B146" s="267">
        <v>0</v>
      </c>
      <c r="C146" s="267">
        <v>0</v>
      </c>
      <c r="D146" s="267">
        <v>5.8695</v>
      </c>
      <c r="E146" s="267">
        <v>1.3031</v>
      </c>
      <c r="F146" s="267">
        <v>9.9103</v>
      </c>
      <c r="G146" s="267">
        <v>1.6813</v>
      </c>
      <c r="H146" s="267">
        <v>12.2958</v>
      </c>
      <c r="I146" s="267">
        <v>1.9438</v>
      </c>
      <c r="J146" s="267">
        <v>13.6977</v>
      </c>
      <c r="K146" s="267">
        <v>1.0563</v>
      </c>
      <c r="L146" s="267">
        <v>2.1472</v>
      </c>
      <c r="M146" s="267">
        <v>1.9665</v>
      </c>
      <c r="N146" s="267">
        <v>0</v>
      </c>
      <c r="O146" s="267">
        <v>0</v>
      </c>
      <c r="P146" s="267">
        <v>0</v>
      </c>
    </row>
    <row r="147" spans="1:16" ht="15">
      <c r="A147" s="290">
        <v>5</v>
      </c>
      <c r="B147" s="267">
        <v>0</v>
      </c>
      <c r="C147" s="267">
        <v>0</v>
      </c>
      <c r="D147" s="267">
        <v>4.6956</v>
      </c>
      <c r="E147" s="267">
        <v>1.0425</v>
      </c>
      <c r="F147" s="267">
        <v>7.9283</v>
      </c>
      <c r="G147" s="267">
        <v>1.345</v>
      </c>
      <c r="H147" s="267">
        <v>9.8367</v>
      </c>
      <c r="I147" s="267">
        <v>1.555</v>
      </c>
      <c r="J147" s="267">
        <v>10.9581</v>
      </c>
      <c r="K147" s="267">
        <v>0.845</v>
      </c>
      <c r="L147" s="267">
        <v>1.7177</v>
      </c>
      <c r="M147" s="267">
        <v>1.5732</v>
      </c>
      <c r="N147" s="267">
        <v>0</v>
      </c>
      <c r="O147" s="267">
        <v>0</v>
      </c>
      <c r="P147" s="267">
        <v>0</v>
      </c>
    </row>
    <row r="148" spans="1:16" ht="15">
      <c r="A148" s="290">
        <v>6</v>
      </c>
      <c r="B148" s="267">
        <v>0</v>
      </c>
      <c r="C148" s="267">
        <v>0</v>
      </c>
      <c r="D148" s="267">
        <v>3.5217</v>
      </c>
      <c r="E148" s="267">
        <v>0.7819</v>
      </c>
      <c r="F148" s="267">
        <v>5.9462</v>
      </c>
      <c r="G148" s="267">
        <v>1.0088</v>
      </c>
      <c r="H148" s="267">
        <v>7.3775</v>
      </c>
      <c r="I148" s="267">
        <v>1.1663</v>
      </c>
      <c r="J148" s="267">
        <v>8.2186</v>
      </c>
      <c r="K148" s="267">
        <v>0.6338</v>
      </c>
      <c r="L148" s="267">
        <v>1.2883</v>
      </c>
      <c r="M148" s="267">
        <v>1.1799</v>
      </c>
      <c r="N148" s="267">
        <v>0</v>
      </c>
      <c r="O148" s="267">
        <v>0</v>
      </c>
      <c r="P148" s="267">
        <v>0</v>
      </c>
    </row>
    <row r="149" spans="1:16" ht="15">
      <c r="A149" s="290">
        <v>7</v>
      </c>
      <c r="B149" s="267">
        <v>0</v>
      </c>
      <c r="C149" s="267">
        <v>0</v>
      </c>
      <c r="D149" s="267">
        <v>3.5632</v>
      </c>
      <c r="E149" s="267">
        <v>0.7602</v>
      </c>
      <c r="F149" s="267">
        <v>5.6351</v>
      </c>
      <c r="G149" s="267">
        <v>0.9807</v>
      </c>
      <c r="H149" s="267">
        <v>7.0251</v>
      </c>
      <c r="I149" s="267">
        <v>1.1339</v>
      </c>
      <c r="J149" s="267">
        <v>7.8368</v>
      </c>
      <c r="K149" s="267">
        <v>0.6161</v>
      </c>
      <c r="L149" s="267">
        <v>1.412</v>
      </c>
      <c r="M149" s="267">
        <v>1.1478</v>
      </c>
      <c r="N149" s="267">
        <v>0</v>
      </c>
      <c r="O149" s="267">
        <v>0</v>
      </c>
      <c r="P149" s="267">
        <v>0</v>
      </c>
    </row>
    <row r="150" spans="1:16" ht="15">
      <c r="A150" s="290">
        <v>8</v>
      </c>
      <c r="B150" s="267">
        <v>0</v>
      </c>
      <c r="C150" s="267">
        <v>0</v>
      </c>
      <c r="D150" s="267">
        <v>3.6046</v>
      </c>
      <c r="E150" s="267">
        <v>0.7384</v>
      </c>
      <c r="F150" s="267">
        <v>5.3239</v>
      </c>
      <c r="G150" s="267">
        <v>0.9527</v>
      </c>
      <c r="H150" s="267">
        <v>6.6727</v>
      </c>
      <c r="I150" s="267">
        <v>1.1015</v>
      </c>
      <c r="J150" s="267">
        <v>7.4551</v>
      </c>
      <c r="K150" s="267">
        <v>0.5985</v>
      </c>
      <c r="L150" s="267">
        <v>1.5357</v>
      </c>
      <c r="M150" s="267">
        <v>1.1158</v>
      </c>
      <c r="N150" s="267">
        <v>0</v>
      </c>
      <c r="O150" s="267">
        <v>0</v>
      </c>
      <c r="P150" s="267">
        <v>0</v>
      </c>
    </row>
    <row r="151" spans="1:16" ht="15">
      <c r="A151" s="290">
        <v>9</v>
      </c>
      <c r="B151" s="267">
        <v>0</v>
      </c>
      <c r="C151" s="267">
        <v>0</v>
      </c>
      <c r="D151" s="267">
        <v>3.6461</v>
      </c>
      <c r="E151" s="267">
        <v>0.7167</v>
      </c>
      <c r="F151" s="267">
        <v>5.0128</v>
      </c>
      <c r="G151" s="267">
        <v>0.9247</v>
      </c>
      <c r="H151" s="267">
        <v>6.3203</v>
      </c>
      <c r="I151" s="267">
        <v>1.0691</v>
      </c>
      <c r="J151" s="267">
        <v>7.0733</v>
      </c>
      <c r="K151" s="267">
        <v>0.5809</v>
      </c>
      <c r="L151" s="267">
        <v>1.6594</v>
      </c>
      <c r="M151" s="267">
        <v>1.0837</v>
      </c>
      <c r="N151" s="267">
        <v>0</v>
      </c>
      <c r="O151" s="267">
        <v>0</v>
      </c>
      <c r="P151" s="267">
        <v>0</v>
      </c>
    </row>
    <row r="152" spans="1:16" ht="15">
      <c r="A152" s="290">
        <v>10</v>
      </c>
      <c r="B152" s="267">
        <v>0</v>
      </c>
      <c r="C152" s="267">
        <v>0</v>
      </c>
      <c r="D152" s="267">
        <v>3.6876</v>
      </c>
      <c r="E152" s="267">
        <v>0.695</v>
      </c>
      <c r="F152" s="267">
        <v>4.7016</v>
      </c>
      <c r="G152" s="267">
        <v>0.8967</v>
      </c>
      <c r="H152" s="267">
        <v>5.9679</v>
      </c>
      <c r="I152" s="267">
        <v>1.0367</v>
      </c>
      <c r="J152" s="267">
        <v>6.6916</v>
      </c>
      <c r="K152" s="267">
        <v>0.5633</v>
      </c>
      <c r="L152" s="267">
        <v>1.783</v>
      </c>
      <c r="M152" s="267">
        <v>1.0516</v>
      </c>
      <c r="N152" s="267">
        <v>0</v>
      </c>
      <c r="O152" s="267">
        <v>0</v>
      </c>
      <c r="P152" s="267">
        <v>0</v>
      </c>
    </row>
    <row r="153" spans="1:16" ht="15">
      <c r="A153" s="290">
        <v>11</v>
      </c>
      <c r="B153" s="267">
        <v>0</v>
      </c>
      <c r="C153" s="267">
        <v>0</v>
      </c>
      <c r="D153" s="267">
        <v>3.729</v>
      </c>
      <c r="E153" s="267">
        <v>0.6733</v>
      </c>
      <c r="F153" s="267">
        <v>4.3905</v>
      </c>
      <c r="G153" s="267">
        <v>0.8686</v>
      </c>
      <c r="H153" s="267">
        <v>5.6155</v>
      </c>
      <c r="I153" s="267">
        <v>1.0043</v>
      </c>
      <c r="J153" s="267">
        <v>6.3098</v>
      </c>
      <c r="K153" s="267">
        <v>0.5457</v>
      </c>
      <c r="L153" s="267">
        <v>1.9067</v>
      </c>
      <c r="M153" s="267">
        <v>1.0195</v>
      </c>
      <c r="N153" s="267">
        <v>0</v>
      </c>
      <c r="O153" s="267">
        <v>0</v>
      </c>
      <c r="P153" s="267">
        <v>0</v>
      </c>
    </row>
    <row r="154" spans="1:16" ht="15">
      <c r="A154" s="290">
        <v>12</v>
      </c>
      <c r="B154" s="267">
        <v>0</v>
      </c>
      <c r="C154" s="267">
        <v>0</v>
      </c>
      <c r="D154" s="267">
        <v>3.7705</v>
      </c>
      <c r="E154" s="267">
        <v>0.6516</v>
      </c>
      <c r="F154" s="267">
        <v>4.0794</v>
      </c>
      <c r="G154" s="267">
        <v>0.8406</v>
      </c>
      <c r="H154" s="267">
        <v>5.2631</v>
      </c>
      <c r="I154" s="267">
        <v>0.9719</v>
      </c>
      <c r="J154" s="267">
        <v>5.9281</v>
      </c>
      <c r="K154" s="267">
        <v>0.5281</v>
      </c>
      <c r="L154" s="267">
        <v>2.0304</v>
      </c>
      <c r="M154" s="267">
        <v>0.9875</v>
      </c>
      <c r="N154" s="267">
        <v>0</v>
      </c>
      <c r="O154" s="267">
        <v>0</v>
      </c>
      <c r="P154" s="267">
        <v>0</v>
      </c>
    </row>
    <row r="155" spans="1:16" ht="15">
      <c r="A155" s="290">
        <v>13</v>
      </c>
      <c r="B155" s="267">
        <v>0</v>
      </c>
      <c r="C155" s="267">
        <v>0</v>
      </c>
      <c r="D155" s="267">
        <v>3.8119</v>
      </c>
      <c r="E155" s="267">
        <v>0.6298</v>
      </c>
      <c r="F155" s="267">
        <v>3.7682</v>
      </c>
      <c r="G155" s="267">
        <v>0.8126</v>
      </c>
      <c r="H155" s="267">
        <v>4.9107</v>
      </c>
      <c r="I155" s="267">
        <v>0.9395</v>
      </c>
      <c r="J155" s="267">
        <v>5.5463</v>
      </c>
      <c r="K155" s="267">
        <v>0.5105</v>
      </c>
      <c r="L155" s="267">
        <v>2.1541</v>
      </c>
      <c r="M155" s="267">
        <v>0.9554</v>
      </c>
      <c r="N155" s="267">
        <v>0</v>
      </c>
      <c r="O155" s="267">
        <v>0</v>
      </c>
      <c r="P155" s="267">
        <v>0</v>
      </c>
    </row>
    <row r="156" spans="1:16" ht="15">
      <c r="A156" s="290">
        <v>14</v>
      </c>
      <c r="B156" s="267">
        <v>0</v>
      </c>
      <c r="C156" s="267">
        <v>0</v>
      </c>
      <c r="D156" s="267">
        <v>3.8534</v>
      </c>
      <c r="E156" s="267">
        <v>0.6081</v>
      </c>
      <c r="F156" s="267">
        <v>3.4571</v>
      </c>
      <c r="G156" s="267">
        <v>0.7846</v>
      </c>
      <c r="H156" s="267">
        <v>4.5583</v>
      </c>
      <c r="I156" s="267">
        <v>0.9071</v>
      </c>
      <c r="J156" s="267">
        <v>5.1645</v>
      </c>
      <c r="K156" s="267">
        <v>0.4929</v>
      </c>
      <c r="L156" s="267">
        <v>2.2778</v>
      </c>
      <c r="M156" s="267">
        <v>0.9233</v>
      </c>
      <c r="N156" s="267">
        <v>0</v>
      </c>
      <c r="O156" s="267">
        <v>0</v>
      </c>
      <c r="P156" s="267">
        <v>0</v>
      </c>
    </row>
    <row r="157" spans="1:16" ht="15">
      <c r="A157" s="290">
        <v>15</v>
      </c>
      <c r="B157" s="267">
        <v>0</v>
      </c>
      <c r="C157" s="267">
        <v>0</v>
      </c>
      <c r="D157" s="267">
        <v>3.8949</v>
      </c>
      <c r="E157" s="267">
        <v>0.5864</v>
      </c>
      <c r="F157" s="267">
        <v>3.1459</v>
      </c>
      <c r="G157" s="267">
        <v>0.7566</v>
      </c>
      <c r="H157" s="267">
        <v>4.2059</v>
      </c>
      <c r="I157" s="267">
        <v>0.8747</v>
      </c>
      <c r="J157" s="267">
        <v>4.7828</v>
      </c>
      <c r="K157" s="267">
        <v>0.4753</v>
      </c>
      <c r="L157" s="267">
        <v>2.4015</v>
      </c>
      <c r="M157" s="267">
        <v>0.8912</v>
      </c>
      <c r="N157" s="267">
        <v>0</v>
      </c>
      <c r="O157" s="267">
        <v>0</v>
      </c>
      <c r="P157" s="267">
        <v>0</v>
      </c>
    </row>
    <row r="158" spans="1:16" ht="15">
      <c r="A158" s="290">
        <v>16</v>
      </c>
      <c r="B158" s="267">
        <v>0</v>
      </c>
      <c r="C158" s="267">
        <v>0</v>
      </c>
      <c r="D158" s="267">
        <v>3.9363</v>
      </c>
      <c r="E158" s="267">
        <v>0.5647</v>
      </c>
      <c r="F158" s="267">
        <v>2.8348</v>
      </c>
      <c r="G158" s="267">
        <v>0.7285</v>
      </c>
      <c r="H158" s="267">
        <v>3.8535</v>
      </c>
      <c r="I158" s="267">
        <v>0.8423</v>
      </c>
      <c r="J158" s="267">
        <v>4.401</v>
      </c>
      <c r="K158" s="267">
        <v>0.4577</v>
      </c>
      <c r="L158" s="267">
        <v>2.5251</v>
      </c>
      <c r="M158" s="267">
        <v>0.8592</v>
      </c>
      <c r="N158" s="267">
        <v>0</v>
      </c>
      <c r="O158" s="267">
        <v>0</v>
      </c>
      <c r="P158" s="267">
        <v>0</v>
      </c>
    </row>
    <row r="159" spans="1:16" ht="15">
      <c r="A159" s="290">
        <v>17</v>
      </c>
      <c r="B159" s="267">
        <v>0</v>
      </c>
      <c r="C159" s="267">
        <v>0</v>
      </c>
      <c r="D159" s="267">
        <v>3.9778</v>
      </c>
      <c r="E159" s="267">
        <v>0.543</v>
      </c>
      <c r="F159" s="267">
        <v>2.5236</v>
      </c>
      <c r="G159" s="267">
        <v>0.7005</v>
      </c>
      <c r="H159" s="267">
        <v>3.5011</v>
      </c>
      <c r="I159" s="267">
        <v>0.8099</v>
      </c>
      <c r="J159" s="267">
        <v>4.0193</v>
      </c>
      <c r="K159" s="267">
        <v>0.4401</v>
      </c>
      <c r="L159" s="267">
        <v>2.6488</v>
      </c>
      <c r="M159" s="267">
        <v>0.8271</v>
      </c>
      <c r="N159" s="267">
        <v>0</v>
      </c>
      <c r="O159" s="267">
        <v>0</v>
      </c>
      <c r="P159" s="267">
        <v>0</v>
      </c>
    </row>
    <row r="160" spans="1:16" ht="15">
      <c r="A160" s="290">
        <v>18</v>
      </c>
      <c r="B160" s="267">
        <v>0</v>
      </c>
      <c r="C160" s="267">
        <v>0</v>
      </c>
      <c r="D160" s="267">
        <v>4.0193</v>
      </c>
      <c r="E160" s="267">
        <v>0.5213</v>
      </c>
      <c r="F160" s="267">
        <v>2.2125</v>
      </c>
      <c r="G160" s="267">
        <v>0.6725</v>
      </c>
      <c r="H160" s="267">
        <v>3.1488</v>
      </c>
      <c r="I160" s="267">
        <v>0.7775</v>
      </c>
      <c r="J160" s="267">
        <v>3.6375</v>
      </c>
      <c r="K160" s="267">
        <v>0.4225</v>
      </c>
      <c r="L160" s="267">
        <v>2.7725</v>
      </c>
      <c r="M160" s="267">
        <v>0.795</v>
      </c>
      <c r="N160" s="267">
        <v>3.0694</v>
      </c>
      <c r="O160" s="267">
        <v>0.2287</v>
      </c>
      <c r="P160" s="267">
        <v>0</v>
      </c>
    </row>
    <row r="161" spans="1:16" ht="15">
      <c r="A161" s="290">
        <v>19</v>
      </c>
      <c r="B161" s="267">
        <v>0</v>
      </c>
      <c r="C161" s="267">
        <v>0</v>
      </c>
      <c r="D161" s="267">
        <v>3.814</v>
      </c>
      <c r="E161" s="267">
        <v>0.5288</v>
      </c>
      <c r="F161" s="267">
        <v>2.1626</v>
      </c>
      <c r="G161" s="267">
        <v>0.6622</v>
      </c>
      <c r="H161" s="267">
        <v>3.1092</v>
      </c>
      <c r="I161" s="267">
        <v>0.7658</v>
      </c>
      <c r="J161" s="267">
        <v>3.5055</v>
      </c>
      <c r="K161" s="267">
        <v>0.5222</v>
      </c>
      <c r="L161" s="267">
        <v>2.6665</v>
      </c>
      <c r="M161" s="267">
        <v>0.8256</v>
      </c>
      <c r="N161" s="267">
        <v>2.9841</v>
      </c>
      <c r="O161" s="267">
        <v>0.2223</v>
      </c>
      <c r="P161" s="267">
        <v>0</v>
      </c>
    </row>
    <row r="162" spans="1:16" ht="15">
      <c r="A162" s="290">
        <v>20</v>
      </c>
      <c r="B162" s="267">
        <v>0</v>
      </c>
      <c r="C162" s="267">
        <v>0</v>
      </c>
      <c r="D162" s="267">
        <v>3.6087</v>
      </c>
      <c r="E162" s="267">
        <v>0.5364</v>
      </c>
      <c r="F162" s="267">
        <v>2.1128</v>
      </c>
      <c r="G162" s="267">
        <v>0.652</v>
      </c>
      <c r="H162" s="267">
        <v>3.0696</v>
      </c>
      <c r="I162" s="267">
        <v>0.7542</v>
      </c>
      <c r="J162" s="267">
        <v>3.3736</v>
      </c>
      <c r="K162" s="267">
        <v>0.6219</v>
      </c>
      <c r="L162" s="267">
        <v>2.5605</v>
      </c>
      <c r="M162" s="267">
        <v>0.8561</v>
      </c>
      <c r="N162" s="267">
        <v>2.8988</v>
      </c>
      <c r="O162" s="267">
        <v>0.216</v>
      </c>
      <c r="P162" s="267">
        <v>0</v>
      </c>
    </row>
    <row r="163" spans="1:16" ht="15">
      <c r="A163" s="290">
        <v>21</v>
      </c>
      <c r="B163" s="267">
        <v>0</v>
      </c>
      <c r="C163" s="267">
        <v>0</v>
      </c>
      <c r="D163" s="267">
        <v>4.8618</v>
      </c>
      <c r="E163" s="267">
        <v>0.7411</v>
      </c>
      <c r="F163" s="267">
        <v>2.8993</v>
      </c>
      <c r="G163" s="267">
        <v>0.8746</v>
      </c>
      <c r="H163" s="267">
        <v>4.1295</v>
      </c>
      <c r="I163" s="267">
        <v>1.012</v>
      </c>
      <c r="J163" s="267">
        <v>4.4201</v>
      </c>
      <c r="K163" s="267">
        <v>0.9809</v>
      </c>
      <c r="L163" s="267">
        <v>3.3471</v>
      </c>
      <c r="M163" s="267">
        <v>1.2074</v>
      </c>
      <c r="N163" s="267">
        <v>3.8108</v>
      </c>
      <c r="O163" s="267">
        <v>0.3456</v>
      </c>
      <c r="P163" s="267">
        <v>0</v>
      </c>
    </row>
    <row r="164" spans="1:16" ht="15">
      <c r="A164" s="290">
        <v>22</v>
      </c>
      <c r="B164" s="267">
        <v>0</v>
      </c>
      <c r="C164" s="267">
        <v>0</v>
      </c>
      <c r="D164" s="267">
        <v>4.6148</v>
      </c>
      <c r="E164" s="267">
        <v>0.7509</v>
      </c>
      <c r="F164" s="267">
        <v>2.8589</v>
      </c>
      <c r="G164" s="267">
        <v>0.8601</v>
      </c>
      <c r="H164" s="267">
        <v>4.0731</v>
      </c>
      <c r="I164" s="267">
        <v>0.9955</v>
      </c>
      <c r="J164" s="267">
        <v>4.2381</v>
      </c>
      <c r="K164" s="267">
        <v>1.1155</v>
      </c>
      <c r="L164" s="267">
        <v>3.201</v>
      </c>
      <c r="M164" s="267">
        <v>1.2481</v>
      </c>
      <c r="N164" s="267">
        <v>3.6954</v>
      </c>
      <c r="O164" s="267">
        <v>0.3351</v>
      </c>
      <c r="P164" s="267">
        <v>0</v>
      </c>
    </row>
    <row r="165" spans="1:16" ht="15">
      <c r="A165" s="290">
        <v>23</v>
      </c>
      <c r="B165" s="267">
        <v>0</v>
      </c>
      <c r="C165" s="267">
        <v>0</v>
      </c>
      <c r="D165" s="267">
        <v>4.3678</v>
      </c>
      <c r="E165" s="267">
        <v>0.7607</v>
      </c>
      <c r="F165" s="267">
        <v>2.8185</v>
      </c>
      <c r="G165" s="267">
        <v>0.8456</v>
      </c>
      <c r="H165" s="267">
        <v>4.0166</v>
      </c>
      <c r="I165" s="267">
        <v>0.979</v>
      </c>
      <c r="J165" s="267">
        <v>4.056</v>
      </c>
      <c r="K165" s="267">
        <v>1.2502</v>
      </c>
      <c r="L165" s="267">
        <v>3.055</v>
      </c>
      <c r="M165" s="267">
        <v>1.2888</v>
      </c>
      <c r="N165" s="267">
        <v>3.5799</v>
      </c>
      <c r="O165" s="267">
        <v>0.3246</v>
      </c>
      <c r="P165" s="267">
        <v>0</v>
      </c>
    </row>
    <row r="166" spans="1:16" ht="15">
      <c r="A166" s="290">
        <v>24</v>
      </c>
      <c r="B166" s="267">
        <v>0</v>
      </c>
      <c r="C166" s="267">
        <v>0</v>
      </c>
      <c r="D166" s="267">
        <v>4.1208</v>
      </c>
      <c r="E166" s="267">
        <v>0.7705</v>
      </c>
      <c r="F166" s="267">
        <v>2.778</v>
      </c>
      <c r="G166" s="267">
        <v>0.8311</v>
      </c>
      <c r="H166" s="267">
        <v>3.9602</v>
      </c>
      <c r="I166" s="267">
        <v>0.9625</v>
      </c>
      <c r="J166" s="267">
        <v>3.874</v>
      </c>
      <c r="K166" s="267">
        <v>1.3849</v>
      </c>
      <c r="L166" s="267">
        <v>2.9089</v>
      </c>
      <c r="M166" s="267">
        <v>1.3294</v>
      </c>
      <c r="N166" s="267">
        <v>3.4644</v>
      </c>
      <c r="O166" s="267">
        <v>0.3142</v>
      </c>
      <c r="P166" s="267">
        <v>0</v>
      </c>
    </row>
    <row r="167" spans="1:16" ht="15">
      <c r="A167" s="290">
        <v>25</v>
      </c>
      <c r="B167" s="267">
        <v>0</v>
      </c>
      <c r="C167" s="267">
        <v>0</v>
      </c>
      <c r="D167" s="267">
        <v>3.8738</v>
      </c>
      <c r="E167" s="267">
        <v>0.7803</v>
      </c>
      <c r="F167" s="267">
        <v>2.7376</v>
      </c>
      <c r="G167" s="267">
        <v>0.8166</v>
      </c>
      <c r="H167" s="267">
        <v>3.9037</v>
      </c>
      <c r="I167" s="267">
        <v>0.946</v>
      </c>
      <c r="J167" s="267">
        <v>3.6919</v>
      </c>
      <c r="K167" s="267">
        <v>1.5196</v>
      </c>
      <c r="L167" s="267">
        <v>2.7628</v>
      </c>
      <c r="M167" s="267">
        <v>1.3701</v>
      </c>
      <c r="N167" s="267">
        <v>3.3489</v>
      </c>
      <c r="O167" s="267">
        <v>0.3037</v>
      </c>
      <c r="P167" s="267">
        <v>0</v>
      </c>
    </row>
    <row r="168" spans="1:16" ht="15">
      <c r="A168" s="290">
        <v>26</v>
      </c>
      <c r="B168" s="267">
        <v>0</v>
      </c>
      <c r="C168" s="267">
        <v>0</v>
      </c>
      <c r="D168" s="267">
        <v>3.6269</v>
      </c>
      <c r="E168" s="267">
        <v>0.7902</v>
      </c>
      <c r="F168" s="267">
        <v>2.6971</v>
      </c>
      <c r="G168" s="267">
        <v>0.8021</v>
      </c>
      <c r="H168" s="267">
        <v>3.8472</v>
      </c>
      <c r="I168" s="267">
        <v>0.9295</v>
      </c>
      <c r="J168" s="267">
        <v>3.5099</v>
      </c>
      <c r="K168" s="267">
        <v>1.6543</v>
      </c>
      <c r="L168" s="267">
        <v>2.6168</v>
      </c>
      <c r="M168" s="267">
        <v>1.4108</v>
      </c>
      <c r="N168" s="267">
        <v>3.2334</v>
      </c>
      <c r="O168" s="267">
        <v>0.2932</v>
      </c>
      <c r="P168" s="267">
        <v>0</v>
      </c>
    </row>
    <row r="169" spans="1:16" ht="15">
      <c r="A169" s="290">
        <v>27</v>
      </c>
      <c r="B169" s="267">
        <v>0</v>
      </c>
      <c r="C169" s="267">
        <v>0</v>
      </c>
      <c r="D169" s="267">
        <v>3.3799</v>
      </c>
      <c r="E169" s="267">
        <v>0.8</v>
      </c>
      <c r="F169" s="267">
        <v>2.6567</v>
      </c>
      <c r="G169" s="267">
        <v>0.7876</v>
      </c>
      <c r="H169" s="267">
        <v>3.7908</v>
      </c>
      <c r="I169" s="267">
        <v>0.913</v>
      </c>
      <c r="J169" s="267">
        <v>3.3279</v>
      </c>
      <c r="K169" s="267">
        <v>1.7889</v>
      </c>
      <c r="L169" s="267">
        <v>2.4707</v>
      </c>
      <c r="M169" s="267">
        <v>1.4515</v>
      </c>
      <c r="N169" s="267">
        <v>3.118</v>
      </c>
      <c r="O169" s="267">
        <v>0.2827</v>
      </c>
      <c r="P169" s="267">
        <v>0</v>
      </c>
    </row>
    <row r="170" spans="1:16" ht="15">
      <c r="A170" s="290">
        <v>28</v>
      </c>
      <c r="B170" s="267">
        <v>0</v>
      </c>
      <c r="C170" s="267">
        <v>0</v>
      </c>
      <c r="D170" s="267">
        <v>3.1329</v>
      </c>
      <c r="E170" s="267">
        <v>0.8098</v>
      </c>
      <c r="F170" s="267">
        <v>2.6162</v>
      </c>
      <c r="G170" s="267">
        <v>0.7731</v>
      </c>
      <c r="H170" s="267">
        <v>3.7343</v>
      </c>
      <c r="I170" s="267">
        <v>0.8965</v>
      </c>
      <c r="J170" s="267">
        <v>3.1458</v>
      </c>
      <c r="K170" s="267">
        <v>1.9236</v>
      </c>
      <c r="L170" s="267">
        <v>2.3247</v>
      </c>
      <c r="M170" s="267">
        <v>1.4921</v>
      </c>
      <c r="N170" s="267">
        <v>3.0025</v>
      </c>
      <c r="O170" s="267">
        <v>0.2723</v>
      </c>
      <c r="P170" s="267">
        <v>0</v>
      </c>
    </row>
    <row r="171" spans="1:16" ht="15">
      <c r="A171" s="290">
        <v>29</v>
      </c>
      <c r="B171" s="267">
        <v>0</v>
      </c>
      <c r="C171" s="267">
        <v>0</v>
      </c>
      <c r="D171" s="267">
        <v>2.8859</v>
      </c>
      <c r="E171" s="267">
        <v>0.8196</v>
      </c>
      <c r="F171" s="267">
        <v>2.5758</v>
      </c>
      <c r="G171" s="267">
        <v>0.7586</v>
      </c>
      <c r="H171" s="267">
        <v>3.6779</v>
      </c>
      <c r="I171" s="267">
        <v>0.88</v>
      </c>
      <c r="J171" s="267">
        <v>2.9638</v>
      </c>
      <c r="K171" s="267">
        <v>2.0583</v>
      </c>
      <c r="L171" s="267">
        <v>2.1786</v>
      </c>
      <c r="M171" s="267">
        <v>1.5328</v>
      </c>
      <c r="N171" s="267">
        <v>2.887</v>
      </c>
      <c r="O171" s="267">
        <v>0.2618</v>
      </c>
      <c r="P171" s="267">
        <v>0</v>
      </c>
    </row>
    <row r="172" spans="1:16" ht="15">
      <c r="A172" s="290">
        <v>30</v>
      </c>
      <c r="B172" s="267">
        <v>0</v>
      </c>
      <c r="C172" s="267">
        <v>0</v>
      </c>
      <c r="D172" s="267">
        <v>2.6389</v>
      </c>
      <c r="E172" s="267">
        <v>0.8294</v>
      </c>
      <c r="F172" s="267">
        <v>2.5354</v>
      </c>
      <c r="G172" s="267">
        <v>0.7441</v>
      </c>
      <c r="H172" s="267">
        <v>3.6214</v>
      </c>
      <c r="I172" s="267">
        <v>0.8635</v>
      </c>
      <c r="J172" s="267">
        <v>2.7818</v>
      </c>
      <c r="K172" s="267">
        <v>2.193</v>
      </c>
      <c r="L172" s="267">
        <v>2.0326</v>
      </c>
      <c r="M172" s="267">
        <v>1.5735</v>
      </c>
      <c r="N172" s="267">
        <v>2.7715</v>
      </c>
      <c r="O172" s="267">
        <v>0.2513</v>
      </c>
      <c r="P172" s="267">
        <v>0</v>
      </c>
    </row>
    <row r="173" spans="1:16" ht="15">
      <c r="A173" s="290">
        <v>31</v>
      </c>
      <c r="B173" s="267">
        <v>0</v>
      </c>
      <c r="C173" s="267">
        <v>0</v>
      </c>
      <c r="D173" s="267">
        <v>2.8108</v>
      </c>
      <c r="E173" s="267">
        <v>0.8088</v>
      </c>
      <c r="F173" s="267">
        <v>2.4313</v>
      </c>
      <c r="G173" s="267">
        <v>0.733</v>
      </c>
      <c r="H173" s="267">
        <v>3.6787</v>
      </c>
      <c r="I173" s="267">
        <v>0.8548</v>
      </c>
      <c r="J173" s="267">
        <v>2.7349</v>
      </c>
      <c r="K173" s="267">
        <v>2.0959</v>
      </c>
      <c r="L173" s="267">
        <v>2.0548</v>
      </c>
      <c r="M173" s="267">
        <v>1.5278</v>
      </c>
      <c r="N173" s="267">
        <v>2.6965</v>
      </c>
      <c r="O173" s="267">
        <v>0.2855</v>
      </c>
      <c r="P173" s="267">
        <v>0</v>
      </c>
    </row>
    <row r="174" spans="1:16" ht="15">
      <c r="A174" s="290">
        <v>32</v>
      </c>
      <c r="B174" s="267">
        <v>0</v>
      </c>
      <c r="C174" s="267">
        <v>0</v>
      </c>
      <c r="D174" s="267">
        <v>2.9826</v>
      </c>
      <c r="E174" s="267">
        <v>0.7882</v>
      </c>
      <c r="F174" s="267">
        <v>2.3273</v>
      </c>
      <c r="G174" s="267">
        <v>0.722</v>
      </c>
      <c r="H174" s="267">
        <v>3.7359</v>
      </c>
      <c r="I174" s="267">
        <v>0.8461</v>
      </c>
      <c r="J174" s="267">
        <v>2.6879</v>
      </c>
      <c r="K174" s="267">
        <v>1.9987</v>
      </c>
      <c r="L174" s="267">
        <v>2.077</v>
      </c>
      <c r="M174" s="267">
        <v>1.4821</v>
      </c>
      <c r="N174" s="267">
        <v>2.6216</v>
      </c>
      <c r="O174" s="267">
        <v>0.3196</v>
      </c>
      <c r="P174" s="267">
        <v>0</v>
      </c>
    </row>
    <row r="175" spans="1:16" ht="15">
      <c r="A175" s="290">
        <v>33</v>
      </c>
      <c r="B175" s="267">
        <v>0</v>
      </c>
      <c r="C175" s="267">
        <v>0</v>
      </c>
      <c r="D175" s="267">
        <v>3.1575</v>
      </c>
      <c r="E175" s="267">
        <v>0.9397</v>
      </c>
      <c r="F175" s="267">
        <v>2.2282</v>
      </c>
      <c r="G175" s="267">
        <v>0.8537</v>
      </c>
      <c r="H175" s="267">
        <v>4.4843</v>
      </c>
      <c r="I175" s="267">
        <v>0.9921</v>
      </c>
      <c r="J175" s="267">
        <v>2.9808</v>
      </c>
      <c r="K175" s="267">
        <v>2.1708</v>
      </c>
      <c r="L175" s="267">
        <v>2.4968</v>
      </c>
      <c r="M175" s="267">
        <v>1.695</v>
      </c>
      <c r="N175" s="267">
        <v>3.0064</v>
      </c>
      <c r="O175" s="267">
        <v>0.4084</v>
      </c>
      <c r="P175" s="267">
        <v>0</v>
      </c>
    </row>
    <row r="176" spans="1:16" ht="15">
      <c r="A176" s="290">
        <v>34</v>
      </c>
      <c r="B176" s="267">
        <v>0</v>
      </c>
      <c r="C176" s="267">
        <v>0</v>
      </c>
      <c r="D176" s="267">
        <v>3.3295</v>
      </c>
      <c r="E176" s="267">
        <v>0.9315</v>
      </c>
      <c r="F176" s="267">
        <v>2.1238</v>
      </c>
      <c r="G176" s="267">
        <v>0.85</v>
      </c>
      <c r="H176" s="267">
        <v>4.5757</v>
      </c>
      <c r="I176" s="267">
        <v>0.9882</v>
      </c>
      <c r="J176" s="267">
        <v>2.8963</v>
      </c>
      <c r="K176" s="267">
        <v>2.0446</v>
      </c>
      <c r="L176" s="267">
        <v>2.5414</v>
      </c>
      <c r="M176" s="267">
        <v>1.6503</v>
      </c>
      <c r="N176" s="267">
        <v>2.9345</v>
      </c>
      <c r="O176" s="267">
        <v>0.4583</v>
      </c>
      <c r="P176" s="267">
        <v>0</v>
      </c>
    </row>
    <row r="177" spans="1:16" ht="15">
      <c r="A177" s="290">
        <v>35</v>
      </c>
      <c r="B177" s="267">
        <v>0</v>
      </c>
      <c r="C177" s="267">
        <v>0</v>
      </c>
      <c r="D177" s="267">
        <v>3.5015</v>
      </c>
      <c r="E177" s="267">
        <v>0.9233</v>
      </c>
      <c r="F177" s="267">
        <v>2.0193</v>
      </c>
      <c r="G177" s="267">
        <v>0.8462</v>
      </c>
      <c r="H177" s="267">
        <v>4.667</v>
      </c>
      <c r="I177" s="267">
        <v>0.9842</v>
      </c>
      <c r="J177" s="267">
        <v>2.8119</v>
      </c>
      <c r="K177" s="267">
        <v>1.9183</v>
      </c>
      <c r="L177" s="267">
        <v>2.586</v>
      </c>
      <c r="M177" s="267">
        <v>1.6055</v>
      </c>
      <c r="N177" s="267">
        <v>2.8626</v>
      </c>
      <c r="O177" s="267">
        <v>0.5081</v>
      </c>
      <c r="P177" s="267">
        <v>0</v>
      </c>
    </row>
    <row r="178" spans="1:16" ht="15">
      <c r="A178" s="290">
        <v>36</v>
      </c>
      <c r="B178" s="267">
        <v>0</v>
      </c>
      <c r="C178" s="267">
        <v>0</v>
      </c>
      <c r="D178" s="267">
        <v>3.6736</v>
      </c>
      <c r="E178" s="267">
        <v>0.9151</v>
      </c>
      <c r="F178" s="267">
        <v>1.9149</v>
      </c>
      <c r="G178" s="267">
        <v>0.8424</v>
      </c>
      <c r="H178" s="267">
        <v>4.7584</v>
      </c>
      <c r="I178" s="267">
        <v>0.9803</v>
      </c>
      <c r="J178" s="267">
        <v>2.7275</v>
      </c>
      <c r="K178" s="267">
        <v>1.7921</v>
      </c>
      <c r="L178" s="267">
        <v>2.6306</v>
      </c>
      <c r="M178" s="267">
        <v>1.5607</v>
      </c>
      <c r="N178" s="267">
        <v>2.7907</v>
      </c>
      <c r="O178" s="267">
        <v>0.558</v>
      </c>
      <c r="P178" s="267">
        <v>0</v>
      </c>
    </row>
    <row r="179" spans="1:16" ht="15">
      <c r="A179" s="290">
        <v>37</v>
      </c>
      <c r="B179" s="267">
        <v>0</v>
      </c>
      <c r="C179" s="267">
        <v>0</v>
      </c>
      <c r="D179" s="267">
        <v>3.8456</v>
      </c>
      <c r="E179" s="267">
        <v>0.9069</v>
      </c>
      <c r="F179" s="267">
        <v>1.8104</v>
      </c>
      <c r="G179" s="267">
        <v>0.8387</v>
      </c>
      <c r="H179" s="267">
        <v>4.8497</v>
      </c>
      <c r="I179" s="267">
        <v>0.9764</v>
      </c>
      <c r="J179" s="267">
        <v>2.6431</v>
      </c>
      <c r="K179" s="267">
        <v>1.6658</v>
      </c>
      <c r="L179" s="267">
        <v>2.6752</v>
      </c>
      <c r="M179" s="267">
        <v>1.516</v>
      </c>
      <c r="N179" s="267">
        <v>2.7188</v>
      </c>
      <c r="O179" s="267">
        <v>0.6078</v>
      </c>
      <c r="P179" s="267">
        <v>0</v>
      </c>
    </row>
    <row r="180" spans="1:16" ht="15">
      <c r="A180" s="290">
        <v>38</v>
      </c>
      <c r="B180" s="267">
        <v>0</v>
      </c>
      <c r="C180" s="267">
        <v>0</v>
      </c>
      <c r="D180" s="267">
        <v>4.0176</v>
      </c>
      <c r="E180" s="267">
        <v>0.8988</v>
      </c>
      <c r="F180" s="267">
        <v>1.706</v>
      </c>
      <c r="G180" s="267">
        <v>0.8349</v>
      </c>
      <c r="H180" s="267">
        <v>4.9411</v>
      </c>
      <c r="I180" s="267">
        <v>0.9724</v>
      </c>
      <c r="J180" s="267">
        <v>2.5587</v>
      </c>
      <c r="K180" s="267">
        <v>1.5396</v>
      </c>
      <c r="L180" s="267">
        <v>2.7198</v>
      </c>
      <c r="M180" s="267">
        <v>1.4712</v>
      </c>
      <c r="N180" s="267">
        <v>2.6469</v>
      </c>
      <c r="O180" s="267">
        <v>0.6577</v>
      </c>
      <c r="P180" s="267">
        <v>0</v>
      </c>
    </row>
    <row r="181" spans="1:16" ht="15">
      <c r="A181" s="290">
        <v>39</v>
      </c>
      <c r="B181" s="267">
        <v>0</v>
      </c>
      <c r="C181" s="267">
        <v>0</v>
      </c>
      <c r="D181" s="267">
        <v>4.1897</v>
      </c>
      <c r="E181" s="267">
        <v>0.8906</v>
      </c>
      <c r="F181" s="267">
        <v>1.6015</v>
      </c>
      <c r="G181" s="267">
        <v>0.8311</v>
      </c>
      <c r="H181" s="267">
        <v>5.0325</v>
      </c>
      <c r="I181" s="267">
        <v>0.9685</v>
      </c>
      <c r="J181" s="267">
        <v>2.4742</v>
      </c>
      <c r="K181" s="267">
        <v>1.4133</v>
      </c>
      <c r="L181" s="267">
        <v>2.7644</v>
      </c>
      <c r="M181" s="267">
        <v>1.4265</v>
      </c>
      <c r="N181" s="267">
        <v>2.575</v>
      </c>
      <c r="O181" s="267">
        <v>0.7075</v>
      </c>
      <c r="P181" s="267">
        <v>0</v>
      </c>
    </row>
    <row r="182" spans="1:16" ht="15">
      <c r="A182" s="290">
        <v>40</v>
      </c>
      <c r="B182" s="267">
        <v>0</v>
      </c>
      <c r="C182" s="267">
        <v>0</v>
      </c>
      <c r="D182" s="267">
        <v>4.3617</v>
      </c>
      <c r="E182" s="267">
        <v>0.8824</v>
      </c>
      <c r="F182" s="267">
        <v>1.4971</v>
      </c>
      <c r="G182" s="267">
        <v>0.8274</v>
      </c>
      <c r="H182" s="267">
        <v>5.1238</v>
      </c>
      <c r="I182" s="267">
        <v>0.9646</v>
      </c>
      <c r="J182" s="267">
        <v>2.3898</v>
      </c>
      <c r="K182" s="267">
        <v>1.2871</v>
      </c>
      <c r="L182" s="267">
        <v>2.809</v>
      </c>
      <c r="M182" s="267">
        <v>1.3817</v>
      </c>
      <c r="N182" s="267">
        <v>2.5031</v>
      </c>
      <c r="O182" s="267">
        <v>0.7574</v>
      </c>
      <c r="P182" s="267">
        <v>0</v>
      </c>
    </row>
    <row r="183" spans="1:16" ht="15">
      <c r="A183" s="290">
        <v>41</v>
      </c>
      <c r="B183" s="267">
        <v>0</v>
      </c>
      <c r="C183" s="267">
        <v>0</v>
      </c>
      <c r="D183" s="267">
        <v>4.5337</v>
      </c>
      <c r="E183" s="267">
        <v>0.8742</v>
      </c>
      <c r="F183" s="267">
        <v>1.3926</v>
      </c>
      <c r="G183" s="267">
        <v>0.8236</v>
      </c>
      <c r="H183" s="267">
        <v>5.2152</v>
      </c>
      <c r="I183" s="267">
        <v>0.9606</v>
      </c>
      <c r="J183" s="267">
        <v>2.3054</v>
      </c>
      <c r="K183" s="267">
        <v>1.1608</v>
      </c>
      <c r="L183" s="267">
        <v>2.8536</v>
      </c>
      <c r="M183" s="267">
        <v>1.3369</v>
      </c>
      <c r="N183" s="267">
        <v>2.4311</v>
      </c>
      <c r="O183" s="267">
        <v>0.8073</v>
      </c>
      <c r="P183" s="267">
        <v>0</v>
      </c>
    </row>
    <row r="184" spans="1:16" ht="15">
      <c r="A184" s="290">
        <v>42</v>
      </c>
      <c r="B184" s="267">
        <v>0</v>
      </c>
      <c r="C184" s="267">
        <v>0</v>
      </c>
      <c r="D184" s="267">
        <v>4.7058</v>
      </c>
      <c r="E184" s="267">
        <v>0.866</v>
      </c>
      <c r="F184" s="267">
        <v>1.2881</v>
      </c>
      <c r="G184" s="267">
        <v>0.8198</v>
      </c>
      <c r="H184" s="267">
        <v>5.3066</v>
      </c>
      <c r="I184" s="267">
        <v>0.9567</v>
      </c>
      <c r="J184" s="267">
        <v>2.221</v>
      </c>
      <c r="K184" s="267">
        <v>1.0346</v>
      </c>
      <c r="L184" s="267">
        <v>2.8982</v>
      </c>
      <c r="M184" s="267">
        <v>1.2922</v>
      </c>
      <c r="N184" s="267">
        <v>2.3592</v>
      </c>
      <c r="O184" s="267">
        <v>0.8571</v>
      </c>
      <c r="P184" s="267">
        <v>0</v>
      </c>
    </row>
    <row r="185" spans="1:16" ht="15">
      <c r="A185" s="290">
        <v>43</v>
      </c>
      <c r="B185" s="267">
        <v>0</v>
      </c>
      <c r="C185" s="267">
        <v>0</v>
      </c>
      <c r="D185" s="267">
        <v>4.5633</v>
      </c>
      <c r="E185" s="267">
        <v>0.8578</v>
      </c>
      <c r="F185" s="267">
        <v>1.6569</v>
      </c>
      <c r="G185" s="267">
        <v>0.8161</v>
      </c>
      <c r="H185" s="267">
        <v>4.9553</v>
      </c>
      <c r="I185" s="267">
        <v>0.9497</v>
      </c>
      <c r="J185" s="267">
        <v>2.644</v>
      </c>
      <c r="K185" s="267">
        <v>1.0245</v>
      </c>
      <c r="L185" s="267">
        <v>2.9055</v>
      </c>
      <c r="M185" s="267">
        <v>1.284</v>
      </c>
      <c r="N185" s="267">
        <v>2.3051</v>
      </c>
      <c r="O185" s="267">
        <v>0.8703</v>
      </c>
      <c r="P185" s="267">
        <v>0</v>
      </c>
    </row>
    <row r="186" spans="1:16" ht="15">
      <c r="A186" s="290">
        <v>44</v>
      </c>
      <c r="B186" s="267">
        <v>0</v>
      </c>
      <c r="C186" s="267">
        <v>0</v>
      </c>
      <c r="D186" s="267">
        <v>4.4207</v>
      </c>
      <c r="E186" s="267">
        <v>0.8496</v>
      </c>
      <c r="F186" s="267">
        <v>2.0256</v>
      </c>
      <c r="G186" s="267">
        <v>0.8123</v>
      </c>
      <c r="H186" s="267">
        <v>4.6041</v>
      </c>
      <c r="I186" s="267">
        <v>0.9427</v>
      </c>
      <c r="J186" s="267">
        <v>3.067</v>
      </c>
      <c r="K186" s="267">
        <v>1.0143</v>
      </c>
      <c r="L186" s="267">
        <v>2.9127</v>
      </c>
      <c r="M186" s="267">
        <v>1.2758</v>
      </c>
      <c r="N186" s="267">
        <v>2.251</v>
      </c>
      <c r="O186" s="267">
        <v>0.8835</v>
      </c>
      <c r="P186" s="267">
        <v>0</v>
      </c>
    </row>
    <row r="187" spans="1:16" ht="15">
      <c r="A187" s="290">
        <v>45</v>
      </c>
      <c r="B187" s="267">
        <v>0</v>
      </c>
      <c r="C187" s="267">
        <v>0</v>
      </c>
      <c r="D187" s="267">
        <v>3.9207</v>
      </c>
      <c r="E187" s="267">
        <v>1.1373</v>
      </c>
      <c r="F187" s="267">
        <v>2.2833</v>
      </c>
      <c r="G187" s="267">
        <v>1.1453</v>
      </c>
      <c r="H187" s="267">
        <v>4.7139</v>
      </c>
      <c r="I187" s="267">
        <v>1.27</v>
      </c>
      <c r="J187" s="267">
        <v>3.3861</v>
      </c>
      <c r="K187" s="267">
        <v>1.3584</v>
      </c>
      <c r="L187" s="267">
        <v>3.2571</v>
      </c>
      <c r="M187" s="267">
        <v>1.7432</v>
      </c>
      <c r="N187" s="267">
        <v>2.4579</v>
      </c>
      <c r="O187" s="267">
        <v>1.2774</v>
      </c>
      <c r="P187" s="267">
        <v>0</v>
      </c>
    </row>
    <row r="188" spans="1:16" ht="15">
      <c r="A188" s="290">
        <v>46</v>
      </c>
      <c r="B188" s="267">
        <v>0</v>
      </c>
      <c r="C188" s="267">
        <v>0</v>
      </c>
      <c r="D188" s="267">
        <v>3.7493</v>
      </c>
      <c r="E188" s="267">
        <v>1.1366</v>
      </c>
      <c r="F188" s="267">
        <v>2.6397</v>
      </c>
      <c r="G188" s="267">
        <v>1.1444</v>
      </c>
      <c r="H188" s="267">
        <v>4.618</v>
      </c>
      <c r="I188" s="267">
        <v>1.2638</v>
      </c>
      <c r="J188" s="267">
        <v>3.817</v>
      </c>
      <c r="K188" s="267">
        <v>1.3481</v>
      </c>
      <c r="L188" s="267">
        <v>3.2899</v>
      </c>
      <c r="M188" s="267">
        <v>1.7334</v>
      </c>
      <c r="N188" s="267">
        <v>2.4059</v>
      </c>
      <c r="O188" s="267">
        <v>1.272</v>
      </c>
      <c r="P188" s="267">
        <v>0</v>
      </c>
    </row>
    <row r="189" spans="1:16" ht="15">
      <c r="A189" s="290">
        <v>47</v>
      </c>
      <c r="B189" s="267">
        <v>0</v>
      </c>
      <c r="C189" s="267">
        <v>0</v>
      </c>
      <c r="D189" s="267">
        <v>3.5778</v>
      </c>
      <c r="E189" s="267">
        <v>1.1359</v>
      </c>
      <c r="F189" s="267">
        <v>2.9961</v>
      </c>
      <c r="G189" s="267">
        <v>1.1435</v>
      </c>
      <c r="H189" s="267">
        <v>4.5221</v>
      </c>
      <c r="I189" s="267">
        <v>1.2576</v>
      </c>
      <c r="J189" s="267">
        <v>4.2479</v>
      </c>
      <c r="K189" s="267">
        <v>1.3379</v>
      </c>
      <c r="L189" s="267">
        <v>3.3226</v>
      </c>
      <c r="M189" s="267">
        <v>1.7235</v>
      </c>
      <c r="N189" s="267">
        <v>2.354</v>
      </c>
      <c r="O189" s="267">
        <v>1.2667</v>
      </c>
      <c r="P189" s="267">
        <v>0</v>
      </c>
    </row>
    <row r="190" spans="1:16" ht="15">
      <c r="A190" s="290">
        <v>48</v>
      </c>
      <c r="B190" s="267">
        <v>0</v>
      </c>
      <c r="C190" s="267">
        <v>0</v>
      </c>
      <c r="D190" s="267">
        <v>3.4063</v>
      </c>
      <c r="E190" s="267">
        <v>1.1352</v>
      </c>
      <c r="F190" s="267">
        <v>3.3525</v>
      </c>
      <c r="G190" s="267">
        <v>1.1425</v>
      </c>
      <c r="H190" s="267">
        <v>4.4263</v>
      </c>
      <c r="I190" s="267">
        <v>1.2514</v>
      </c>
      <c r="J190" s="267">
        <v>4.6789</v>
      </c>
      <c r="K190" s="267">
        <v>1.3276</v>
      </c>
      <c r="L190" s="267">
        <v>3.3553</v>
      </c>
      <c r="M190" s="267">
        <v>1.7137</v>
      </c>
      <c r="N190" s="267">
        <v>2.3021</v>
      </c>
      <c r="O190" s="267">
        <v>1.2613</v>
      </c>
      <c r="P190" s="267">
        <v>0</v>
      </c>
    </row>
    <row r="191" spans="1:16" ht="15">
      <c r="A191" s="290">
        <v>49</v>
      </c>
      <c r="B191" s="267">
        <v>0</v>
      </c>
      <c r="C191" s="267">
        <v>0</v>
      </c>
      <c r="D191" s="267">
        <v>3.2348</v>
      </c>
      <c r="E191" s="267">
        <v>1.1345</v>
      </c>
      <c r="F191" s="267">
        <v>3.7089</v>
      </c>
      <c r="G191" s="267">
        <v>1.1416</v>
      </c>
      <c r="H191" s="267">
        <v>4.3304</v>
      </c>
      <c r="I191" s="267">
        <v>1.2452</v>
      </c>
      <c r="J191" s="267">
        <v>5.1098</v>
      </c>
      <c r="K191" s="267">
        <v>1.3174</v>
      </c>
      <c r="L191" s="267">
        <v>3.388</v>
      </c>
      <c r="M191" s="267">
        <v>1.7038</v>
      </c>
      <c r="N191" s="267">
        <v>2.2502</v>
      </c>
      <c r="O191" s="267">
        <v>1.2559</v>
      </c>
      <c r="P191" s="267">
        <v>0</v>
      </c>
    </row>
    <row r="192" spans="1:16" ht="15">
      <c r="A192" s="290">
        <v>50</v>
      </c>
      <c r="B192" s="267">
        <v>0</v>
      </c>
      <c r="C192" s="267">
        <v>0</v>
      </c>
      <c r="D192" s="267">
        <v>3.0633</v>
      </c>
      <c r="E192" s="267">
        <v>1.1338</v>
      </c>
      <c r="F192" s="267">
        <v>4.0653</v>
      </c>
      <c r="G192" s="267">
        <v>1.1407</v>
      </c>
      <c r="H192" s="267">
        <v>4.2345</v>
      </c>
      <c r="I192" s="267">
        <v>1.2391</v>
      </c>
      <c r="J192" s="267">
        <v>5.5408</v>
      </c>
      <c r="K192" s="267">
        <v>1.3071</v>
      </c>
      <c r="L192" s="267">
        <v>3.4207</v>
      </c>
      <c r="M192" s="267">
        <v>1.6939</v>
      </c>
      <c r="N192" s="267">
        <v>2.1982</v>
      </c>
      <c r="O192" s="267">
        <v>1.2505</v>
      </c>
      <c r="P192" s="267">
        <v>0</v>
      </c>
    </row>
    <row r="193" spans="1:16" ht="15">
      <c r="A193" s="290">
        <v>51</v>
      </c>
      <c r="B193" s="267">
        <v>0</v>
      </c>
      <c r="C193" s="267">
        <v>0</v>
      </c>
      <c r="D193" s="267">
        <v>2.8918</v>
      </c>
      <c r="E193" s="267">
        <v>1.1331</v>
      </c>
      <c r="F193" s="267">
        <v>4.4217</v>
      </c>
      <c r="G193" s="267">
        <v>1.1398</v>
      </c>
      <c r="H193" s="267">
        <v>4.1387</v>
      </c>
      <c r="I193" s="267">
        <v>1.2329</v>
      </c>
      <c r="J193" s="267">
        <v>5.9717</v>
      </c>
      <c r="K193" s="267">
        <v>1.2969</v>
      </c>
      <c r="L193" s="267">
        <v>3.4534</v>
      </c>
      <c r="M193" s="267">
        <v>1.6841</v>
      </c>
      <c r="N193" s="267">
        <v>2.1463</v>
      </c>
      <c r="O193" s="267">
        <v>1.2451</v>
      </c>
      <c r="P193" s="267">
        <v>0</v>
      </c>
    </row>
    <row r="194" spans="1:16" ht="15">
      <c r="A194" s="290">
        <v>52</v>
      </c>
      <c r="B194" s="267">
        <v>0</v>
      </c>
      <c r="C194" s="267">
        <v>0</v>
      </c>
      <c r="D194" s="267">
        <v>2.7203</v>
      </c>
      <c r="E194" s="267">
        <v>1.1324</v>
      </c>
      <c r="F194" s="267">
        <v>4.7781</v>
      </c>
      <c r="G194" s="267">
        <v>1.1388</v>
      </c>
      <c r="H194" s="267">
        <v>4.0428</v>
      </c>
      <c r="I194" s="267">
        <v>1.2267</v>
      </c>
      <c r="J194" s="267">
        <v>6.4026</v>
      </c>
      <c r="K194" s="267">
        <v>1.2866</v>
      </c>
      <c r="L194" s="267">
        <v>3.4861</v>
      </c>
      <c r="M194" s="267">
        <v>1.6742</v>
      </c>
      <c r="N194" s="267">
        <v>2.0944</v>
      </c>
      <c r="O194" s="267">
        <v>1.2397</v>
      </c>
      <c r="P194" s="267">
        <v>0</v>
      </c>
    </row>
    <row r="195" spans="1:16" ht="15">
      <c r="A195" s="290">
        <v>53</v>
      </c>
      <c r="B195" s="267">
        <v>0</v>
      </c>
      <c r="C195" s="267">
        <v>0</v>
      </c>
      <c r="D195" s="267">
        <v>2.5488</v>
      </c>
      <c r="E195" s="267">
        <v>1.1317</v>
      </c>
      <c r="F195" s="267">
        <v>5.1345</v>
      </c>
      <c r="G195" s="267">
        <v>1.1379</v>
      </c>
      <c r="H195" s="267">
        <v>3.9469</v>
      </c>
      <c r="I195" s="267">
        <v>1.2205</v>
      </c>
      <c r="J195" s="267">
        <v>6.8336</v>
      </c>
      <c r="K195" s="267">
        <v>1.2764</v>
      </c>
      <c r="L195" s="267">
        <v>3.5188</v>
      </c>
      <c r="M195" s="267">
        <v>1.6644</v>
      </c>
      <c r="N195" s="267">
        <v>2.0424</v>
      </c>
      <c r="O195" s="267">
        <v>1.2343</v>
      </c>
      <c r="P195" s="267">
        <v>0</v>
      </c>
    </row>
    <row r="196" spans="1:16" ht="15">
      <c r="A196" s="290">
        <v>54</v>
      </c>
      <c r="B196" s="267">
        <v>0</v>
      </c>
      <c r="C196" s="267">
        <v>0</v>
      </c>
      <c r="D196" s="267">
        <v>2.3773</v>
      </c>
      <c r="E196" s="267">
        <v>1.131</v>
      </c>
      <c r="F196" s="267">
        <v>5.4909</v>
      </c>
      <c r="G196" s="267">
        <v>1.137</v>
      </c>
      <c r="H196" s="267">
        <v>3.8511</v>
      </c>
      <c r="I196" s="267">
        <v>1.2143</v>
      </c>
      <c r="J196" s="267">
        <v>7.2645</v>
      </c>
      <c r="K196" s="267">
        <v>1.2661</v>
      </c>
      <c r="L196" s="267">
        <v>3.5515</v>
      </c>
      <c r="M196" s="267">
        <v>1.6545</v>
      </c>
      <c r="N196" s="267">
        <v>1.9905</v>
      </c>
      <c r="O196" s="267">
        <v>1.2289</v>
      </c>
      <c r="P196" s="267">
        <v>0</v>
      </c>
    </row>
    <row r="197" spans="1:16" ht="15">
      <c r="A197" s="290">
        <v>55</v>
      </c>
      <c r="B197" s="267">
        <v>0</v>
      </c>
      <c r="C197" s="267">
        <v>0</v>
      </c>
      <c r="D197" s="267">
        <v>2.3029</v>
      </c>
      <c r="E197" s="267">
        <v>1.1263</v>
      </c>
      <c r="F197" s="267">
        <v>5.4624</v>
      </c>
      <c r="G197" s="267">
        <v>1.1323</v>
      </c>
      <c r="H197" s="267">
        <v>3.7734</v>
      </c>
      <c r="I197" s="267">
        <v>1.2081</v>
      </c>
      <c r="J197" s="267">
        <v>6.9472</v>
      </c>
      <c r="K197" s="267">
        <v>1.2559</v>
      </c>
      <c r="L197" s="267">
        <v>3.4594</v>
      </c>
      <c r="M197" s="267">
        <v>1.6491</v>
      </c>
      <c r="N197" s="267">
        <v>1.9551</v>
      </c>
      <c r="O197" s="267">
        <v>1.2238</v>
      </c>
      <c r="P197" s="267">
        <v>0</v>
      </c>
    </row>
    <row r="198" spans="1:16" ht="15">
      <c r="A198" s="290">
        <v>56</v>
      </c>
      <c r="B198" s="267">
        <v>0</v>
      </c>
      <c r="C198" s="267">
        <v>0</v>
      </c>
      <c r="D198" s="267">
        <v>2.2286</v>
      </c>
      <c r="E198" s="267">
        <v>1.1216</v>
      </c>
      <c r="F198" s="267">
        <v>5.4338</v>
      </c>
      <c r="G198" s="267">
        <v>1.1275</v>
      </c>
      <c r="H198" s="267">
        <v>3.6957</v>
      </c>
      <c r="I198" s="267">
        <v>1.2019</v>
      </c>
      <c r="J198" s="267">
        <v>6.63</v>
      </c>
      <c r="K198" s="267">
        <v>1.2456</v>
      </c>
      <c r="L198" s="267">
        <v>3.3673</v>
      </c>
      <c r="M198" s="267">
        <v>1.6438</v>
      </c>
      <c r="N198" s="267">
        <v>1.9197</v>
      </c>
      <c r="O198" s="267">
        <v>1.2187</v>
      </c>
      <c r="P198" s="267">
        <v>0</v>
      </c>
    </row>
    <row r="199" spans="1:16" ht="15">
      <c r="A199" s="290">
        <v>57</v>
      </c>
      <c r="B199" s="267">
        <v>0</v>
      </c>
      <c r="C199" s="267">
        <v>0</v>
      </c>
      <c r="D199" s="267">
        <v>2.1542</v>
      </c>
      <c r="E199" s="267">
        <v>1.1169</v>
      </c>
      <c r="F199" s="267">
        <v>5.4052</v>
      </c>
      <c r="G199" s="267">
        <v>1.1228</v>
      </c>
      <c r="H199" s="267">
        <v>3.6181</v>
      </c>
      <c r="I199" s="267">
        <v>1.1957</v>
      </c>
      <c r="J199" s="267">
        <v>6.3127</v>
      </c>
      <c r="K199" s="267">
        <v>1.2354</v>
      </c>
      <c r="L199" s="267">
        <v>3.2752</v>
      </c>
      <c r="M199" s="267">
        <v>1.6384</v>
      </c>
      <c r="N199" s="267">
        <v>1.8843</v>
      </c>
      <c r="O199" s="267">
        <v>1.2136</v>
      </c>
      <c r="P199" s="267">
        <v>0</v>
      </c>
    </row>
    <row r="200" spans="1:16" ht="15">
      <c r="A200" s="290">
        <v>58</v>
      </c>
      <c r="B200" s="267">
        <v>0</v>
      </c>
      <c r="C200" s="267">
        <v>0</v>
      </c>
      <c r="D200" s="267">
        <v>2.0799</v>
      </c>
      <c r="E200" s="267">
        <v>1.1122</v>
      </c>
      <c r="F200" s="267">
        <v>5.3767</v>
      </c>
      <c r="G200" s="267">
        <v>1.1181</v>
      </c>
      <c r="H200" s="267">
        <v>3.5404</v>
      </c>
      <c r="I200" s="267">
        <v>1.1896</v>
      </c>
      <c r="J200" s="267">
        <v>5.9954</v>
      </c>
      <c r="K200" s="267">
        <v>1.2251</v>
      </c>
      <c r="L200" s="267">
        <v>3.1831</v>
      </c>
      <c r="M200" s="267">
        <v>1.633</v>
      </c>
      <c r="N200" s="267">
        <v>1.849</v>
      </c>
      <c r="O200" s="267">
        <v>1.2084</v>
      </c>
      <c r="P200" s="267">
        <v>0</v>
      </c>
    </row>
    <row r="201" spans="1:16" ht="15">
      <c r="A201" s="290">
        <v>59</v>
      </c>
      <c r="B201" s="267">
        <v>0</v>
      </c>
      <c r="C201" s="267">
        <v>0</v>
      </c>
      <c r="D201" s="267">
        <v>2.0055</v>
      </c>
      <c r="E201" s="267">
        <v>1.1074</v>
      </c>
      <c r="F201" s="267">
        <v>5.3481</v>
      </c>
      <c r="G201" s="267">
        <v>1.1133</v>
      </c>
      <c r="H201" s="267">
        <v>3.4628</v>
      </c>
      <c r="I201" s="267">
        <v>1.1834</v>
      </c>
      <c r="J201" s="267">
        <v>5.6781</v>
      </c>
      <c r="K201" s="267">
        <v>1.2148</v>
      </c>
      <c r="L201" s="267">
        <v>3.091</v>
      </c>
      <c r="M201" s="267">
        <v>1.6276</v>
      </c>
      <c r="N201" s="267">
        <v>1.8136</v>
      </c>
      <c r="O201" s="267">
        <v>1.2033</v>
      </c>
      <c r="P201" s="267">
        <v>0</v>
      </c>
    </row>
    <row r="202" spans="1:16" ht="15">
      <c r="A202" s="290">
        <v>60</v>
      </c>
      <c r="B202" s="267">
        <v>0</v>
      </c>
      <c r="C202" s="267">
        <v>0</v>
      </c>
      <c r="D202" s="267">
        <v>1.9312</v>
      </c>
      <c r="E202" s="267">
        <v>1.1027</v>
      </c>
      <c r="F202" s="267">
        <v>5.3195</v>
      </c>
      <c r="G202" s="267">
        <v>1.1086</v>
      </c>
      <c r="H202" s="267">
        <v>3.3851</v>
      </c>
      <c r="I202" s="267">
        <v>1.1772</v>
      </c>
      <c r="J202" s="267">
        <v>5.3609</v>
      </c>
      <c r="K202" s="267">
        <v>1.2046</v>
      </c>
      <c r="L202" s="267">
        <v>2.9988</v>
      </c>
      <c r="M202" s="267">
        <v>1.6223</v>
      </c>
      <c r="N202" s="267">
        <v>1.7782</v>
      </c>
      <c r="O202" s="267">
        <v>1.1982</v>
      </c>
      <c r="P202" s="267">
        <v>0</v>
      </c>
    </row>
    <row r="203" ht="12.75">
      <c r="A203" s="83"/>
    </row>
    <row r="204" ht="12.75">
      <c r="A204" s="76" t="e">
        <f>HLOOKUP('[3]NEER Claim Cost Calculator'!$I$22,B208:P269,MATCH('[3]NEER Claim Cost Calculator'!$K$22,A208:A269))</f>
        <v>#N/A</v>
      </c>
    </row>
    <row r="205" spans="1:16" s="261" customFormat="1" ht="12.75">
      <c r="A205" s="475" t="s">
        <v>18674</v>
      </c>
      <c r="B205" s="475"/>
      <c r="C205" s="475"/>
      <c r="D205" s="475"/>
      <c r="E205" s="475"/>
      <c r="F205" s="475"/>
      <c r="G205" s="475"/>
      <c r="H205" s="475"/>
      <c r="I205" s="475"/>
      <c r="J205" s="475"/>
      <c r="K205" s="475"/>
      <c r="L205" s="475"/>
      <c r="M205" s="475"/>
      <c r="N205" s="475"/>
      <c r="O205" s="475"/>
      <c r="P205" s="475"/>
    </row>
    <row r="206" spans="1:16" ht="12.75">
      <c r="A206" s="479" t="s">
        <v>18675</v>
      </c>
      <c r="B206" s="479"/>
      <c r="C206" s="479"/>
      <c r="D206" s="479"/>
      <c r="E206" s="479"/>
      <c r="F206" s="479"/>
      <c r="G206" s="479"/>
      <c r="H206" s="479"/>
      <c r="I206" s="479"/>
      <c r="J206" s="479"/>
      <c r="K206" s="479"/>
      <c r="L206" s="479"/>
      <c r="M206" s="479"/>
      <c r="N206" s="479"/>
      <c r="O206" s="479"/>
      <c r="P206" s="479"/>
    </row>
    <row r="207" spans="1:16" ht="12.75">
      <c r="A207" s="80" t="s">
        <v>18676</v>
      </c>
      <c r="B207" s="222" t="s">
        <v>18677</v>
      </c>
      <c r="C207" s="222" t="s">
        <v>18678</v>
      </c>
      <c r="D207" s="222" t="s">
        <v>18679</v>
      </c>
      <c r="E207" s="222" t="s">
        <v>18680</v>
      </c>
      <c r="F207" s="222" t="s">
        <v>18681</v>
      </c>
      <c r="G207" s="222" t="s">
        <v>18682</v>
      </c>
      <c r="H207" s="222" t="s">
        <v>18683</v>
      </c>
      <c r="I207" s="222" t="s">
        <v>18684</v>
      </c>
      <c r="J207" s="222" t="s">
        <v>18685</v>
      </c>
      <c r="K207" s="222" t="s">
        <v>18686</v>
      </c>
      <c r="L207" s="222" t="s">
        <v>18687</v>
      </c>
      <c r="M207" s="222" t="s">
        <v>18688</v>
      </c>
      <c r="N207" s="222" t="s">
        <v>18689</v>
      </c>
      <c r="O207" s="222" t="s">
        <v>18690</v>
      </c>
      <c r="P207" s="222" t="s">
        <v>18691</v>
      </c>
    </row>
    <row r="208" spans="1:16" ht="12.75">
      <c r="A208" s="82" t="s">
        <v>18692</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19.9485</v>
      </c>
      <c r="E209" s="267">
        <v>6.1763</v>
      </c>
      <c r="F209" s="267">
        <v>23.2791</v>
      </c>
      <c r="G209" s="267">
        <v>5.4394</v>
      </c>
      <c r="H209" s="267">
        <v>23.1075</v>
      </c>
      <c r="I209" s="267">
        <v>5.9456</v>
      </c>
      <c r="J209" s="267">
        <v>20.6115</v>
      </c>
      <c r="K209" s="267">
        <v>2.9363</v>
      </c>
      <c r="L209" s="267">
        <v>17.2458</v>
      </c>
      <c r="M209" s="267">
        <v>7.7569</v>
      </c>
      <c r="N209" s="267">
        <v>0</v>
      </c>
      <c r="O209" s="267">
        <v>0</v>
      </c>
      <c r="P209" s="267">
        <v>0</v>
      </c>
    </row>
    <row r="210" spans="1:16" ht="15">
      <c r="A210" s="290">
        <v>1</v>
      </c>
      <c r="B210" s="267">
        <v>0</v>
      </c>
      <c r="C210" s="267">
        <v>0</v>
      </c>
      <c r="D210" s="267">
        <v>17.732</v>
      </c>
      <c r="E210" s="267">
        <v>5.49</v>
      </c>
      <c r="F210" s="267">
        <v>20.6925</v>
      </c>
      <c r="G210" s="267">
        <v>4.835</v>
      </c>
      <c r="H210" s="267">
        <v>20.54</v>
      </c>
      <c r="I210" s="267">
        <v>5.285</v>
      </c>
      <c r="J210" s="267">
        <v>18.3213</v>
      </c>
      <c r="K210" s="267">
        <v>2.61</v>
      </c>
      <c r="L210" s="267">
        <v>15.3296</v>
      </c>
      <c r="M210" s="267">
        <v>6.895</v>
      </c>
      <c r="N210" s="267">
        <v>0</v>
      </c>
      <c r="O210" s="267">
        <v>0</v>
      </c>
      <c r="P210" s="267">
        <v>0</v>
      </c>
    </row>
    <row r="211" spans="1:16" ht="15">
      <c r="A211" s="290">
        <v>2</v>
      </c>
      <c r="B211" s="267">
        <v>0</v>
      </c>
      <c r="C211" s="267">
        <v>0</v>
      </c>
      <c r="D211" s="267">
        <v>15.5155</v>
      </c>
      <c r="E211" s="267">
        <v>4.8038</v>
      </c>
      <c r="F211" s="267">
        <v>18.106</v>
      </c>
      <c r="G211" s="267">
        <v>4.2306</v>
      </c>
      <c r="H211" s="267">
        <v>17.9725</v>
      </c>
      <c r="I211" s="267">
        <v>4.6244</v>
      </c>
      <c r="J211" s="267">
        <v>16.0312</v>
      </c>
      <c r="K211" s="267">
        <v>2.2838</v>
      </c>
      <c r="L211" s="267">
        <v>13.4134</v>
      </c>
      <c r="M211" s="267">
        <v>6.0331</v>
      </c>
      <c r="N211" s="267">
        <v>0</v>
      </c>
      <c r="O211" s="267">
        <v>0</v>
      </c>
      <c r="P211" s="267">
        <v>0</v>
      </c>
    </row>
    <row r="212" spans="1:16" ht="15">
      <c r="A212" s="290">
        <v>3</v>
      </c>
      <c r="B212" s="267">
        <v>0</v>
      </c>
      <c r="C212" s="267">
        <v>0</v>
      </c>
      <c r="D212" s="267">
        <v>13.299</v>
      </c>
      <c r="E212" s="267">
        <v>4.1175</v>
      </c>
      <c r="F212" s="267">
        <v>15.5194</v>
      </c>
      <c r="G212" s="267">
        <v>3.6263</v>
      </c>
      <c r="H212" s="267">
        <v>15.405</v>
      </c>
      <c r="I212" s="267">
        <v>3.9638</v>
      </c>
      <c r="J212" s="267">
        <v>13.741</v>
      </c>
      <c r="K212" s="267">
        <v>1.9575</v>
      </c>
      <c r="L212" s="267">
        <v>11.4972</v>
      </c>
      <c r="M212" s="267">
        <v>5.1713</v>
      </c>
      <c r="N212" s="267">
        <v>0</v>
      </c>
      <c r="O212" s="267">
        <v>0</v>
      </c>
      <c r="P212" s="267">
        <v>0</v>
      </c>
    </row>
    <row r="213" spans="1:16" ht="15">
      <c r="A213" s="290">
        <v>4</v>
      </c>
      <c r="B213" s="267">
        <v>0</v>
      </c>
      <c r="C213" s="267">
        <v>0</v>
      </c>
      <c r="D213" s="267">
        <v>11.0825</v>
      </c>
      <c r="E213" s="267">
        <v>3.4313</v>
      </c>
      <c r="F213" s="267">
        <v>12.9328</v>
      </c>
      <c r="G213" s="267">
        <v>3.0219</v>
      </c>
      <c r="H213" s="267">
        <v>12.8375</v>
      </c>
      <c r="I213" s="267">
        <v>3.3031</v>
      </c>
      <c r="J213" s="267">
        <v>11.4508</v>
      </c>
      <c r="K213" s="267">
        <v>1.6313</v>
      </c>
      <c r="L213" s="267">
        <v>9.581</v>
      </c>
      <c r="M213" s="267">
        <v>4.3094</v>
      </c>
      <c r="N213" s="267">
        <v>0</v>
      </c>
      <c r="O213" s="267">
        <v>0</v>
      </c>
      <c r="P213" s="267">
        <v>0</v>
      </c>
    </row>
    <row r="214" spans="1:16" ht="15">
      <c r="A214" s="290">
        <v>5</v>
      </c>
      <c r="B214" s="267">
        <v>0</v>
      </c>
      <c r="C214" s="267">
        <v>0</v>
      </c>
      <c r="D214" s="267">
        <v>8.866</v>
      </c>
      <c r="E214" s="267">
        <v>2.745</v>
      </c>
      <c r="F214" s="267">
        <v>10.3463</v>
      </c>
      <c r="G214" s="267">
        <v>2.4175</v>
      </c>
      <c r="H214" s="267">
        <v>10.27</v>
      </c>
      <c r="I214" s="267">
        <v>2.6425</v>
      </c>
      <c r="J214" s="267">
        <v>9.1607</v>
      </c>
      <c r="K214" s="267">
        <v>1.305</v>
      </c>
      <c r="L214" s="267">
        <v>7.6648</v>
      </c>
      <c r="M214" s="267">
        <v>3.4475</v>
      </c>
      <c r="N214" s="267">
        <v>0</v>
      </c>
      <c r="O214" s="267">
        <v>0</v>
      </c>
      <c r="P214" s="267">
        <v>0</v>
      </c>
    </row>
    <row r="215" spans="1:16" ht="15">
      <c r="A215" s="290">
        <v>6</v>
      </c>
      <c r="B215" s="267">
        <v>0</v>
      </c>
      <c r="C215" s="267">
        <v>0</v>
      </c>
      <c r="D215" s="267">
        <v>6.6495</v>
      </c>
      <c r="E215" s="267">
        <v>2.0588</v>
      </c>
      <c r="F215" s="267">
        <v>7.7597</v>
      </c>
      <c r="G215" s="267">
        <v>1.8131</v>
      </c>
      <c r="H215" s="267">
        <v>7.7025</v>
      </c>
      <c r="I215" s="267">
        <v>1.9819</v>
      </c>
      <c r="J215" s="267">
        <v>6.8705</v>
      </c>
      <c r="K215" s="267">
        <v>0.9788</v>
      </c>
      <c r="L215" s="267">
        <v>5.7486</v>
      </c>
      <c r="M215" s="267">
        <v>2.5856</v>
      </c>
      <c r="N215" s="267">
        <v>0</v>
      </c>
      <c r="O215" s="267">
        <v>0</v>
      </c>
      <c r="P215" s="267">
        <v>0</v>
      </c>
    </row>
    <row r="216" spans="1:16" ht="15">
      <c r="A216" s="290">
        <v>7</v>
      </c>
      <c r="B216" s="267">
        <v>0</v>
      </c>
      <c r="C216" s="267">
        <v>0</v>
      </c>
      <c r="D216" s="267">
        <v>6.6204</v>
      </c>
      <c r="E216" s="267">
        <v>2.0016</v>
      </c>
      <c r="F216" s="267">
        <v>7.4747</v>
      </c>
      <c r="G216" s="267">
        <v>1.7628</v>
      </c>
      <c r="H216" s="267">
        <v>7.4302</v>
      </c>
      <c r="I216" s="267">
        <v>1.9268</v>
      </c>
      <c r="J216" s="267">
        <v>6.6288</v>
      </c>
      <c r="K216" s="267">
        <v>0.9516</v>
      </c>
      <c r="L216" s="267">
        <v>5.568</v>
      </c>
      <c r="M216" s="267">
        <v>2.5138</v>
      </c>
      <c r="N216" s="267">
        <v>0</v>
      </c>
      <c r="O216" s="267">
        <v>0</v>
      </c>
      <c r="P216" s="267">
        <v>0</v>
      </c>
    </row>
    <row r="217" spans="1:16" ht="15">
      <c r="A217" s="290">
        <v>8</v>
      </c>
      <c r="B217" s="267">
        <v>0</v>
      </c>
      <c r="C217" s="267">
        <v>0</v>
      </c>
      <c r="D217" s="267">
        <v>6.5913</v>
      </c>
      <c r="E217" s="267">
        <v>1.9444</v>
      </c>
      <c r="F217" s="267">
        <v>7.1898</v>
      </c>
      <c r="G217" s="267">
        <v>1.7124</v>
      </c>
      <c r="H217" s="267">
        <v>7.1579</v>
      </c>
      <c r="I217" s="267">
        <v>1.8718</v>
      </c>
      <c r="J217" s="267">
        <v>6.3871</v>
      </c>
      <c r="K217" s="267">
        <v>0.9244</v>
      </c>
      <c r="L217" s="267">
        <v>5.3874</v>
      </c>
      <c r="M217" s="267">
        <v>2.442</v>
      </c>
      <c r="N217" s="267">
        <v>0</v>
      </c>
      <c r="O217" s="267">
        <v>0</v>
      </c>
      <c r="P217" s="267">
        <v>0</v>
      </c>
    </row>
    <row r="218" spans="1:16" ht="15">
      <c r="A218" s="290">
        <v>9</v>
      </c>
      <c r="B218" s="267">
        <v>0</v>
      </c>
      <c r="C218" s="267">
        <v>0</v>
      </c>
      <c r="D218" s="267">
        <v>6.5621</v>
      </c>
      <c r="E218" s="267">
        <v>1.8872</v>
      </c>
      <c r="F218" s="267">
        <v>6.9048</v>
      </c>
      <c r="G218" s="267">
        <v>1.662</v>
      </c>
      <c r="H218" s="267">
        <v>6.8856</v>
      </c>
      <c r="I218" s="267">
        <v>1.8167</v>
      </c>
      <c r="J218" s="267">
        <v>6.1454</v>
      </c>
      <c r="K218" s="267">
        <v>0.8972</v>
      </c>
      <c r="L218" s="267">
        <v>5.2068</v>
      </c>
      <c r="M218" s="267">
        <v>2.3702</v>
      </c>
      <c r="N218" s="267">
        <v>0</v>
      </c>
      <c r="O218" s="267">
        <v>0</v>
      </c>
      <c r="P218" s="267">
        <v>0</v>
      </c>
    </row>
    <row r="219" spans="1:16" ht="15">
      <c r="A219" s="290">
        <v>10</v>
      </c>
      <c r="B219" s="267">
        <v>0</v>
      </c>
      <c r="C219" s="267">
        <v>0</v>
      </c>
      <c r="D219" s="267">
        <v>6.533</v>
      </c>
      <c r="E219" s="267">
        <v>1.83</v>
      </c>
      <c r="F219" s="267">
        <v>6.6198</v>
      </c>
      <c r="G219" s="267">
        <v>1.6117</v>
      </c>
      <c r="H219" s="267">
        <v>6.6133</v>
      </c>
      <c r="I219" s="267">
        <v>1.7617</v>
      </c>
      <c r="J219" s="267">
        <v>5.9037</v>
      </c>
      <c r="K219" s="267">
        <v>0.87</v>
      </c>
      <c r="L219" s="267">
        <v>5.0262</v>
      </c>
      <c r="M219" s="267">
        <v>2.2983</v>
      </c>
      <c r="N219" s="267">
        <v>0</v>
      </c>
      <c r="O219" s="267">
        <v>0</v>
      </c>
      <c r="P219" s="267">
        <v>0</v>
      </c>
    </row>
    <row r="220" spans="1:16" ht="15">
      <c r="A220" s="290">
        <v>11</v>
      </c>
      <c r="B220" s="267">
        <v>0</v>
      </c>
      <c r="C220" s="267">
        <v>0</v>
      </c>
      <c r="D220" s="267">
        <v>6.5039</v>
      </c>
      <c r="E220" s="267">
        <v>1.7728</v>
      </c>
      <c r="F220" s="267">
        <v>6.3348</v>
      </c>
      <c r="G220" s="267">
        <v>1.5613</v>
      </c>
      <c r="H220" s="267">
        <v>6.341</v>
      </c>
      <c r="I220" s="267">
        <v>1.7066</v>
      </c>
      <c r="J220" s="267">
        <v>5.662</v>
      </c>
      <c r="K220" s="267">
        <v>0.8428</v>
      </c>
      <c r="L220" s="267">
        <v>4.8455</v>
      </c>
      <c r="M220" s="267">
        <v>2.2265</v>
      </c>
      <c r="N220" s="267">
        <v>0</v>
      </c>
      <c r="O220" s="267">
        <v>0</v>
      </c>
      <c r="P220" s="267">
        <v>0</v>
      </c>
    </row>
    <row r="221" spans="1:16" ht="15">
      <c r="A221" s="290">
        <v>12</v>
      </c>
      <c r="B221" s="267">
        <v>0</v>
      </c>
      <c r="C221" s="267">
        <v>0</v>
      </c>
      <c r="D221" s="267">
        <v>6.4748</v>
      </c>
      <c r="E221" s="267">
        <v>1.7156</v>
      </c>
      <c r="F221" s="267">
        <v>6.0499</v>
      </c>
      <c r="G221" s="267">
        <v>1.5109</v>
      </c>
      <c r="H221" s="267">
        <v>6.0688</v>
      </c>
      <c r="I221" s="267">
        <v>1.6516</v>
      </c>
      <c r="J221" s="267">
        <v>5.4203</v>
      </c>
      <c r="K221" s="267">
        <v>0.8156</v>
      </c>
      <c r="L221" s="267">
        <v>4.6649</v>
      </c>
      <c r="M221" s="267">
        <v>2.1547</v>
      </c>
      <c r="N221" s="267">
        <v>0</v>
      </c>
      <c r="O221" s="267">
        <v>0</v>
      </c>
      <c r="P221" s="267">
        <v>0</v>
      </c>
    </row>
    <row r="222" spans="1:16" ht="15">
      <c r="A222" s="290">
        <v>13</v>
      </c>
      <c r="B222" s="267">
        <v>0</v>
      </c>
      <c r="C222" s="267">
        <v>0</v>
      </c>
      <c r="D222" s="267">
        <v>6.4456</v>
      </c>
      <c r="E222" s="267">
        <v>1.6584</v>
      </c>
      <c r="F222" s="267">
        <v>5.7649</v>
      </c>
      <c r="G222" s="267">
        <v>1.4606</v>
      </c>
      <c r="H222" s="267">
        <v>5.7965</v>
      </c>
      <c r="I222" s="267">
        <v>1.5965</v>
      </c>
      <c r="J222" s="267">
        <v>5.1785</v>
      </c>
      <c r="K222" s="267">
        <v>0.7884</v>
      </c>
      <c r="L222" s="267">
        <v>4.4843</v>
      </c>
      <c r="M222" s="267">
        <v>2.0829</v>
      </c>
      <c r="N222" s="267">
        <v>0</v>
      </c>
      <c r="O222" s="267">
        <v>0</v>
      </c>
      <c r="P222" s="267">
        <v>0</v>
      </c>
    </row>
    <row r="223" spans="1:16" ht="15">
      <c r="A223" s="290">
        <v>14</v>
      </c>
      <c r="B223" s="267">
        <v>0</v>
      </c>
      <c r="C223" s="267">
        <v>0</v>
      </c>
      <c r="D223" s="267">
        <v>6.4165</v>
      </c>
      <c r="E223" s="267">
        <v>1.6013</v>
      </c>
      <c r="F223" s="267">
        <v>5.4799</v>
      </c>
      <c r="G223" s="267">
        <v>1.4102</v>
      </c>
      <c r="H223" s="267">
        <v>5.5242</v>
      </c>
      <c r="I223" s="267">
        <v>1.5415</v>
      </c>
      <c r="J223" s="267">
        <v>4.9368</v>
      </c>
      <c r="K223" s="267">
        <v>0.7613</v>
      </c>
      <c r="L223" s="267">
        <v>4.3037</v>
      </c>
      <c r="M223" s="267">
        <v>2.011</v>
      </c>
      <c r="N223" s="267">
        <v>0</v>
      </c>
      <c r="O223" s="267">
        <v>0</v>
      </c>
      <c r="P223" s="267">
        <v>0</v>
      </c>
    </row>
    <row r="224" spans="1:16" ht="15">
      <c r="A224" s="290">
        <v>15</v>
      </c>
      <c r="B224" s="267">
        <v>0</v>
      </c>
      <c r="C224" s="267">
        <v>0</v>
      </c>
      <c r="D224" s="267">
        <v>6.3874</v>
      </c>
      <c r="E224" s="267">
        <v>1.5441</v>
      </c>
      <c r="F224" s="267">
        <v>5.1949</v>
      </c>
      <c r="G224" s="267">
        <v>1.3598</v>
      </c>
      <c r="H224" s="267">
        <v>5.2519</v>
      </c>
      <c r="I224" s="267">
        <v>1.4864</v>
      </c>
      <c r="J224" s="267">
        <v>4.6951</v>
      </c>
      <c r="K224" s="267">
        <v>0.7341</v>
      </c>
      <c r="L224" s="267">
        <v>4.1231</v>
      </c>
      <c r="M224" s="267">
        <v>1.9392</v>
      </c>
      <c r="N224" s="267">
        <v>0</v>
      </c>
      <c r="O224" s="267">
        <v>0</v>
      </c>
      <c r="P224" s="267">
        <v>0</v>
      </c>
    </row>
    <row r="225" spans="1:16" ht="15">
      <c r="A225" s="290">
        <v>16</v>
      </c>
      <c r="B225" s="267">
        <v>0</v>
      </c>
      <c r="C225" s="267">
        <v>0</v>
      </c>
      <c r="D225" s="267">
        <v>6.3583</v>
      </c>
      <c r="E225" s="267">
        <v>1.4869</v>
      </c>
      <c r="F225" s="267">
        <v>4.91</v>
      </c>
      <c r="G225" s="267">
        <v>1.3095</v>
      </c>
      <c r="H225" s="267">
        <v>4.9796</v>
      </c>
      <c r="I225" s="267">
        <v>1.4314</v>
      </c>
      <c r="J225" s="267">
        <v>4.4534</v>
      </c>
      <c r="K225" s="267">
        <v>0.7069</v>
      </c>
      <c r="L225" s="267">
        <v>3.9425</v>
      </c>
      <c r="M225" s="267">
        <v>1.8674</v>
      </c>
      <c r="N225" s="267">
        <v>0</v>
      </c>
      <c r="O225" s="267">
        <v>0</v>
      </c>
      <c r="P225" s="267">
        <v>0</v>
      </c>
    </row>
    <row r="226" spans="1:16" ht="15">
      <c r="A226" s="290">
        <v>17</v>
      </c>
      <c r="B226" s="267">
        <v>0</v>
      </c>
      <c r="C226" s="267">
        <v>0</v>
      </c>
      <c r="D226" s="267">
        <v>6.3291</v>
      </c>
      <c r="E226" s="267">
        <v>1.4297</v>
      </c>
      <c r="F226" s="267">
        <v>4.625</v>
      </c>
      <c r="G226" s="267">
        <v>1.2591</v>
      </c>
      <c r="H226" s="267">
        <v>4.7073</v>
      </c>
      <c r="I226" s="267">
        <v>1.3763</v>
      </c>
      <c r="J226" s="267">
        <v>4.2117</v>
      </c>
      <c r="K226" s="267">
        <v>0.6797</v>
      </c>
      <c r="L226" s="267">
        <v>3.7619</v>
      </c>
      <c r="M226" s="267">
        <v>1.7956</v>
      </c>
      <c r="N226" s="267">
        <v>0</v>
      </c>
      <c r="O226" s="267">
        <v>0</v>
      </c>
      <c r="P226" s="267">
        <v>0</v>
      </c>
    </row>
    <row r="227" spans="1:16" ht="15">
      <c r="A227" s="290">
        <v>18</v>
      </c>
      <c r="B227" s="267">
        <v>0</v>
      </c>
      <c r="C227" s="267">
        <v>0</v>
      </c>
      <c r="D227" s="267">
        <v>6.3</v>
      </c>
      <c r="E227" s="267">
        <v>1.3725</v>
      </c>
      <c r="F227" s="267">
        <v>4.34</v>
      </c>
      <c r="G227" s="267">
        <v>1.2088</v>
      </c>
      <c r="H227" s="267">
        <v>4.435</v>
      </c>
      <c r="I227" s="267">
        <v>1.3213</v>
      </c>
      <c r="J227" s="267">
        <v>3.97</v>
      </c>
      <c r="K227" s="267">
        <v>0.6525</v>
      </c>
      <c r="L227" s="267">
        <v>3.5813</v>
      </c>
      <c r="M227" s="267">
        <v>1.7238</v>
      </c>
      <c r="N227" s="267">
        <v>3.436</v>
      </c>
      <c r="O227" s="267">
        <v>2.2812</v>
      </c>
      <c r="P227" s="267">
        <v>0</v>
      </c>
    </row>
    <row r="228" spans="1:16" ht="15">
      <c r="A228" s="290">
        <v>19</v>
      </c>
      <c r="B228" s="267">
        <v>0</v>
      </c>
      <c r="C228" s="267">
        <v>0</v>
      </c>
      <c r="D228" s="267">
        <v>6.2787</v>
      </c>
      <c r="E228" s="267">
        <v>1.3381</v>
      </c>
      <c r="F228" s="267">
        <v>4.3977</v>
      </c>
      <c r="G228" s="267">
        <v>1.1812</v>
      </c>
      <c r="H228" s="267">
        <v>4.4276</v>
      </c>
      <c r="I228" s="267">
        <v>1.2988</v>
      </c>
      <c r="J228" s="267">
        <v>3.8594</v>
      </c>
      <c r="K228" s="267">
        <v>0.6568</v>
      </c>
      <c r="L228" s="267">
        <v>3.5308</v>
      </c>
      <c r="M228" s="267">
        <v>1.7355</v>
      </c>
      <c r="N228" s="267">
        <v>3.3406</v>
      </c>
      <c r="O228" s="267">
        <v>2.2179</v>
      </c>
      <c r="P228" s="267">
        <v>0</v>
      </c>
    </row>
    <row r="229" spans="1:16" ht="15">
      <c r="A229" s="290">
        <v>20</v>
      </c>
      <c r="B229" s="267">
        <v>0</v>
      </c>
      <c r="C229" s="267">
        <v>0</v>
      </c>
      <c r="D229" s="267">
        <v>6.2574</v>
      </c>
      <c r="E229" s="267">
        <v>1.3038</v>
      </c>
      <c r="F229" s="267">
        <v>4.4554</v>
      </c>
      <c r="G229" s="267">
        <v>1.1537</v>
      </c>
      <c r="H229" s="267">
        <v>4.4201</v>
      </c>
      <c r="I229" s="267">
        <v>1.2764</v>
      </c>
      <c r="J229" s="267">
        <v>3.7487</v>
      </c>
      <c r="K229" s="267">
        <v>0.6611</v>
      </c>
      <c r="L229" s="267">
        <v>3.4804</v>
      </c>
      <c r="M229" s="267">
        <v>1.7473</v>
      </c>
      <c r="N229" s="267">
        <v>3.2451</v>
      </c>
      <c r="O229" s="267">
        <v>2.1545</v>
      </c>
      <c r="P229" s="267">
        <v>0</v>
      </c>
    </row>
    <row r="230" spans="1:16" ht="15">
      <c r="A230" s="290">
        <v>21</v>
      </c>
      <c r="B230" s="267">
        <v>0</v>
      </c>
      <c r="C230" s="267">
        <v>0</v>
      </c>
      <c r="D230" s="267">
        <v>8.4976</v>
      </c>
      <c r="E230" s="267">
        <v>1.7305</v>
      </c>
      <c r="F230" s="267">
        <v>6.148</v>
      </c>
      <c r="G230" s="267">
        <v>1.5351</v>
      </c>
      <c r="H230" s="267">
        <v>6.0128</v>
      </c>
      <c r="I230" s="267">
        <v>1.7092</v>
      </c>
      <c r="J230" s="267">
        <v>4.9598</v>
      </c>
      <c r="K230" s="267">
        <v>0.9066</v>
      </c>
      <c r="L230" s="267">
        <v>4.6748</v>
      </c>
      <c r="M230" s="267">
        <v>2.3965</v>
      </c>
      <c r="N230" s="267">
        <v>4.2661</v>
      </c>
      <c r="O230" s="267">
        <v>2.8323</v>
      </c>
      <c r="P230" s="267">
        <v>0</v>
      </c>
    </row>
    <row r="231" spans="1:16" ht="15">
      <c r="A231" s="290">
        <v>22</v>
      </c>
      <c r="B231" s="267">
        <v>0</v>
      </c>
      <c r="C231" s="267">
        <v>0</v>
      </c>
      <c r="D231" s="267">
        <v>8.463</v>
      </c>
      <c r="E231" s="267">
        <v>1.6827</v>
      </c>
      <c r="F231" s="267">
        <v>6.2223</v>
      </c>
      <c r="G231" s="267">
        <v>1.4967</v>
      </c>
      <c r="H231" s="267">
        <v>5.9987</v>
      </c>
      <c r="I231" s="267">
        <v>1.6776</v>
      </c>
      <c r="J231" s="267">
        <v>4.8064</v>
      </c>
      <c r="K231" s="267">
        <v>0.9119</v>
      </c>
      <c r="L231" s="267">
        <v>4.6033</v>
      </c>
      <c r="M231" s="267">
        <v>2.4109</v>
      </c>
      <c r="N231" s="267">
        <v>4.1368</v>
      </c>
      <c r="O231" s="267">
        <v>2.7465</v>
      </c>
      <c r="P231" s="267">
        <v>0</v>
      </c>
    </row>
    <row r="232" spans="1:16" ht="15">
      <c r="A232" s="290">
        <v>23</v>
      </c>
      <c r="B232" s="267">
        <v>0</v>
      </c>
      <c r="C232" s="267">
        <v>0</v>
      </c>
      <c r="D232" s="267">
        <v>8.4285</v>
      </c>
      <c r="E232" s="267">
        <v>1.6349</v>
      </c>
      <c r="F232" s="267">
        <v>6.2965</v>
      </c>
      <c r="G232" s="267">
        <v>1.4583</v>
      </c>
      <c r="H232" s="267">
        <v>5.9846</v>
      </c>
      <c r="I232" s="267">
        <v>1.646</v>
      </c>
      <c r="J232" s="267">
        <v>4.6529</v>
      </c>
      <c r="K232" s="267">
        <v>0.9172</v>
      </c>
      <c r="L232" s="267">
        <v>4.5317</v>
      </c>
      <c r="M232" s="267">
        <v>2.4252</v>
      </c>
      <c r="N232" s="267">
        <v>4.0075</v>
      </c>
      <c r="O232" s="267">
        <v>2.6607</v>
      </c>
      <c r="P232" s="267">
        <v>0</v>
      </c>
    </row>
    <row r="233" spans="1:16" ht="15">
      <c r="A233" s="290">
        <v>24</v>
      </c>
      <c r="B233" s="267">
        <v>0</v>
      </c>
      <c r="C233" s="267">
        <v>0</v>
      </c>
      <c r="D233" s="267">
        <v>8.3939</v>
      </c>
      <c r="E233" s="267">
        <v>1.5871</v>
      </c>
      <c r="F233" s="267">
        <v>6.3707</v>
      </c>
      <c r="G233" s="267">
        <v>1.4199</v>
      </c>
      <c r="H233" s="267">
        <v>5.9705</v>
      </c>
      <c r="I233" s="267">
        <v>1.6144</v>
      </c>
      <c r="J233" s="267">
        <v>4.4995</v>
      </c>
      <c r="K233" s="267">
        <v>0.9224</v>
      </c>
      <c r="L233" s="267">
        <v>4.4602</v>
      </c>
      <c r="M233" s="267">
        <v>2.4396</v>
      </c>
      <c r="N233" s="267">
        <v>3.8782</v>
      </c>
      <c r="O233" s="267">
        <v>2.5748</v>
      </c>
      <c r="P233" s="267">
        <v>0</v>
      </c>
    </row>
    <row r="234" spans="1:16" ht="15">
      <c r="A234" s="290">
        <v>25</v>
      </c>
      <c r="B234" s="267">
        <v>0</v>
      </c>
      <c r="C234" s="267">
        <v>0</v>
      </c>
      <c r="D234" s="267">
        <v>8.3594</v>
      </c>
      <c r="E234" s="267">
        <v>1.5394</v>
      </c>
      <c r="F234" s="267">
        <v>6.445</v>
      </c>
      <c r="G234" s="267">
        <v>1.3815</v>
      </c>
      <c r="H234" s="267">
        <v>5.9565</v>
      </c>
      <c r="I234" s="267">
        <v>1.5829</v>
      </c>
      <c r="J234" s="267">
        <v>4.346</v>
      </c>
      <c r="K234" s="267">
        <v>0.9277</v>
      </c>
      <c r="L234" s="267">
        <v>4.3887</v>
      </c>
      <c r="M234" s="267">
        <v>2.4539</v>
      </c>
      <c r="N234" s="267">
        <v>3.749</v>
      </c>
      <c r="O234" s="267">
        <v>2.489</v>
      </c>
      <c r="P234" s="267">
        <v>0</v>
      </c>
    </row>
    <row r="235" spans="1:16" ht="15">
      <c r="A235" s="290">
        <v>26</v>
      </c>
      <c r="B235" s="267">
        <v>0</v>
      </c>
      <c r="C235" s="267">
        <v>0</v>
      </c>
      <c r="D235" s="267">
        <v>8.3248</v>
      </c>
      <c r="E235" s="267">
        <v>1.4916</v>
      </c>
      <c r="F235" s="267">
        <v>6.5192</v>
      </c>
      <c r="G235" s="267">
        <v>1.3431</v>
      </c>
      <c r="H235" s="267">
        <v>5.9424</v>
      </c>
      <c r="I235" s="267">
        <v>1.5513</v>
      </c>
      <c r="J235" s="267">
        <v>4.1925</v>
      </c>
      <c r="K235" s="267">
        <v>0.9329</v>
      </c>
      <c r="L235" s="267">
        <v>4.3171</v>
      </c>
      <c r="M235" s="267">
        <v>2.4683</v>
      </c>
      <c r="N235" s="267">
        <v>3.6197</v>
      </c>
      <c r="O235" s="267">
        <v>2.4032</v>
      </c>
      <c r="P235" s="267">
        <v>0</v>
      </c>
    </row>
    <row r="236" spans="1:16" ht="15">
      <c r="A236" s="290">
        <v>27</v>
      </c>
      <c r="B236" s="267">
        <v>0</v>
      </c>
      <c r="C236" s="267">
        <v>0</v>
      </c>
      <c r="D236" s="267">
        <v>8.2902</v>
      </c>
      <c r="E236" s="267">
        <v>1.4438</v>
      </c>
      <c r="F236" s="267">
        <v>6.5934</v>
      </c>
      <c r="G236" s="267">
        <v>1.3047</v>
      </c>
      <c r="H236" s="267">
        <v>5.9283</v>
      </c>
      <c r="I236" s="267">
        <v>1.5197</v>
      </c>
      <c r="J236" s="267">
        <v>4.0391</v>
      </c>
      <c r="K236" s="267">
        <v>0.9382</v>
      </c>
      <c r="L236" s="267">
        <v>4.2456</v>
      </c>
      <c r="M236" s="267">
        <v>2.4827</v>
      </c>
      <c r="N236" s="267">
        <v>3.4904</v>
      </c>
      <c r="O236" s="267">
        <v>2.3173</v>
      </c>
      <c r="P236" s="267">
        <v>0</v>
      </c>
    </row>
    <row r="237" spans="1:16" ht="15">
      <c r="A237" s="290">
        <v>28</v>
      </c>
      <c r="B237" s="267">
        <v>0</v>
      </c>
      <c r="C237" s="267">
        <v>0</v>
      </c>
      <c r="D237" s="267">
        <v>8.2557</v>
      </c>
      <c r="E237" s="267">
        <v>1.396</v>
      </c>
      <c r="F237" s="267">
        <v>6.6677</v>
      </c>
      <c r="G237" s="267">
        <v>1.2663</v>
      </c>
      <c r="H237" s="267">
        <v>5.9142</v>
      </c>
      <c r="I237" s="267">
        <v>1.4882</v>
      </c>
      <c r="J237" s="267">
        <v>3.8856</v>
      </c>
      <c r="K237" s="267">
        <v>0.9435</v>
      </c>
      <c r="L237" s="267">
        <v>4.1741</v>
      </c>
      <c r="M237" s="267">
        <v>2.497</v>
      </c>
      <c r="N237" s="267">
        <v>3.3611</v>
      </c>
      <c r="O237" s="267">
        <v>2.2315</v>
      </c>
      <c r="P237" s="267">
        <v>0</v>
      </c>
    </row>
    <row r="238" spans="1:16" ht="15">
      <c r="A238" s="290">
        <v>29</v>
      </c>
      <c r="B238" s="267">
        <v>0</v>
      </c>
      <c r="C238" s="267">
        <v>0</v>
      </c>
      <c r="D238" s="267">
        <v>8.2211</v>
      </c>
      <c r="E238" s="267">
        <v>1.3482</v>
      </c>
      <c r="F238" s="267">
        <v>6.7419</v>
      </c>
      <c r="G238" s="267">
        <v>1.2279</v>
      </c>
      <c r="H238" s="267">
        <v>5.9001</v>
      </c>
      <c r="I238" s="267">
        <v>1.4566</v>
      </c>
      <c r="J238" s="267">
        <v>3.7322</v>
      </c>
      <c r="K238" s="267">
        <v>0.9487</v>
      </c>
      <c r="L238" s="267">
        <v>4.1025</v>
      </c>
      <c r="M238" s="267">
        <v>2.5114</v>
      </c>
      <c r="N238" s="267">
        <v>3.2319</v>
      </c>
      <c r="O238" s="267">
        <v>2.1457</v>
      </c>
      <c r="P238" s="267">
        <v>0</v>
      </c>
    </row>
    <row r="239" spans="1:16" ht="15">
      <c r="A239" s="290">
        <v>30</v>
      </c>
      <c r="B239" s="267">
        <v>0</v>
      </c>
      <c r="C239" s="267">
        <v>0</v>
      </c>
      <c r="D239" s="267">
        <v>8.1866</v>
      </c>
      <c r="E239" s="267">
        <v>1.3004</v>
      </c>
      <c r="F239" s="267">
        <v>6.8162</v>
      </c>
      <c r="G239" s="267">
        <v>1.1895</v>
      </c>
      <c r="H239" s="267">
        <v>5.8861</v>
      </c>
      <c r="I239" s="267">
        <v>1.425</v>
      </c>
      <c r="J239" s="267">
        <v>3.5787</v>
      </c>
      <c r="K239" s="267">
        <v>0.954</v>
      </c>
      <c r="L239" s="267">
        <v>4.031</v>
      </c>
      <c r="M239" s="267">
        <v>2.5258</v>
      </c>
      <c r="N239" s="267">
        <v>3.1026</v>
      </c>
      <c r="O239" s="267">
        <v>2.0599</v>
      </c>
      <c r="P239" s="267">
        <v>0</v>
      </c>
    </row>
    <row r="240" spans="1:16" ht="15">
      <c r="A240" s="290">
        <v>31</v>
      </c>
      <c r="B240" s="267">
        <v>0</v>
      </c>
      <c r="C240" s="267">
        <v>0</v>
      </c>
      <c r="D240" s="267">
        <v>8.7078</v>
      </c>
      <c r="E240" s="267">
        <v>1.269</v>
      </c>
      <c r="F240" s="267">
        <v>6.8173</v>
      </c>
      <c r="G240" s="267">
        <v>1.1655</v>
      </c>
      <c r="H240" s="267">
        <v>5.9313</v>
      </c>
      <c r="I240" s="267">
        <v>1.3863</v>
      </c>
      <c r="J240" s="267">
        <v>3.6381</v>
      </c>
      <c r="K240" s="267">
        <v>0.9637</v>
      </c>
      <c r="L240" s="267">
        <v>4.0193</v>
      </c>
      <c r="M240" s="267">
        <v>2.4701</v>
      </c>
      <c r="N240" s="267">
        <v>3.0122</v>
      </c>
      <c r="O240" s="267">
        <v>1.9692</v>
      </c>
      <c r="P240" s="267">
        <v>0</v>
      </c>
    </row>
    <row r="241" spans="1:16" ht="15">
      <c r="A241" s="290">
        <v>32</v>
      </c>
      <c r="B241" s="267">
        <v>0</v>
      </c>
      <c r="C241" s="267">
        <v>0</v>
      </c>
      <c r="D241" s="267">
        <v>9.2291</v>
      </c>
      <c r="E241" s="267">
        <v>1.2377</v>
      </c>
      <c r="F241" s="267">
        <v>6.8184</v>
      </c>
      <c r="G241" s="267">
        <v>1.1415</v>
      </c>
      <c r="H241" s="267">
        <v>5.9766</v>
      </c>
      <c r="I241" s="267">
        <v>1.3475</v>
      </c>
      <c r="J241" s="267">
        <v>3.6975</v>
      </c>
      <c r="K241" s="267">
        <v>0.9733</v>
      </c>
      <c r="L241" s="267">
        <v>4.0077</v>
      </c>
      <c r="M241" s="267">
        <v>2.4145</v>
      </c>
      <c r="N241" s="267">
        <v>2.9218</v>
      </c>
      <c r="O241" s="267">
        <v>1.8785</v>
      </c>
      <c r="P241" s="267">
        <v>0</v>
      </c>
    </row>
    <row r="242" spans="1:16" ht="15">
      <c r="A242" s="290">
        <v>33</v>
      </c>
      <c r="B242" s="267">
        <v>0</v>
      </c>
      <c r="C242" s="267">
        <v>0</v>
      </c>
      <c r="D242" s="267">
        <v>11.6889</v>
      </c>
      <c r="E242" s="267">
        <v>1.425</v>
      </c>
      <c r="F242" s="267">
        <v>8.0703</v>
      </c>
      <c r="G242" s="267">
        <v>1.3213</v>
      </c>
      <c r="H242" s="267">
        <v>7.1582</v>
      </c>
      <c r="I242" s="267">
        <v>1.545</v>
      </c>
      <c r="J242" s="267">
        <v>4.4727</v>
      </c>
      <c r="K242" s="267">
        <v>1.2968</v>
      </c>
      <c r="L242" s="267">
        <v>4.7409</v>
      </c>
      <c r="M242" s="267">
        <v>2.7878</v>
      </c>
      <c r="N242" s="267">
        <v>3.3411</v>
      </c>
      <c r="O242" s="267">
        <v>2.1023</v>
      </c>
      <c r="P242" s="267">
        <v>0</v>
      </c>
    </row>
    <row r="243" spans="1:16" ht="15">
      <c r="A243" s="290">
        <v>34</v>
      </c>
      <c r="B243" s="267">
        <v>0</v>
      </c>
      <c r="C243" s="267">
        <v>0</v>
      </c>
      <c r="D243" s="267">
        <v>12.4127</v>
      </c>
      <c r="E243" s="267">
        <v>1.3961</v>
      </c>
      <c r="F243" s="267">
        <v>8.1189</v>
      </c>
      <c r="G243" s="267">
        <v>1.3007</v>
      </c>
      <c r="H243" s="267">
        <v>7.2633</v>
      </c>
      <c r="I243" s="267">
        <v>1.5078</v>
      </c>
      <c r="J243" s="267">
        <v>4.5767</v>
      </c>
      <c r="K243" s="267">
        <v>1.278</v>
      </c>
      <c r="L243" s="267">
        <v>4.7591</v>
      </c>
      <c r="M243" s="267">
        <v>2.7383</v>
      </c>
      <c r="N243" s="267">
        <v>3.2524</v>
      </c>
      <c r="O243" s="267">
        <v>2.0049</v>
      </c>
      <c r="P243" s="267">
        <v>0</v>
      </c>
    </row>
    <row r="244" spans="1:16" ht="15">
      <c r="A244" s="290">
        <v>35</v>
      </c>
      <c r="B244" s="267">
        <v>0</v>
      </c>
      <c r="C244" s="267">
        <v>0</v>
      </c>
      <c r="D244" s="267">
        <v>13.1365</v>
      </c>
      <c r="E244" s="267">
        <v>1.3671</v>
      </c>
      <c r="F244" s="267">
        <v>8.1676</v>
      </c>
      <c r="G244" s="267">
        <v>1.2802</v>
      </c>
      <c r="H244" s="267">
        <v>7.3683</v>
      </c>
      <c r="I244" s="267">
        <v>1.4705</v>
      </c>
      <c r="J244" s="267">
        <v>4.6807</v>
      </c>
      <c r="K244" s="267">
        <v>1.2592</v>
      </c>
      <c r="L244" s="267">
        <v>4.7773</v>
      </c>
      <c r="M244" s="267">
        <v>2.6887</v>
      </c>
      <c r="N244" s="267">
        <v>3.1638</v>
      </c>
      <c r="O244" s="267">
        <v>1.9074</v>
      </c>
      <c r="P244" s="267">
        <v>0</v>
      </c>
    </row>
    <row r="245" spans="1:16" ht="15">
      <c r="A245" s="290">
        <v>36</v>
      </c>
      <c r="B245" s="267">
        <v>0</v>
      </c>
      <c r="C245" s="267">
        <v>0</v>
      </c>
      <c r="D245" s="267">
        <v>13.8603</v>
      </c>
      <c r="E245" s="267">
        <v>1.3382</v>
      </c>
      <c r="F245" s="267">
        <v>8.2162</v>
      </c>
      <c r="G245" s="267">
        <v>1.2596</v>
      </c>
      <c r="H245" s="267">
        <v>7.4734</v>
      </c>
      <c r="I245" s="267">
        <v>1.4333</v>
      </c>
      <c r="J245" s="267">
        <v>4.7848</v>
      </c>
      <c r="K245" s="267">
        <v>1.2404</v>
      </c>
      <c r="L245" s="267">
        <v>4.7955</v>
      </c>
      <c r="M245" s="267">
        <v>2.6392</v>
      </c>
      <c r="N245" s="267">
        <v>3.0751</v>
      </c>
      <c r="O245" s="267">
        <v>1.8099</v>
      </c>
      <c r="P245" s="267">
        <v>0</v>
      </c>
    </row>
    <row r="246" spans="1:16" ht="15">
      <c r="A246" s="290">
        <v>37</v>
      </c>
      <c r="B246" s="267">
        <v>0</v>
      </c>
      <c r="C246" s="267">
        <v>0</v>
      </c>
      <c r="D246" s="267">
        <v>14.584</v>
      </c>
      <c r="E246" s="267">
        <v>1.3092</v>
      </c>
      <c r="F246" s="267">
        <v>8.2649</v>
      </c>
      <c r="G246" s="267">
        <v>1.2391</v>
      </c>
      <c r="H246" s="267">
        <v>7.5784</v>
      </c>
      <c r="I246" s="267">
        <v>1.3961</v>
      </c>
      <c r="J246" s="267">
        <v>4.8888</v>
      </c>
      <c r="K246" s="267">
        <v>1.2216</v>
      </c>
      <c r="L246" s="267">
        <v>4.8137</v>
      </c>
      <c r="M246" s="267">
        <v>2.5896</v>
      </c>
      <c r="N246" s="267">
        <v>2.9865</v>
      </c>
      <c r="O246" s="267">
        <v>1.7124</v>
      </c>
      <c r="P246" s="267">
        <v>0</v>
      </c>
    </row>
    <row r="247" spans="1:16" ht="15">
      <c r="A247" s="290">
        <v>38</v>
      </c>
      <c r="B247" s="267">
        <v>0</v>
      </c>
      <c r="C247" s="267">
        <v>0</v>
      </c>
      <c r="D247" s="267">
        <v>15.3078</v>
      </c>
      <c r="E247" s="267">
        <v>1.2803</v>
      </c>
      <c r="F247" s="267">
        <v>8.3135</v>
      </c>
      <c r="G247" s="267">
        <v>1.2185</v>
      </c>
      <c r="H247" s="267">
        <v>7.6835</v>
      </c>
      <c r="I247" s="267">
        <v>1.3588</v>
      </c>
      <c r="J247" s="267">
        <v>4.9928</v>
      </c>
      <c r="K247" s="267">
        <v>1.2029</v>
      </c>
      <c r="L247" s="267">
        <v>4.8319</v>
      </c>
      <c r="M247" s="267">
        <v>2.5401</v>
      </c>
      <c r="N247" s="267">
        <v>2.8978</v>
      </c>
      <c r="O247" s="267">
        <v>1.615</v>
      </c>
      <c r="P247" s="267">
        <v>0</v>
      </c>
    </row>
    <row r="248" spans="1:16" ht="15">
      <c r="A248" s="290">
        <v>39</v>
      </c>
      <c r="B248" s="267">
        <v>0</v>
      </c>
      <c r="C248" s="267">
        <v>0</v>
      </c>
      <c r="D248" s="267">
        <v>16.0316</v>
      </c>
      <c r="E248" s="267">
        <v>1.2513</v>
      </c>
      <c r="F248" s="267">
        <v>8.3622</v>
      </c>
      <c r="G248" s="267">
        <v>1.198</v>
      </c>
      <c r="H248" s="267">
        <v>7.7885</v>
      </c>
      <c r="I248" s="267">
        <v>1.3216</v>
      </c>
      <c r="J248" s="267">
        <v>5.0969</v>
      </c>
      <c r="K248" s="267">
        <v>1.1841</v>
      </c>
      <c r="L248" s="267">
        <v>4.8501</v>
      </c>
      <c r="M248" s="267">
        <v>2.4905</v>
      </c>
      <c r="N248" s="267">
        <v>2.8092</v>
      </c>
      <c r="O248" s="267">
        <v>1.5175</v>
      </c>
      <c r="P248" s="267">
        <v>0</v>
      </c>
    </row>
    <row r="249" spans="1:16" ht="15">
      <c r="A249" s="290">
        <v>40</v>
      </c>
      <c r="B249" s="267">
        <v>0</v>
      </c>
      <c r="C249" s="267">
        <v>0</v>
      </c>
      <c r="D249" s="267">
        <v>16.7554</v>
      </c>
      <c r="E249" s="267">
        <v>1.2224</v>
      </c>
      <c r="F249" s="267">
        <v>8.4108</v>
      </c>
      <c r="G249" s="267">
        <v>1.1774</v>
      </c>
      <c r="H249" s="267">
        <v>7.8936</v>
      </c>
      <c r="I249" s="267">
        <v>1.2844</v>
      </c>
      <c r="J249" s="267">
        <v>5.2009</v>
      </c>
      <c r="K249" s="267">
        <v>1.1653</v>
      </c>
      <c r="L249" s="267">
        <v>4.8682</v>
      </c>
      <c r="M249" s="267">
        <v>2.441</v>
      </c>
      <c r="N249" s="267">
        <v>2.7205</v>
      </c>
      <c r="O249" s="267">
        <v>1.42</v>
      </c>
      <c r="P249" s="267">
        <v>0</v>
      </c>
    </row>
    <row r="250" spans="1:16" ht="15">
      <c r="A250" s="290">
        <v>41</v>
      </c>
      <c r="B250" s="267">
        <v>0</v>
      </c>
      <c r="C250" s="267">
        <v>0</v>
      </c>
      <c r="D250" s="267">
        <v>17.4792</v>
      </c>
      <c r="E250" s="267">
        <v>1.1934</v>
      </c>
      <c r="F250" s="267">
        <v>8.4595</v>
      </c>
      <c r="G250" s="267">
        <v>1.1569</v>
      </c>
      <c r="H250" s="267">
        <v>7.9986</v>
      </c>
      <c r="I250" s="267">
        <v>1.2472</v>
      </c>
      <c r="J250" s="267">
        <v>5.3049</v>
      </c>
      <c r="K250" s="267">
        <v>1.1465</v>
      </c>
      <c r="L250" s="267">
        <v>4.8864</v>
      </c>
      <c r="M250" s="267">
        <v>2.3915</v>
      </c>
      <c r="N250" s="267">
        <v>2.6319</v>
      </c>
      <c r="O250" s="267">
        <v>1.3225</v>
      </c>
      <c r="P250" s="267">
        <v>0</v>
      </c>
    </row>
    <row r="251" spans="1:16" ht="15">
      <c r="A251" s="290">
        <v>42</v>
      </c>
      <c r="B251" s="267">
        <v>0</v>
      </c>
      <c r="C251" s="267">
        <v>0</v>
      </c>
      <c r="D251" s="267">
        <v>18.2029</v>
      </c>
      <c r="E251" s="267">
        <v>1.1645</v>
      </c>
      <c r="F251" s="267">
        <v>8.5081</v>
      </c>
      <c r="G251" s="267">
        <v>1.1363</v>
      </c>
      <c r="H251" s="267">
        <v>8.1037</v>
      </c>
      <c r="I251" s="267">
        <v>1.2099</v>
      </c>
      <c r="J251" s="267">
        <v>5.4089</v>
      </c>
      <c r="K251" s="267">
        <v>1.1277</v>
      </c>
      <c r="L251" s="267">
        <v>4.9046</v>
      </c>
      <c r="M251" s="267">
        <v>2.3419</v>
      </c>
      <c r="N251" s="267">
        <v>2.5432</v>
      </c>
      <c r="O251" s="267">
        <v>1.2251</v>
      </c>
      <c r="P251" s="267">
        <v>0</v>
      </c>
    </row>
    <row r="252" spans="1:16" ht="15">
      <c r="A252" s="290">
        <v>43</v>
      </c>
      <c r="B252" s="267">
        <v>0</v>
      </c>
      <c r="C252" s="267">
        <v>0</v>
      </c>
      <c r="D252" s="267">
        <v>17.5219</v>
      </c>
      <c r="E252" s="267">
        <v>1.1496</v>
      </c>
      <c r="F252" s="267">
        <v>8.2643</v>
      </c>
      <c r="G252" s="267">
        <v>1.118</v>
      </c>
      <c r="H252" s="267">
        <v>7.8877</v>
      </c>
      <c r="I252" s="267">
        <v>1.196</v>
      </c>
      <c r="J252" s="267">
        <v>5.3667</v>
      </c>
      <c r="K252" s="267">
        <v>1.1053</v>
      </c>
      <c r="L252" s="267">
        <v>4.8756</v>
      </c>
      <c r="M252" s="267">
        <v>2.2759</v>
      </c>
      <c r="N252" s="267">
        <v>2.4854</v>
      </c>
      <c r="O252" s="267">
        <v>1.2064</v>
      </c>
      <c r="P252" s="267">
        <v>0</v>
      </c>
    </row>
    <row r="253" spans="1:16" ht="15">
      <c r="A253" s="290">
        <v>44</v>
      </c>
      <c r="B253" s="267">
        <v>0</v>
      </c>
      <c r="C253" s="267">
        <v>0</v>
      </c>
      <c r="D253" s="267">
        <v>16.841</v>
      </c>
      <c r="E253" s="267">
        <v>1.1346</v>
      </c>
      <c r="F253" s="267">
        <v>8.0205</v>
      </c>
      <c r="G253" s="267">
        <v>1.0997</v>
      </c>
      <c r="H253" s="267">
        <v>7.6717</v>
      </c>
      <c r="I253" s="267">
        <v>1.1821</v>
      </c>
      <c r="J253" s="267">
        <v>5.3245</v>
      </c>
      <c r="K253" s="267">
        <v>1.083</v>
      </c>
      <c r="L253" s="267">
        <v>4.8465</v>
      </c>
      <c r="M253" s="267">
        <v>2.2098</v>
      </c>
      <c r="N253" s="267">
        <v>2.4276</v>
      </c>
      <c r="O253" s="267">
        <v>1.1878</v>
      </c>
      <c r="P253" s="267">
        <v>0</v>
      </c>
    </row>
    <row r="254" spans="1:16" ht="15">
      <c r="A254" s="290">
        <v>45</v>
      </c>
      <c r="B254" s="267">
        <v>0</v>
      </c>
      <c r="C254" s="267">
        <v>0</v>
      </c>
      <c r="D254" s="267">
        <v>15.2246</v>
      </c>
      <c r="E254" s="267">
        <v>1.5306</v>
      </c>
      <c r="F254" s="267">
        <v>7.3758</v>
      </c>
      <c r="G254" s="267">
        <v>1.4972</v>
      </c>
      <c r="H254" s="267">
        <v>7.2939</v>
      </c>
      <c r="I254" s="267">
        <v>1.5753</v>
      </c>
      <c r="J254" s="267">
        <v>5.3085</v>
      </c>
      <c r="K254" s="267">
        <v>1.4808</v>
      </c>
      <c r="L254" s="267">
        <v>5.0391</v>
      </c>
      <c r="M254" s="267">
        <v>2.666</v>
      </c>
      <c r="N254" s="267">
        <v>2.7118</v>
      </c>
      <c r="O254" s="267">
        <v>1.6298</v>
      </c>
      <c r="P254" s="267">
        <v>0</v>
      </c>
    </row>
    <row r="255" spans="1:16" ht="15">
      <c r="A255" s="290">
        <v>46</v>
      </c>
      <c r="B255" s="267">
        <v>0</v>
      </c>
      <c r="C255" s="267">
        <v>0</v>
      </c>
      <c r="D255" s="267">
        <v>14.5743</v>
      </c>
      <c r="E255" s="267">
        <v>1.515</v>
      </c>
      <c r="F255" s="267">
        <v>7.1615</v>
      </c>
      <c r="G255" s="267">
        <v>1.4789</v>
      </c>
      <c r="H255" s="267">
        <v>7.0816</v>
      </c>
      <c r="I255" s="267">
        <v>1.5605</v>
      </c>
      <c r="J255" s="267">
        <v>5.2572</v>
      </c>
      <c r="K255" s="267">
        <v>1.459</v>
      </c>
      <c r="L255" s="267">
        <v>5.0004</v>
      </c>
      <c r="M255" s="267">
        <v>2.6016</v>
      </c>
      <c r="N255" s="267">
        <v>2.6548</v>
      </c>
      <c r="O255" s="267">
        <v>1.6111</v>
      </c>
      <c r="P255" s="267">
        <v>0</v>
      </c>
    </row>
    <row r="256" spans="1:16" ht="15">
      <c r="A256" s="290">
        <v>47</v>
      </c>
      <c r="B256" s="267">
        <v>0</v>
      </c>
      <c r="C256" s="267">
        <v>0</v>
      </c>
      <c r="D256" s="267">
        <v>13.924</v>
      </c>
      <c r="E256" s="267">
        <v>1.4995</v>
      </c>
      <c r="F256" s="267">
        <v>6.9471</v>
      </c>
      <c r="G256" s="267">
        <v>1.4605</v>
      </c>
      <c r="H256" s="267">
        <v>6.8693</v>
      </c>
      <c r="I256" s="267">
        <v>1.5456</v>
      </c>
      <c r="J256" s="267">
        <v>5.2058</v>
      </c>
      <c r="K256" s="267">
        <v>1.4371</v>
      </c>
      <c r="L256" s="267">
        <v>4.9616</v>
      </c>
      <c r="M256" s="267">
        <v>2.5372</v>
      </c>
      <c r="N256" s="267">
        <v>2.5978</v>
      </c>
      <c r="O256" s="267">
        <v>1.5923</v>
      </c>
      <c r="P256" s="267">
        <v>0</v>
      </c>
    </row>
    <row r="257" spans="1:16" ht="15">
      <c r="A257" s="290">
        <v>48</v>
      </c>
      <c r="B257" s="267">
        <v>0</v>
      </c>
      <c r="C257" s="267">
        <v>0</v>
      </c>
      <c r="D257" s="267">
        <v>13.2737</v>
      </c>
      <c r="E257" s="267">
        <v>1.4839</v>
      </c>
      <c r="F257" s="267">
        <v>6.7327</v>
      </c>
      <c r="G257" s="267">
        <v>1.4422</v>
      </c>
      <c r="H257" s="267">
        <v>6.6571</v>
      </c>
      <c r="I257" s="267">
        <v>1.5307</v>
      </c>
      <c r="J257" s="267">
        <v>5.1545</v>
      </c>
      <c r="K257" s="267">
        <v>1.4152</v>
      </c>
      <c r="L257" s="267">
        <v>4.9229</v>
      </c>
      <c r="M257" s="267">
        <v>2.4728</v>
      </c>
      <c r="N257" s="267">
        <v>2.5408</v>
      </c>
      <c r="O257" s="267">
        <v>1.5735</v>
      </c>
      <c r="P257" s="267">
        <v>0</v>
      </c>
    </row>
    <row r="258" spans="1:16" ht="15">
      <c r="A258" s="290">
        <v>49</v>
      </c>
      <c r="B258" s="267">
        <v>0</v>
      </c>
      <c r="C258" s="267">
        <v>0</v>
      </c>
      <c r="D258" s="267">
        <v>12.6235</v>
      </c>
      <c r="E258" s="267">
        <v>1.4683</v>
      </c>
      <c r="F258" s="267">
        <v>6.5184</v>
      </c>
      <c r="G258" s="267">
        <v>1.4238</v>
      </c>
      <c r="H258" s="267">
        <v>6.4448</v>
      </c>
      <c r="I258" s="267">
        <v>1.5159</v>
      </c>
      <c r="J258" s="267">
        <v>5.1032</v>
      </c>
      <c r="K258" s="267">
        <v>1.3934</v>
      </c>
      <c r="L258" s="267">
        <v>4.8842</v>
      </c>
      <c r="M258" s="267">
        <v>2.4084</v>
      </c>
      <c r="N258" s="267">
        <v>2.4839</v>
      </c>
      <c r="O258" s="267">
        <v>1.5548</v>
      </c>
      <c r="P258" s="267">
        <v>0</v>
      </c>
    </row>
    <row r="259" spans="1:16" ht="15">
      <c r="A259" s="290">
        <v>50</v>
      </c>
      <c r="B259" s="267">
        <v>0</v>
      </c>
      <c r="C259" s="267">
        <v>0</v>
      </c>
      <c r="D259" s="267">
        <v>11.9732</v>
      </c>
      <c r="E259" s="267">
        <v>1.4528</v>
      </c>
      <c r="F259" s="267">
        <v>6.304</v>
      </c>
      <c r="G259" s="267">
        <v>1.4054</v>
      </c>
      <c r="H259" s="267">
        <v>6.2326</v>
      </c>
      <c r="I259" s="267">
        <v>1.501</v>
      </c>
      <c r="J259" s="267">
        <v>5.0518</v>
      </c>
      <c r="K259" s="267">
        <v>1.3715</v>
      </c>
      <c r="L259" s="267">
        <v>4.8454</v>
      </c>
      <c r="M259" s="267">
        <v>2.3441</v>
      </c>
      <c r="N259" s="267">
        <v>2.4269</v>
      </c>
      <c r="O259" s="267">
        <v>1.536</v>
      </c>
      <c r="P259" s="267">
        <v>0</v>
      </c>
    </row>
    <row r="260" spans="1:16" ht="15">
      <c r="A260" s="290">
        <v>51</v>
      </c>
      <c r="B260" s="267">
        <v>0</v>
      </c>
      <c r="C260" s="267">
        <v>0</v>
      </c>
      <c r="D260" s="267">
        <v>11.3229</v>
      </c>
      <c r="E260" s="267">
        <v>1.4372</v>
      </c>
      <c r="F260" s="267">
        <v>6.0896</v>
      </c>
      <c r="G260" s="267">
        <v>1.3871</v>
      </c>
      <c r="H260" s="267">
        <v>6.0203</v>
      </c>
      <c r="I260" s="267">
        <v>1.4861</v>
      </c>
      <c r="J260" s="267">
        <v>5.0005</v>
      </c>
      <c r="K260" s="267">
        <v>1.3496</v>
      </c>
      <c r="L260" s="267">
        <v>4.8067</v>
      </c>
      <c r="M260" s="267">
        <v>2.2797</v>
      </c>
      <c r="N260" s="267">
        <v>2.3699</v>
      </c>
      <c r="O260" s="267">
        <v>1.5173</v>
      </c>
      <c r="P260" s="267">
        <v>0</v>
      </c>
    </row>
    <row r="261" spans="1:16" ht="15">
      <c r="A261" s="290">
        <v>52</v>
      </c>
      <c r="B261" s="267">
        <v>0</v>
      </c>
      <c r="C261" s="267">
        <v>0</v>
      </c>
      <c r="D261" s="267">
        <v>10.6726</v>
      </c>
      <c r="E261" s="267">
        <v>1.4216</v>
      </c>
      <c r="F261" s="267">
        <v>5.8752</v>
      </c>
      <c r="G261" s="267">
        <v>1.3687</v>
      </c>
      <c r="H261" s="267">
        <v>5.808</v>
      </c>
      <c r="I261" s="267">
        <v>1.4712</v>
      </c>
      <c r="J261" s="267">
        <v>4.9492</v>
      </c>
      <c r="K261" s="267">
        <v>1.3277</v>
      </c>
      <c r="L261" s="267">
        <v>4.768</v>
      </c>
      <c r="M261" s="267">
        <v>2.2153</v>
      </c>
      <c r="N261" s="267">
        <v>2.3129</v>
      </c>
      <c r="O261" s="267">
        <v>1.4985</v>
      </c>
      <c r="P261" s="267">
        <v>0</v>
      </c>
    </row>
    <row r="262" spans="1:16" ht="15">
      <c r="A262" s="290">
        <v>53</v>
      </c>
      <c r="B262" s="267">
        <v>0</v>
      </c>
      <c r="C262" s="267">
        <v>0</v>
      </c>
      <c r="D262" s="267">
        <v>10.0223</v>
      </c>
      <c r="E262" s="267">
        <v>1.4061</v>
      </c>
      <c r="F262" s="267">
        <v>5.6609</v>
      </c>
      <c r="G262" s="267">
        <v>1.3504</v>
      </c>
      <c r="H262" s="267">
        <v>5.5958</v>
      </c>
      <c r="I262" s="267">
        <v>1.4564</v>
      </c>
      <c r="J262" s="267">
        <v>4.8978</v>
      </c>
      <c r="K262" s="267">
        <v>1.3059</v>
      </c>
      <c r="L262" s="267">
        <v>4.7292</v>
      </c>
      <c r="M262" s="267">
        <v>2.1509</v>
      </c>
      <c r="N262" s="267">
        <v>2.256</v>
      </c>
      <c r="O262" s="267">
        <v>1.4798</v>
      </c>
      <c r="P262" s="267">
        <v>0</v>
      </c>
    </row>
    <row r="263" spans="1:16" ht="15">
      <c r="A263" s="290">
        <v>54</v>
      </c>
      <c r="B263" s="267">
        <v>0</v>
      </c>
      <c r="C263" s="267">
        <v>0</v>
      </c>
      <c r="D263" s="267">
        <v>9.372</v>
      </c>
      <c r="E263" s="267">
        <v>1.3905</v>
      </c>
      <c r="F263" s="267">
        <v>5.4465</v>
      </c>
      <c r="G263" s="267">
        <v>1.332</v>
      </c>
      <c r="H263" s="267">
        <v>5.3835</v>
      </c>
      <c r="I263" s="267">
        <v>1.4415</v>
      </c>
      <c r="J263" s="267">
        <v>4.8465</v>
      </c>
      <c r="K263" s="267">
        <v>1.284</v>
      </c>
      <c r="L263" s="267">
        <v>4.6905</v>
      </c>
      <c r="M263" s="267">
        <v>2.0865</v>
      </c>
      <c r="N263" s="267">
        <v>2.199</v>
      </c>
      <c r="O263" s="267">
        <v>1.461</v>
      </c>
      <c r="P263" s="267">
        <v>0</v>
      </c>
    </row>
    <row r="264" spans="1:16" ht="15">
      <c r="A264" s="290">
        <v>55</v>
      </c>
      <c r="B264" s="267">
        <v>0</v>
      </c>
      <c r="C264" s="267">
        <v>0</v>
      </c>
      <c r="D264" s="267">
        <v>8.8551</v>
      </c>
      <c r="E264" s="267">
        <v>1.3811</v>
      </c>
      <c r="F264" s="267">
        <v>5.4487</v>
      </c>
      <c r="G264" s="267">
        <v>1.3282</v>
      </c>
      <c r="H264" s="267">
        <v>5.1976</v>
      </c>
      <c r="I264" s="267">
        <v>1.4319</v>
      </c>
      <c r="J264" s="267">
        <v>4.6708</v>
      </c>
      <c r="K264" s="267">
        <v>1.2818</v>
      </c>
      <c r="L264" s="267">
        <v>4.5407</v>
      </c>
      <c r="M264" s="267">
        <v>2.0677</v>
      </c>
      <c r="N264" s="267">
        <v>2.1558</v>
      </c>
      <c r="O264" s="267">
        <v>1.4563</v>
      </c>
      <c r="P264" s="267">
        <v>0</v>
      </c>
    </row>
    <row r="265" spans="1:16" ht="15">
      <c r="A265" s="290">
        <v>56</v>
      </c>
      <c r="B265" s="267">
        <v>0</v>
      </c>
      <c r="C265" s="267">
        <v>0</v>
      </c>
      <c r="D265" s="267">
        <v>8.3382</v>
      </c>
      <c r="E265" s="267">
        <v>1.3717</v>
      </c>
      <c r="F265" s="267">
        <v>5.4508</v>
      </c>
      <c r="G265" s="267">
        <v>1.3244</v>
      </c>
      <c r="H265" s="267">
        <v>5.0118</v>
      </c>
      <c r="I265" s="267">
        <v>1.4222</v>
      </c>
      <c r="J265" s="267">
        <v>4.495</v>
      </c>
      <c r="K265" s="267">
        <v>1.2796</v>
      </c>
      <c r="L265" s="267">
        <v>4.3909</v>
      </c>
      <c r="M265" s="267">
        <v>2.0488</v>
      </c>
      <c r="N265" s="267">
        <v>2.1126</v>
      </c>
      <c r="O265" s="267">
        <v>1.4516</v>
      </c>
      <c r="P265" s="267">
        <v>0</v>
      </c>
    </row>
    <row r="266" spans="1:16" ht="15">
      <c r="A266" s="290">
        <v>57</v>
      </c>
      <c r="B266" s="267">
        <v>0</v>
      </c>
      <c r="C266" s="267">
        <v>0</v>
      </c>
      <c r="D266" s="267">
        <v>7.8214</v>
      </c>
      <c r="E266" s="267">
        <v>1.3622</v>
      </c>
      <c r="F266" s="267">
        <v>5.453</v>
      </c>
      <c r="G266" s="267">
        <v>1.3206</v>
      </c>
      <c r="H266" s="267">
        <v>4.8259</v>
      </c>
      <c r="I266" s="267">
        <v>1.4126</v>
      </c>
      <c r="J266" s="267">
        <v>4.3193</v>
      </c>
      <c r="K266" s="267">
        <v>1.2775</v>
      </c>
      <c r="L266" s="267">
        <v>4.2412</v>
      </c>
      <c r="M266" s="267">
        <v>2.03</v>
      </c>
      <c r="N266" s="267">
        <v>2.0694</v>
      </c>
      <c r="O266" s="267">
        <v>1.4468</v>
      </c>
      <c r="P266" s="267">
        <v>0</v>
      </c>
    </row>
    <row r="267" spans="1:16" ht="15">
      <c r="A267" s="290">
        <v>58</v>
      </c>
      <c r="B267" s="267">
        <v>0</v>
      </c>
      <c r="C267" s="267">
        <v>0</v>
      </c>
      <c r="D267" s="267">
        <v>7.3045</v>
      </c>
      <c r="E267" s="267">
        <v>1.3528</v>
      </c>
      <c r="F267" s="267">
        <v>5.4551</v>
      </c>
      <c r="G267" s="267">
        <v>1.3168</v>
      </c>
      <c r="H267" s="267">
        <v>4.64</v>
      </c>
      <c r="I267" s="267">
        <v>1.4029</v>
      </c>
      <c r="J267" s="267">
        <v>4.1435</v>
      </c>
      <c r="K267" s="267">
        <v>1.2753</v>
      </c>
      <c r="L267" s="267">
        <v>4.0914</v>
      </c>
      <c r="M267" s="267">
        <v>2.0111</v>
      </c>
      <c r="N267" s="267">
        <v>2.0262</v>
      </c>
      <c r="O267" s="267">
        <v>1.4421</v>
      </c>
      <c r="P267" s="267">
        <v>0</v>
      </c>
    </row>
    <row r="268" spans="1:16" ht="15">
      <c r="A268" s="290">
        <v>59</v>
      </c>
      <c r="B268" s="267">
        <v>0</v>
      </c>
      <c r="C268" s="267">
        <v>0</v>
      </c>
      <c r="D268" s="267">
        <v>6.7876</v>
      </c>
      <c r="E268" s="267">
        <v>1.3434</v>
      </c>
      <c r="F268" s="267">
        <v>5.4573</v>
      </c>
      <c r="G268" s="267">
        <v>1.3131</v>
      </c>
      <c r="H268" s="267">
        <v>4.4542</v>
      </c>
      <c r="I268" s="267">
        <v>1.3933</v>
      </c>
      <c r="J268" s="267">
        <v>3.9678</v>
      </c>
      <c r="K268" s="267">
        <v>1.2731</v>
      </c>
      <c r="L268" s="267">
        <v>3.9416</v>
      </c>
      <c r="M268" s="267">
        <v>1.9923</v>
      </c>
      <c r="N268" s="267">
        <v>1.983</v>
      </c>
      <c r="O268" s="267">
        <v>1.4374</v>
      </c>
      <c r="P268" s="267">
        <v>0</v>
      </c>
    </row>
    <row r="269" spans="1:16" ht="15">
      <c r="A269" s="290">
        <v>60</v>
      </c>
      <c r="B269" s="267">
        <v>0</v>
      </c>
      <c r="C269" s="267">
        <v>0</v>
      </c>
      <c r="D269" s="267">
        <v>6.2707</v>
      </c>
      <c r="E269" s="267">
        <v>1.334</v>
      </c>
      <c r="F269" s="267">
        <v>5.4595</v>
      </c>
      <c r="G269" s="267">
        <v>1.3093</v>
      </c>
      <c r="H269" s="267">
        <v>4.2683</v>
      </c>
      <c r="I269" s="267">
        <v>1.3836</v>
      </c>
      <c r="J269" s="267">
        <v>3.7921</v>
      </c>
      <c r="K269" s="267">
        <v>1.2709</v>
      </c>
      <c r="L269" s="267">
        <v>3.7918</v>
      </c>
      <c r="M269" s="267">
        <v>1.9734</v>
      </c>
      <c r="N269" s="267">
        <v>1.9398</v>
      </c>
      <c r="O269" s="267">
        <v>1.4327</v>
      </c>
      <c r="P269" s="267">
        <v>0</v>
      </c>
    </row>
    <row r="270" ht="12.75">
      <c r="A270" s="83"/>
    </row>
    <row r="271" ht="12.75">
      <c r="A271" s="76" t="e">
        <f>HLOOKUP('[3]NEER Claim Cost Calculator'!$I$22,B275:P336,MATCH('[3]NEER Claim Cost Calculator'!$K$22,A275:A336))</f>
        <v>#N/A</v>
      </c>
    </row>
    <row r="272" spans="1:16" s="261" customFormat="1" ht="12.75">
      <c r="A272" s="475" t="s">
        <v>18693</v>
      </c>
      <c r="B272" s="475"/>
      <c r="C272" s="475"/>
      <c r="D272" s="475"/>
      <c r="E272" s="475"/>
      <c r="F272" s="475"/>
      <c r="G272" s="475"/>
      <c r="H272" s="475"/>
      <c r="I272" s="475"/>
      <c r="J272" s="475"/>
      <c r="K272" s="475"/>
      <c r="L272" s="475"/>
      <c r="M272" s="475"/>
      <c r="N272" s="475"/>
      <c r="O272" s="475"/>
      <c r="P272" s="475"/>
    </row>
    <row r="273" spans="1:16" ht="12.75">
      <c r="A273" s="479" t="s">
        <v>18694</v>
      </c>
      <c r="B273" s="479"/>
      <c r="C273" s="479"/>
      <c r="D273" s="479"/>
      <c r="E273" s="479"/>
      <c r="F273" s="479"/>
      <c r="G273" s="479"/>
      <c r="H273" s="479"/>
      <c r="I273" s="479"/>
      <c r="J273" s="479"/>
      <c r="K273" s="479"/>
      <c r="L273" s="479"/>
      <c r="M273" s="479"/>
      <c r="N273" s="479"/>
      <c r="O273" s="479"/>
      <c r="P273" s="479"/>
    </row>
    <row r="274" spans="1:16" ht="12.75">
      <c r="A274" s="80" t="s">
        <v>18695</v>
      </c>
      <c r="B274" s="222" t="s">
        <v>18696</v>
      </c>
      <c r="C274" s="222" t="s">
        <v>18697</v>
      </c>
      <c r="D274" s="222" t="s">
        <v>18698</v>
      </c>
      <c r="E274" s="222" t="s">
        <v>18699</v>
      </c>
      <c r="F274" s="222" t="s">
        <v>18700</v>
      </c>
      <c r="G274" s="222" t="s">
        <v>18701</v>
      </c>
      <c r="H274" s="222" t="s">
        <v>18702</v>
      </c>
      <c r="I274" s="222" t="s">
        <v>18703</v>
      </c>
      <c r="J274" s="222" t="s">
        <v>18704</v>
      </c>
      <c r="K274" s="222" t="s">
        <v>18705</v>
      </c>
      <c r="L274" s="222" t="s">
        <v>18706</v>
      </c>
      <c r="M274" s="222" t="s">
        <v>18707</v>
      </c>
      <c r="N274" s="222" t="s">
        <v>18708</v>
      </c>
      <c r="O274" s="222" t="s">
        <v>18709</v>
      </c>
      <c r="P274" s="222" t="s">
        <v>18710</v>
      </c>
    </row>
    <row r="275" spans="1:16" ht="12.75">
      <c r="A275" s="82" t="s">
        <v>18711</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14.2194</v>
      </c>
      <c r="E276" s="267">
        <v>3.5213</v>
      </c>
      <c r="F276" s="267">
        <v>17.784</v>
      </c>
      <c r="G276" s="267">
        <v>3.1781</v>
      </c>
      <c r="H276" s="267">
        <v>20.1786</v>
      </c>
      <c r="I276" s="267">
        <v>3.0881</v>
      </c>
      <c r="J276" s="267">
        <v>22.3041</v>
      </c>
      <c r="K276" s="267">
        <v>4.0157</v>
      </c>
      <c r="L276" s="267">
        <v>16.4307</v>
      </c>
      <c r="M276" s="267">
        <v>2.6719</v>
      </c>
      <c r="N276" s="267">
        <v>0</v>
      </c>
      <c r="O276" s="267">
        <v>0</v>
      </c>
      <c r="P276" s="267">
        <v>0</v>
      </c>
    </row>
    <row r="277" spans="1:16" ht="15">
      <c r="A277" s="290">
        <v>1</v>
      </c>
      <c r="B277" s="267">
        <v>0</v>
      </c>
      <c r="C277" s="267">
        <v>0</v>
      </c>
      <c r="D277" s="267">
        <v>12.6395</v>
      </c>
      <c r="E277" s="267">
        <v>3.13</v>
      </c>
      <c r="F277" s="267">
        <v>15.808</v>
      </c>
      <c r="G277" s="267">
        <v>2.825</v>
      </c>
      <c r="H277" s="267">
        <v>17.9365</v>
      </c>
      <c r="I277" s="267">
        <v>2.745</v>
      </c>
      <c r="J277" s="267">
        <v>19.8259</v>
      </c>
      <c r="K277" s="267">
        <v>3.5695</v>
      </c>
      <c r="L277" s="267">
        <v>14.6051</v>
      </c>
      <c r="M277" s="267">
        <v>2.375</v>
      </c>
      <c r="N277" s="267">
        <v>0</v>
      </c>
      <c r="O277" s="267">
        <v>0</v>
      </c>
      <c r="P277" s="267">
        <v>0</v>
      </c>
    </row>
    <row r="278" spans="1:16" ht="15">
      <c r="A278" s="290">
        <v>2</v>
      </c>
      <c r="B278" s="267">
        <v>0</v>
      </c>
      <c r="C278" s="267">
        <v>0</v>
      </c>
      <c r="D278" s="267">
        <v>11.0595</v>
      </c>
      <c r="E278" s="267">
        <v>2.7388</v>
      </c>
      <c r="F278" s="267">
        <v>13.832</v>
      </c>
      <c r="G278" s="267">
        <v>2.4719</v>
      </c>
      <c r="H278" s="267">
        <v>15.6945</v>
      </c>
      <c r="I278" s="267">
        <v>2.4019</v>
      </c>
      <c r="J278" s="267">
        <v>17.3476</v>
      </c>
      <c r="K278" s="267">
        <v>3.1233</v>
      </c>
      <c r="L278" s="267">
        <v>12.7794</v>
      </c>
      <c r="M278" s="267">
        <v>2.0781</v>
      </c>
      <c r="N278" s="267">
        <v>0</v>
      </c>
      <c r="O278" s="267">
        <v>0</v>
      </c>
      <c r="P278" s="267">
        <v>0</v>
      </c>
    </row>
    <row r="279" spans="1:16" ht="15">
      <c r="A279" s="290">
        <v>3</v>
      </c>
      <c r="B279" s="267">
        <v>0</v>
      </c>
      <c r="C279" s="267">
        <v>0</v>
      </c>
      <c r="D279" s="267">
        <v>9.4796</v>
      </c>
      <c r="E279" s="267">
        <v>2.3475</v>
      </c>
      <c r="F279" s="267">
        <v>11.856</v>
      </c>
      <c r="G279" s="267">
        <v>2.1188</v>
      </c>
      <c r="H279" s="267">
        <v>13.4524</v>
      </c>
      <c r="I279" s="267">
        <v>2.0588</v>
      </c>
      <c r="J279" s="267">
        <v>14.8694</v>
      </c>
      <c r="K279" s="267">
        <v>2.6771</v>
      </c>
      <c r="L279" s="267">
        <v>10.9538</v>
      </c>
      <c r="M279" s="267">
        <v>1.7813</v>
      </c>
      <c r="N279" s="267">
        <v>0</v>
      </c>
      <c r="O279" s="267">
        <v>0</v>
      </c>
      <c r="P279" s="267">
        <v>0</v>
      </c>
    </row>
    <row r="280" spans="1:16" ht="15">
      <c r="A280" s="290">
        <v>4</v>
      </c>
      <c r="B280" s="267">
        <v>0</v>
      </c>
      <c r="C280" s="267">
        <v>0</v>
      </c>
      <c r="D280" s="267">
        <v>7.8997</v>
      </c>
      <c r="E280" s="267">
        <v>1.9563</v>
      </c>
      <c r="F280" s="267">
        <v>9.88</v>
      </c>
      <c r="G280" s="267">
        <v>1.7656</v>
      </c>
      <c r="H280" s="267">
        <v>11.2103</v>
      </c>
      <c r="I280" s="267">
        <v>1.7156</v>
      </c>
      <c r="J280" s="267">
        <v>12.3912</v>
      </c>
      <c r="K280" s="267">
        <v>2.2309</v>
      </c>
      <c r="L280" s="267">
        <v>9.1282</v>
      </c>
      <c r="M280" s="267">
        <v>1.4844</v>
      </c>
      <c r="N280" s="267">
        <v>0</v>
      </c>
      <c r="O280" s="267">
        <v>0</v>
      </c>
      <c r="P280" s="267">
        <v>0</v>
      </c>
    </row>
    <row r="281" spans="1:16" ht="15">
      <c r="A281" s="290">
        <v>5</v>
      </c>
      <c r="B281" s="267">
        <v>0</v>
      </c>
      <c r="C281" s="267">
        <v>0</v>
      </c>
      <c r="D281" s="267">
        <v>6.3197</v>
      </c>
      <c r="E281" s="267">
        <v>1.565</v>
      </c>
      <c r="F281" s="267">
        <v>7.904</v>
      </c>
      <c r="G281" s="267">
        <v>1.4125</v>
      </c>
      <c r="H281" s="267">
        <v>8.9683</v>
      </c>
      <c r="I281" s="267">
        <v>1.3725</v>
      </c>
      <c r="J281" s="267">
        <v>9.9129</v>
      </c>
      <c r="K281" s="267">
        <v>1.7848</v>
      </c>
      <c r="L281" s="267">
        <v>7.3025</v>
      </c>
      <c r="M281" s="267">
        <v>1.1875</v>
      </c>
      <c r="N281" s="267">
        <v>0</v>
      </c>
      <c r="O281" s="267">
        <v>0</v>
      </c>
      <c r="P281" s="267">
        <v>0</v>
      </c>
    </row>
    <row r="282" spans="1:16" ht="15">
      <c r="A282" s="290">
        <v>6</v>
      </c>
      <c r="B282" s="267">
        <v>0</v>
      </c>
      <c r="C282" s="267">
        <v>0</v>
      </c>
      <c r="D282" s="267">
        <v>4.7398</v>
      </c>
      <c r="E282" s="267">
        <v>1.1738</v>
      </c>
      <c r="F282" s="267">
        <v>5.928</v>
      </c>
      <c r="G282" s="267">
        <v>1.0594</v>
      </c>
      <c r="H282" s="267">
        <v>6.7262</v>
      </c>
      <c r="I282" s="267">
        <v>1.0294</v>
      </c>
      <c r="J282" s="267">
        <v>7.4347</v>
      </c>
      <c r="K282" s="267">
        <v>1.3386</v>
      </c>
      <c r="L282" s="267">
        <v>5.4769</v>
      </c>
      <c r="M282" s="267">
        <v>0.8906</v>
      </c>
      <c r="N282" s="267">
        <v>0</v>
      </c>
      <c r="O282" s="267">
        <v>0</v>
      </c>
      <c r="P282" s="267">
        <v>0</v>
      </c>
    </row>
    <row r="283" spans="1:16" ht="15">
      <c r="A283" s="290">
        <v>7</v>
      </c>
      <c r="B283" s="267">
        <v>0</v>
      </c>
      <c r="C283" s="267">
        <v>0</v>
      </c>
      <c r="D283" s="267">
        <v>4.5786</v>
      </c>
      <c r="E283" s="267">
        <v>1.1411</v>
      </c>
      <c r="F283" s="267">
        <v>5.6275</v>
      </c>
      <c r="G283" s="267">
        <v>1.0299</v>
      </c>
      <c r="H283" s="267">
        <v>6.4244</v>
      </c>
      <c r="I283" s="267">
        <v>1.0008</v>
      </c>
      <c r="J283" s="267">
        <v>7.1037</v>
      </c>
      <c r="K283" s="267">
        <v>1.3014</v>
      </c>
      <c r="L283" s="267">
        <v>5.2612</v>
      </c>
      <c r="M283" s="267">
        <v>0.8659</v>
      </c>
      <c r="N283" s="267">
        <v>0</v>
      </c>
      <c r="O283" s="267">
        <v>0</v>
      </c>
      <c r="P283" s="267">
        <v>0</v>
      </c>
    </row>
    <row r="284" spans="1:16" ht="15">
      <c r="A284" s="290">
        <v>8</v>
      </c>
      <c r="B284" s="267">
        <v>0</v>
      </c>
      <c r="C284" s="267">
        <v>0</v>
      </c>
      <c r="D284" s="267">
        <v>4.4173</v>
      </c>
      <c r="E284" s="267">
        <v>1.1085</v>
      </c>
      <c r="F284" s="267">
        <v>5.3271</v>
      </c>
      <c r="G284" s="267">
        <v>1.0005</v>
      </c>
      <c r="H284" s="267">
        <v>6.1227</v>
      </c>
      <c r="I284" s="267">
        <v>0.9722</v>
      </c>
      <c r="J284" s="267">
        <v>6.7727</v>
      </c>
      <c r="K284" s="267">
        <v>1.2642</v>
      </c>
      <c r="L284" s="267">
        <v>5.0455</v>
      </c>
      <c r="M284" s="267">
        <v>0.8411</v>
      </c>
      <c r="N284" s="267">
        <v>0</v>
      </c>
      <c r="O284" s="267">
        <v>0</v>
      </c>
      <c r="P284" s="267">
        <v>0</v>
      </c>
    </row>
    <row r="285" spans="1:16" ht="15">
      <c r="A285" s="290">
        <v>9</v>
      </c>
      <c r="B285" s="267">
        <v>0</v>
      </c>
      <c r="C285" s="267">
        <v>0</v>
      </c>
      <c r="D285" s="267">
        <v>4.2561</v>
      </c>
      <c r="E285" s="267">
        <v>1.0759</v>
      </c>
      <c r="F285" s="267">
        <v>5.0266</v>
      </c>
      <c r="G285" s="267">
        <v>0.9711</v>
      </c>
      <c r="H285" s="267">
        <v>5.8209</v>
      </c>
      <c r="I285" s="267">
        <v>0.9436</v>
      </c>
      <c r="J285" s="267">
        <v>6.4417</v>
      </c>
      <c r="K285" s="267">
        <v>1.227</v>
      </c>
      <c r="L285" s="267">
        <v>4.8299</v>
      </c>
      <c r="M285" s="267">
        <v>0.8164</v>
      </c>
      <c r="N285" s="267">
        <v>0</v>
      </c>
      <c r="O285" s="267">
        <v>0</v>
      </c>
      <c r="P285" s="267">
        <v>0</v>
      </c>
    </row>
    <row r="286" spans="1:16" ht="15">
      <c r="A286" s="290">
        <v>10</v>
      </c>
      <c r="B286" s="267">
        <v>0</v>
      </c>
      <c r="C286" s="267">
        <v>0</v>
      </c>
      <c r="D286" s="267">
        <v>4.0948</v>
      </c>
      <c r="E286" s="267">
        <v>1.0433</v>
      </c>
      <c r="F286" s="267">
        <v>4.7262</v>
      </c>
      <c r="G286" s="267">
        <v>0.9417</v>
      </c>
      <c r="H286" s="267">
        <v>5.5191</v>
      </c>
      <c r="I286" s="267">
        <v>0.915</v>
      </c>
      <c r="J286" s="267">
        <v>6.1106</v>
      </c>
      <c r="K286" s="267">
        <v>1.1898</v>
      </c>
      <c r="L286" s="267">
        <v>4.6142</v>
      </c>
      <c r="M286" s="267">
        <v>0.7917</v>
      </c>
      <c r="N286" s="267">
        <v>0</v>
      </c>
      <c r="O286" s="267">
        <v>0</v>
      </c>
      <c r="P286" s="267">
        <v>0</v>
      </c>
    </row>
    <row r="287" spans="1:16" ht="15">
      <c r="A287" s="290">
        <v>11</v>
      </c>
      <c r="B287" s="267">
        <v>0</v>
      </c>
      <c r="C287" s="267">
        <v>0</v>
      </c>
      <c r="D287" s="267">
        <v>3.9336</v>
      </c>
      <c r="E287" s="267">
        <v>1.0107</v>
      </c>
      <c r="F287" s="267">
        <v>4.4257</v>
      </c>
      <c r="G287" s="267">
        <v>0.9122</v>
      </c>
      <c r="H287" s="267">
        <v>5.2174</v>
      </c>
      <c r="I287" s="267">
        <v>0.8864</v>
      </c>
      <c r="J287" s="267">
        <v>5.7796</v>
      </c>
      <c r="K287" s="267">
        <v>1.1527</v>
      </c>
      <c r="L287" s="267">
        <v>4.3985</v>
      </c>
      <c r="M287" s="267">
        <v>0.7669</v>
      </c>
      <c r="N287" s="267">
        <v>0</v>
      </c>
      <c r="O287" s="267">
        <v>0</v>
      </c>
      <c r="P287" s="267">
        <v>0</v>
      </c>
    </row>
    <row r="288" spans="1:16" ht="15">
      <c r="A288" s="290">
        <v>12</v>
      </c>
      <c r="B288" s="267">
        <v>0</v>
      </c>
      <c r="C288" s="267">
        <v>0</v>
      </c>
      <c r="D288" s="267">
        <v>3.7723</v>
      </c>
      <c r="E288" s="267">
        <v>0.9781</v>
      </c>
      <c r="F288" s="267">
        <v>4.1253</v>
      </c>
      <c r="G288" s="267">
        <v>0.8828</v>
      </c>
      <c r="H288" s="267">
        <v>4.9156</v>
      </c>
      <c r="I288" s="267">
        <v>0.8578</v>
      </c>
      <c r="J288" s="267">
        <v>5.4486</v>
      </c>
      <c r="K288" s="267">
        <v>1.1155</v>
      </c>
      <c r="L288" s="267">
        <v>4.1828</v>
      </c>
      <c r="M288" s="267">
        <v>0.7422</v>
      </c>
      <c r="N288" s="267">
        <v>0</v>
      </c>
      <c r="O288" s="267">
        <v>0</v>
      </c>
      <c r="P288" s="267">
        <v>0</v>
      </c>
    </row>
    <row r="289" spans="1:16" ht="15">
      <c r="A289" s="290">
        <v>13</v>
      </c>
      <c r="B289" s="267">
        <v>0</v>
      </c>
      <c r="C289" s="267">
        <v>0</v>
      </c>
      <c r="D289" s="267">
        <v>3.6111</v>
      </c>
      <c r="E289" s="267">
        <v>0.9455</v>
      </c>
      <c r="F289" s="267">
        <v>3.8248</v>
      </c>
      <c r="G289" s="267">
        <v>0.8534</v>
      </c>
      <c r="H289" s="267">
        <v>4.6138</v>
      </c>
      <c r="I289" s="267">
        <v>0.8292</v>
      </c>
      <c r="J289" s="267">
        <v>5.1176</v>
      </c>
      <c r="K289" s="267">
        <v>1.0783</v>
      </c>
      <c r="L289" s="267">
        <v>3.9671</v>
      </c>
      <c r="M289" s="267">
        <v>0.7174</v>
      </c>
      <c r="N289" s="267">
        <v>0</v>
      </c>
      <c r="O289" s="267">
        <v>0</v>
      </c>
      <c r="P289" s="267">
        <v>0</v>
      </c>
    </row>
    <row r="290" spans="1:16" ht="15">
      <c r="A290" s="290">
        <v>14</v>
      </c>
      <c r="B290" s="267">
        <v>0</v>
      </c>
      <c r="C290" s="267">
        <v>0</v>
      </c>
      <c r="D290" s="267">
        <v>3.4498</v>
      </c>
      <c r="E290" s="267">
        <v>0.9129</v>
      </c>
      <c r="F290" s="267">
        <v>3.5243</v>
      </c>
      <c r="G290" s="267">
        <v>0.824</v>
      </c>
      <c r="H290" s="267">
        <v>4.3121</v>
      </c>
      <c r="I290" s="267">
        <v>0.8006</v>
      </c>
      <c r="J290" s="267">
        <v>4.7866</v>
      </c>
      <c r="K290" s="267">
        <v>1.0411</v>
      </c>
      <c r="L290" s="267">
        <v>3.7515</v>
      </c>
      <c r="M290" s="267">
        <v>0.6927</v>
      </c>
      <c r="N290" s="267">
        <v>0</v>
      </c>
      <c r="O290" s="267">
        <v>0</v>
      </c>
      <c r="P290" s="267">
        <v>0</v>
      </c>
    </row>
    <row r="291" spans="1:16" ht="15">
      <c r="A291" s="290">
        <v>15</v>
      </c>
      <c r="B291" s="267">
        <v>0</v>
      </c>
      <c r="C291" s="267">
        <v>0</v>
      </c>
      <c r="D291" s="267">
        <v>3.2886</v>
      </c>
      <c r="E291" s="267">
        <v>0.8803</v>
      </c>
      <c r="F291" s="267">
        <v>3.2239</v>
      </c>
      <c r="G291" s="267">
        <v>0.7945</v>
      </c>
      <c r="H291" s="267">
        <v>4.0103</v>
      </c>
      <c r="I291" s="267">
        <v>0.772</v>
      </c>
      <c r="J291" s="267">
        <v>4.4556</v>
      </c>
      <c r="K291" s="267">
        <v>1.0039</v>
      </c>
      <c r="L291" s="267">
        <v>3.5358</v>
      </c>
      <c r="M291" s="267">
        <v>0.668</v>
      </c>
      <c r="N291" s="267">
        <v>0</v>
      </c>
      <c r="O291" s="267">
        <v>0</v>
      </c>
      <c r="P291" s="267">
        <v>0</v>
      </c>
    </row>
    <row r="292" spans="1:16" ht="15">
      <c r="A292" s="290">
        <v>16</v>
      </c>
      <c r="B292" s="267">
        <v>0</v>
      </c>
      <c r="C292" s="267">
        <v>0</v>
      </c>
      <c r="D292" s="267">
        <v>3.1273</v>
      </c>
      <c r="E292" s="267">
        <v>0.8477</v>
      </c>
      <c r="F292" s="267">
        <v>2.9234</v>
      </c>
      <c r="G292" s="267">
        <v>0.7651</v>
      </c>
      <c r="H292" s="267">
        <v>3.7085</v>
      </c>
      <c r="I292" s="267">
        <v>0.7434</v>
      </c>
      <c r="J292" s="267">
        <v>4.1245</v>
      </c>
      <c r="K292" s="267">
        <v>0.9667</v>
      </c>
      <c r="L292" s="267">
        <v>3.3201</v>
      </c>
      <c r="M292" s="267">
        <v>0.6432</v>
      </c>
      <c r="N292" s="267">
        <v>0</v>
      </c>
      <c r="O292" s="267">
        <v>0</v>
      </c>
      <c r="P292" s="267">
        <v>0</v>
      </c>
    </row>
    <row r="293" spans="1:16" ht="15">
      <c r="A293" s="290">
        <v>17</v>
      </c>
      <c r="B293" s="267">
        <v>0</v>
      </c>
      <c r="C293" s="267">
        <v>0</v>
      </c>
      <c r="D293" s="267">
        <v>2.9661</v>
      </c>
      <c r="E293" s="267">
        <v>0.8151</v>
      </c>
      <c r="F293" s="267">
        <v>2.623</v>
      </c>
      <c r="G293" s="267">
        <v>0.7357</v>
      </c>
      <c r="H293" s="267">
        <v>3.4068</v>
      </c>
      <c r="I293" s="267">
        <v>0.7148</v>
      </c>
      <c r="J293" s="267">
        <v>3.7935</v>
      </c>
      <c r="K293" s="267">
        <v>0.9296</v>
      </c>
      <c r="L293" s="267">
        <v>3.1044</v>
      </c>
      <c r="M293" s="267">
        <v>0.6185</v>
      </c>
      <c r="N293" s="267">
        <v>0</v>
      </c>
      <c r="O293" s="267">
        <v>0</v>
      </c>
      <c r="P293" s="267">
        <v>0</v>
      </c>
    </row>
    <row r="294" spans="1:16" ht="15">
      <c r="A294" s="290">
        <v>18</v>
      </c>
      <c r="B294" s="267">
        <v>0</v>
      </c>
      <c r="C294" s="267">
        <v>0</v>
      </c>
      <c r="D294" s="267">
        <v>2.8049</v>
      </c>
      <c r="E294" s="267">
        <v>0.7825</v>
      </c>
      <c r="F294" s="267">
        <v>2.3225</v>
      </c>
      <c r="G294" s="267">
        <v>0.7063</v>
      </c>
      <c r="H294" s="267">
        <v>3.105</v>
      </c>
      <c r="I294" s="267">
        <v>0.6863</v>
      </c>
      <c r="J294" s="267">
        <v>3.4625</v>
      </c>
      <c r="K294" s="267">
        <v>0.8924</v>
      </c>
      <c r="L294" s="267">
        <v>2.8888</v>
      </c>
      <c r="M294" s="267">
        <v>0.5938</v>
      </c>
      <c r="N294" s="267">
        <v>2.9994</v>
      </c>
      <c r="O294" s="267">
        <v>0.9242</v>
      </c>
      <c r="P294" s="267">
        <v>0</v>
      </c>
    </row>
    <row r="295" spans="1:16" ht="15">
      <c r="A295" s="290">
        <v>19</v>
      </c>
      <c r="B295" s="267">
        <v>0</v>
      </c>
      <c r="C295" s="267">
        <v>0</v>
      </c>
      <c r="D295" s="267">
        <v>2.7739</v>
      </c>
      <c r="E295" s="267">
        <v>0.7702</v>
      </c>
      <c r="F295" s="267">
        <v>2.4231</v>
      </c>
      <c r="G295" s="267">
        <v>0.6952</v>
      </c>
      <c r="H295" s="267">
        <v>3.0545</v>
      </c>
      <c r="I295" s="267">
        <v>0.6798</v>
      </c>
      <c r="J295" s="267">
        <v>3.3407</v>
      </c>
      <c r="K295" s="267">
        <v>0.8601</v>
      </c>
      <c r="L295" s="267">
        <v>2.7748</v>
      </c>
      <c r="M295" s="267">
        <v>0.6251</v>
      </c>
      <c r="N295" s="267">
        <v>2.9161</v>
      </c>
      <c r="O295" s="267">
        <v>0.8985</v>
      </c>
      <c r="P295" s="267">
        <v>0</v>
      </c>
    </row>
    <row r="296" spans="1:16" ht="15">
      <c r="A296" s="290">
        <v>20</v>
      </c>
      <c r="B296" s="267">
        <v>0</v>
      </c>
      <c r="C296" s="267">
        <v>0</v>
      </c>
      <c r="D296" s="267">
        <v>2.743</v>
      </c>
      <c r="E296" s="267">
        <v>0.7579</v>
      </c>
      <c r="F296" s="267">
        <v>2.5236</v>
      </c>
      <c r="G296" s="267">
        <v>0.6841</v>
      </c>
      <c r="H296" s="267">
        <v>3.0039</v>
      </c>
      <c r="I296" s="267">
        <v>0.6733</v>
      </c>
      <c r="J296" s="267">
        <v>3.2189</v>
      </c>
      <c r="K296" s="267">
        <v>0.8279</v>
      </c>
      <c r="L296" s="267">
        <v>2.6608</v>
      </c>
      <c r="M296" s="267">
        <v>0.6565</v>
      </c>
      <c r="N296" s="267">
        <v>2.8328</v>
      </c>
      <c r="O296" s="267">
        <v>0.8729</v>
      </c>
      <c r="P296" s="267">
        <v>0</v>
      </c>
    </row>
    <row r="297" spans="1:16" ht="15">
      <c r="A297" s="290">
        <v>21</v>
      </c>
      <c r="B297" s="267">
        <v>0</v>
      </c>
      <c r="C297" s="267">
        <v>0</v>
      </c>
      <c r="D297" s="267">
        <v>3.833</v>
      </c>
      <c r="E297" s="267">
        <v>1.0163</v>
      </c>
      <c r="F297" s="267">
        <v>3.6252</v>
      </c>
      <c r="G297" s="267">
        <v>0.9173</v>
      </c>
      <c r="H297" s="267">
        <v>4.0254</v>
      </c>
      <c r="I297" s="267">
        <v>0.9088</v>
      </c>
      <c r="J297" s="267">
        <v>4.223</v>
      </c>
      <c r="K297" s="267">
        <v>1.3062</v>
      </c>
      <c r="L297" s="267">
        <v>3.4729</v>
      </c>
      <c r="M297" s="267">
        <v>0.9365</v>
      </c>
      <c r="N297" s="267">
        <v>3.724</v>
      </c>
      <c r="O297" s="267">
        <v>1.1475</v>
      </c>
      <c r="P297" s="267">
        <v>0</v>
      </c>
    </row>
    <row r="298" spans="1:16" ht="15">
      <c r="A298" s="290">
        <v>22</v>
      </c>
      <c r="B298" s="267">
        <v>0</v>
      </c>
      <c r="C298" s="267">
        <v>0</v>
      </c>
      <c r="D298" s="267">
        <v>3.7892</v>
      </c>
      <c r="E298" s="267">
        <v>0.9989</v>
      </c>
      <c r="F298" s="267">
        <v>3.7766</v>
      </c>
      <c r="G298" s="267">
        <v>0.9017</v>
      </c>
      <c r="H298" s="267">
        <v>3.9542</v>
      </c>
      <c r="I298" s="267">
        <v>0.8994</v>
      </c>
      <c r="J298" s="267">
        <v>4.0549</v>
      </c>
      <c r="K298" s="267">
        <v>1.2371</v>
      </c>
      <c r="L298" s="267">
        <v>3.3159</v>
      </c>
      <c r="M298" s="267">
        <v>0.9785</v>
      </c>
      <c r="N298" s="267">
        <v>3.6112</v>
      </c>
      <c r="O298" s="267">
        <v>1.1127</v>
      </c>
      <c r="P298" s="267">
        <v>0</v>
      </c>
    </row>
    <row r="299" spans="1:16" ht="15">
      <c r="A299" s="290">
        <v>23</v>
      </c>
      <c r="B299" s="267">
        <v>0</v>
      </c>
      <c r="C299" s="267">
        <v>0</v>
      </c>
      <c r="D299" s="267">
        <v>3.7455</v>
      </c>
      <c r="E299" s="267">
        <v>0.9816</v>
      </c>
      <c r="F299" s="267">
        <v>3.9281</v>
      </c>
      <c r="G299" s="267">
        <v>0.886</v>
      </c>
      <c r="H299" s="267">
        <v>3.8829</v>
      </c>
      <c r="I299" s="267">
        <v>0.89</v>
      </c>
      <c r="J299" s="267">
        <v>3.8868</v>
      </c>
      <c r="K299" s="267">
        <v>1.168</v>
      </c>
      <c r="L299" s="267">
        <v>3.1589</v>
      </c>
      <c r="M299" s="267">
        <v>1.0204</v>
      </c>
      <c r="N299" s="267">
        <v>3.4983</v>
      </c>
      <c r="O299" s="267">
        <v>1.0779</v>
      </c>
      <c r="P299" s="267">
        <v>0</v>
      </c>
    </row>
    <row r="300" spans="1:16" ht="15">
      <c r="A300" s="290">
        <v>24</v>
      </c>
      <c r="B300" s="267">
        <v>0</v>
      </c>
      <c r="C300" s="267">
        <v>0</v>
      </c>
      <c r="D300" s="267">
        <v>3.7017</v>
      </c>
      <c r="E300" s="267">
        <v>0.9642</v>
      </c>
      <c r="F300" s="267">
        <v>4.0795</v>
      </c>
      <c r="G300" s="267">
        <v>0.8704</v>
      </c>
      <c r="H300" s="267">
        <v>3.8117</v>
      </c>
      <c r="I300" s="267">
        <v>0.8806</v>
      </c>
      <c r="J300" s="267">
        <v>3.7187</v>
      </c>
      <c r="K300" s="267">
        <v>1.0989</v>
      </c>
      <c r="L300" s="267">
        <v>3.0019</v>
      </c>
      <c r="M300" s="267">
        <v>1.0624</v>
      </c>
      <c r="N300" s="267">
        <v>3.3855</v>
      </c>
      <c r="O300" s="267">
        <v>1.0432</v>
      </c>
      <c r="P300" s="267">
        <v>0</v>
      </c>
    </row>
    <row r="301" spans="1:16" ht="15">
      <c r="A301" s="290">
        <v>25</v>
      </c>
      <c r="B301" s="267">
        <v>0</v>
      </c>
      <c r="C301" s="267">
        <v>0</v>
      </c>
      <c r="D301" s="267">
        <v>3.658</v>
      </c>
      <c r="E301" s="267">
        <v>0.9469</v>
      </c>
      <c r="F301" s="267">
        <v>4.2309</v>
      </c>
      <c r="G301" s="267">
        <v>0.8547</v>
      </c>
      <c r="H301" s="267">
        <v>3.7404</v>
      </c>
      <c r="I301" s="267">
        <v>0.8712</v>
      </c>
      <c r="J301" s="267">
        <v>3.5506</v>
      </c>
      <c r="K301" s="267">
        <v>1.0298</v>
      </c>
      <c r="L301" s="267">
        <v>2.8449</v>
      </c>
      <c r="M301" s="267">
        <v>1.1043</v>
      </c>
      <c r="N301" s="267">
        <v>3.2726</v>
      </c>
      <c r="O301" s="267">
        <v>1.0084</v>
      </c>
      <c r="P301" s="267">
        <v>0</v>
      </c>
    </row>
    <row r="302" spans="1:16" ht="15">
      <c r="A302" s="290">
        <v>26</v>
      </c>
      <c r="B302" s="267">
        <v>0</v>
      </c>
      <c r="C302" s="267">
        <v>0</v>
      </c>
      <c r="D302" s="267">
        <v>3.6143</v>
      </c>
      <c r="E302" s="267">
        <v>0.9295</v>
      </c>
      <c r="F302" s="267">
        <v>4.3824</v>
      </c>
      <c r="G302" s="267">
        <v>0.8391</v>
      </c>
      <c r="H302" s="267">
        <v>3.6692</v>
      </c>
      <c r="I302" s="267">
        <v>0.8618</v>
      </c>
      <c r="J302" s="267">
        <v>3.3825</v>
      </c>
      <c r="K302" s="267">
        <v>0.9607</v>
      </c>
      <c r="L302" s="267">
        <v>2.6879</v>
      </c>
      <c r="M302" s="267">
        <v>1.1463</v>
      </c>
      <c r="N302" s="267">
        <v>3.1598</v>
      </c>
      <c r="O302" s="267">
        <v>0.9736</v>
      </c>
      <c r="P302" s="267">
        <v>0</v>
      </c>
    </row>
    <row r="303" spans="1:16" ht="15">
      <c r="A303" s="290">
        <v>27</v>
      </c>
      <c r="B303" s="267">
        <v>0</v>
      </c>
      <c r="C303" s="267">
        <v>0</v>
      </c>
      <c r="D303" s="267">
        <v>3.5705</v>
      </c>
      <c r="E303" s="267">
        <v>0.9122</v>
      </c>
      <c r="F303" s="267">
        <v>4.5338</v>
      </c>
      <c r="G303" s="267">
        <v>0.8234</v>
      </c>
      <c r="H303" s="267">
        <v>3.5979</v>
      </c>
      <c r="I303" s="267">
        <v>0.8524</v>
      </c>
      <c r="J303" s="267">
        <v>3.2144</v>
      </c>
      <c r="K303" s="267">
        <v>0.8916</v>
      </c>
      <c r="L303" s="267">
        <v>2.5309</v>
      </c>
      <c r="M303" s="267">
        <v>1.1882</v>
      </c>
      <c r="N303" s="267">
        <v>3.0469</v>
      </c>
      <c r="O303" s="267">
        <v>0.9388</v>
      </c>
      <c r="P303" s="267">
        <v>0</v>
      </c>
    </row>
    <row r="304" spans="1:16" ht="15">
      <c r="A304" s="290">
        <v>28</v>
      </c>
      <c r="B304" s="267">
        <v>0</v>
      </c>
      <c r="C304" s="267">
        <v>0</v>
      </c>
      <c r="D304" s="267">
        <v>3.5268</v>
      </c>
      <c r="E304" s="267">
        <v>0.8948</v>
      </c>
      <c r="F304" s="267">
        <v>4.6853</v>
      </c>
      <c r="G304" s="267">
        <v>0.8078</v>
      </c>
      <c r="H304" s="267">
        <v>3.5267</v>
      </c>
      <c r="I304" s="267">
        <v>0.8431</v>
      </c>
      <c r="J304" s="267">
        <v>3.0463</v>
      </c>
      <c r="K304" s="267">
        <v>0.8225</v>
      </c>
      <c r="L304" s="267">
        <v>2.3739</v>
      </c>
      <c r="M304" s="267">
        <v>1.2302</v>
      </c>
      <c r="N304" s="267">
        <v>2.9341</v>
      </c>
      <c r="O304" s="267">
        <v>0.9041</v>
      </c>
      <c r="P304" s="267">
        <v>0</v>
      </c>
    </row>
    <row r="305" spans="1:16" ht="15">
      <c r="A305" s="290">
        <v>29</v>
      </c>
      <c r="B305" s="267">
        <v>0</v>
      </c>
      <c r="C305" s="267">
        <v>0</v>
      </c>
      <c r="D305" s="267">
        <v>3.483</v>
      </c>
      <c r="E305" s="267">
        <v>0.8775</v>
      </c>
      <c r="F305" s="267">
        <v>4.8367</v>
      </c>
      <c r="G305" s="267">
        <v>0.7921</v>
      </c>
      <c r="H305" s="267">
        <v>3.4554</v>
      </c>
      <c r="I305" s="267">
        <v>0.8337</v>
      </c>
      <c r="J305" s="267">
        <v>2.8782</v>
      </c>
      <c r="K305" s="267">
        <v>0.7534</v>
      </c>
      <c r="L305" s="267">
        <v>2.2169</v>
      </c>
      <c r="M305" s="267">
        <v>1.2721</v>
      </c>
      <c r="N305" s="267">
        <v>2.8212</v>
      </c>
      <c r="O305" s="267">
        <v>0.8693</v>
      </c>
      <c r="P305" s="267">
        <v>0</v>
      </c>
    </row>
    <row r="306" spans="1:16" ht="15">
      <c r="A306" s="290">
        <v>30</v>
      </c>
      <c r="B306" s="267">
        <v>0</v>
      </c>
      <c r="C306" s="267">
        <v>0</v>
      </c>
      <c r="D306" s="267">
        <v>3.4393</v>
      </c>
      <c r="E306" s="267">
        <v>0.8601</v>
      </c>
      <c r="F306" s="267">
        <v>4.9881</v>
      </c>
      <c r="G306" s="267">
        <v>0.7765</v>
      </c>
      <c r="H306" s="267">
        <v>3.3842</v>
      </c>
      <c r="I306" s="267">
        <v>0.8243</v>
      </c>
      <c r="J306" s="267">
        <v>2.7101</v>
      </c>
      <c r="K306" s="267">
        <v>0.6843</v>
      </c>
      <c r="L306" s="267">
        <v>2.0599</v>
      </c>
      <c r="M306" s="267">
        <v>1.3141</v>
      </c>
      <c r="N306" s="267">
        <v>2.7084</v>
      </c>
      <c r="O306" s="267">
        <v>0.8345</v>
      </c>
      <c r="P306" s="267">
        <v>0</v>
      </c>
    </row>
    <row r="307" spans="1:16" ht="15">
      <c r="A307" s="290">
        <v>31</v>
      </c>
      <c r="B307" s="267">
        <v>0</v>
      </c>
      <c r="C307" s="267">
        <v>0</v>
      </c>
      <c r="D307" s="267">
        <v>3.561</v>
      </c>
      <c r="E307" s="267">
        <v>0.8501</v>
      </c>
      <c r="F307" s="267">
        <v>4.9188</v>
      </c>
      <c r="G307" s="267">
        <v>0.7649</v>
      </c>
      <c r="H307" s="267">
        <v>3.4093</v>
      </c>
      <c r="I307" s="267">
        <v>0.8085</v>
      </c>
      <c r="J307" s="267">
        <v>2.7401</v>
      </c>
      <c r="K307" s="267">
        <v>0.6758</v>
      </c>
      <c r="L307" s="267">
        <v>2.0785</v>
      </c>
      <c r="M307" s="267">
        <v>1.275</v>
      </c>
      <c r="N307" s="267">
        <v>2.6203</v>
      </c>
      <c r="O307" s="267">
        <v>0.836</v>
      </c>
      <c r="P307" s="267">
        <v>0</v>
      </c>
    </row>
    <row r="308" spans="1:16" ht="15">
      <c r="A308" s="290">
        <v>32</v>
      </c>
      <c r="B308" s="267">
        <v>0</v>
      </c>
      <c r="C308" s="267">
        <v>0</v>
      </c>
      <c r="D308" s="267">
        <v>3.6826</v>
      </c>
      <c r="E308" s="267">
        <v>0.8401</v>
      </c>
      <c r="F308" s="267">
        <v>4.8494</v>
      </c>
      <c r="G308" s="267">
        <v>0.7533</v>
      </c>
      <c r="H308" s="267">
        <v>3.4343</v>
      </c>
      <c r="I308" s="267">
        <v>0.7928</v>
      </c>
      <c r="J308" s="267">
        <v>2.7701</v>
      </c>
      <c r="K308" s="267">
        <v>0.6673</v>
      </c>
      <c r="L308" s="267">
        <v>2.0972</v>
      </c>
      <c r="M308" s="267">
        <v>1.2359</v>
      </c>
      <c r="N308" s="267">
        <v>2.5323</v>
      </c>
      <c r="O308" s="267">
        <v>0.8374</v>
      </c>
      <c r="P308" s="267">
        <v>0</v>
      </c>
    </row>
    <row r="309" spans="1:16" ht="15">
      <c r="A309" s="290">
        <v>33</v>
      </c>
      <c r="B309" s="267">
        <v>0</v>
      </c>
      <c r="C309" s="267">
        <v>0</v>
      </c>
      <c r="D309" s="267">
        <v>4.1257</v>
      </c>
      <c r="E309" s="267">
        <v>0.9452</v>
      </c>
      <c r="F309" s="267">
        <v>4.852</v>
      </c>
      <c r="G309" s="267">
        <v>0.8778</v>
      </c>
      <c r="H309" s="267">
        <v>3.9433</v>
      </c>
      <c r="I309" s="267">
        <v>0.9189</v>
      </c>
      <c r="J309" s="267">
        <v>3.3305</v>
      </c>
      <c r="K309" s="267">
        <v>0.9496</v>
      </c>
      <c r="L309" s="267">
        <v>2.5158</v>
      </c>
      <c r="M309" s="267">
        <v>1.412</v>
      </c>
      <c r="N309" s="267">
        <v>2.8821</v>
      </c>
      <c r="O309" s="267">
        <v>0.996</v>
      </c>
      <c r="P309" s="267">
        <v>0</v>
      </c>
    </row>
    <row r="310" spans="1:16" ht="15">
      <c r="A310" s="290">
        <v>34</v>
      </c>
      <c r="B310" s="267">
        <v>0</v>
      </c>
      <c r="C310" s="267">
        <v>0</v>
      </c>
      <c r="D310" s="267">
        <v>4.3534</v>
      </c>
      <c r="E310" s="267">
        <v>0.9438</v>
      </c>
      <c r="F310" s="267">
        <v>4.805</v>
      </c>
      <c r="G310" s="267">
        <v>0.8695</v>
      </c>
      <c r="H310" s="267">
        <v>3.9462</v>
      </c>
      <c r="I310" s="267">
        <v>0.9058</v>
      </c>
      <c r="J310" s="267">
        <v>3.3905</v>
      </c>
      <c r="K310" s="267">
        <v>0.9119</v>
      </c>
      <c r="L310" s="267">
        <v>2.5561</v>
      </c>
      <c r="M310" s="267">
        <v>1.3735</v>
      </c>
      <c r="N310" s="267">
        <v>2.7932</v>
      </c>
      <c r="O310" s="267">
        <v>1.0047</v>
      </c>
      <c r="P310" s="267">
        <v>0</v>
      </c>
    </row>
    <row r="311" spans="1:16" ht="15">
      <c r="A311" s="290">
        <v>35</v>
      </c>
      <c r="B311" s="267">
        <v>0</v>
      </c>
      <c r="C311" s="267">
        <v>0</v>
      </c>
      <c r="D311" s="267">
        <v>4.5811</v>
      </c>
      <c r="E311" s="267">
        <v>0.9424</v>
      </c>
      <c r="F311" s="267">
        <v>4.7581</v>
      </c>
      <c r="G311" s="267">
        <v>0.8612</v>
      </c>
      <c r="H311" s="267">
        <v>3.9492</v>
      </c>
      <c r="I311" s="267">
        <v>0.8927</v>
      </c>
      <c r="J311" s="267">
        <v>3.4504</v>
      </c>
      <c r="K311" s="267">
        <v>0.8742</v>
      </c>
      <c r="L311" s="267">
        <v>2.5964</v>
      </c>
      <c r="M311" s="267">
        <v>1.3349</v>
      </c>
      <c r="N311" s="267">
        <v>2.7043</v>
      </c>
      <c r="O311" s="267">
        <v>1.0133</v>
      </c>
      <c r="P311" s="267">
        <v>0</v>
      </c>
    </row>
    <row r="312" spans="1:16" ht="15">
      <c r="A312" s="290">
        <v>36</v>
      </c>
      <c r="B312" s="267">
        <v>0</v>
      </c>
      <c r="C312" s="267">
        <v>0</v>
      </c>
      <c r="D312" s="267">
        <v>4.8088</v>
      </c>
      <c r="E312" s="267">
        <v>0.9411</v>
      </c>
      <c r="F312" s="267">
        <v>4.7111</v>
      </c>
      <c r="G312" s="267">
        <v>0.8529</v>
      </c>
      <c r="H312" s="267">
        <v>3.9521</v>
      </c>
      <c r="I312" s="267">
        <v>0.8796</v>
      </c>
      <c r="J312" s="267">
        <v>3.5104</v>
      </c>
      <c r="K312" s="267">
        <v>0.8365</v>
      </c>
      <c r="L312" s="267">
        <v>2.6367</v>
      </c>
      <c r="M312" s="267">
        <v>1.2963</v>
      </c>
      <c r="N312" s="267">
        <v>2.6155</v>
      </c>
      <c r="O312" s="267">
        <v>1.0219</v>
      </c>
      <c r="P312" s="267">
        <v>0</v>
      </c>
    </row>
    <row r="313" spans="1:16" ht="15">
      <c r="A313" s="290">
        <v>37</v>
      </c>
      <c r="B313" s="267">
        <v>0</v>
      </c>
      <c r="C313" s="267">
        <v>0</v>
      </c>
      <c r="D313" s="267">
        <v>5.0366</v>
      </c>
      <c r="E313" s="267">
        <v>0.9397</v>
      </c>
      <c r="F313" s="267">
        <v>4.6641</v>
      </c>
      <c r="G313" s="267">
        <v>0.8446</v>
      </c>
      <c r="H313" s="267">
        <v>3.9551</v>
      </c>
      <c r="I313" s="267">
        <v>0.8665</v>
      </c>
      <c r="J313" s="267">
        <v>3.5703</v>
      </c>
      <c r="K313" s="267">
        <v>0.7988</v>
      </c>
      <c r="L313" s="267">
        <v>2.6771</v>
      </c>
      <c r="M313" s="267">
        <v>1.2578</v>
      </c>
      <c r="N313" s="267">
        <v>2.5266</v>
      </c>
      <c r="O313" s="267">
        <v>1.0305</v>
      </c>
      <c r="P313" s="267">
        <v>0</v>
      </c>
    </row>
    <row r="314" spans="1:16" ht="15">
      <c r="A314" s="290">
        <v>38</v>
      </c>
      <c r="B314" s="267">
        <v>0</v>
      </c>
      <c r="C314" s="267">
        <v>0</v>
      </c>
      <c r="D314" s="267">
        <v>5.2643</v>
      </c>
      <c r="E314" s="267">
        <v>0.9383</v>
      </c>
      <c r="F314" s="267">
        <v>4.6172</v>
      </c>
      <c r="G314" s="267">
        <v>0.8363</v>
      </c>
      <c r="H314" s="267">
        <v>3.958</v>
      </c>
      <c r="I314" s="267">
        <v>0.8533</v>
      </c>
      <c r="J314" s="267">
        <v>3.6302</v>
      </c>
      <c r="K314" s="267">
        <v>0.7611</v>
      </c>
      <c r="L314" s="267">
        <v>2.7174</v>
      </c>
      <c r="M314" s="267">
        <v>1.2192</v>
      </c>
      <c r="N314" s="267">
        <v>2.4377</v>
      </c>
      <c r="O314" s="267">
        <v>1.0391</v>
      </c>
      <c r="P314" s="267">
        <v>0</v>
      </c>
    </row>
    <row r="315" spans="1:16" ht="15">
      <c r="A315" s="290">
        <v>39</v>
      </c>
      <c r="B315" s="267">
        <v>0</v>
      </c>
      <c r="C315" s="267">
        <v>0</v>
      </c>
      <c r="D315" s="267">
        <v>5.492</v>
      </c>
      <c r="E315" s="267">
        <v>0.937</v>
      </c>
      <c r="F315" s="267">
        <v>4.5702</v>
      </c>
      <c r="G315" s="267">
        <v>0.8279</v>
      </c>
      <c r="H315" s="267">
        <v>3.961</v>
      </c>
      <c r="I315" s="267">
        <v>0.8402</v>
      </c>
      <c r="J315" s="267">
        <v>3.6902</v>
      </c>
      <c r="K315" s="267">
        <v>0.7234</v>
      </c>
      <c r="L315" s="267">
        <v>2.7577</v>
      </c>
      <c r="M315" s="267">
        <v>1.1806</v>
      </c>
      <c r="N315" s="267">
        <v>2.3488</v>
      </c>
      <c r="O315" s="267">
        <v>1.0477</v>
      </c>
      <c r="P315" s="267">
        <v>0</v>
      </c>
    </row>
    <row r="316" spans="1:16" ht="15">
      <c r="A316" s="290">
        <v>40</v>
      </c>
      <c r="B316" s="267">
        <v>0</v>
      </c>
      <c r="C316" s="267">
        <v>0</v>
      </c>
      <c r="D316" s="267">
        <v>5.7197</v>
      </c>
      <c r="E316" s="267">
        <v>0.9356</v>
      </c>
      <c r="F316" s="267">
        <v>4.5233</v>
      </c>
      <c r="G316" s="267">
        <v>0.8196</v>
      </c>
      <c r="H316" s="267">
        <v>3.9639</v>
      </c>
      <c r="I316" s="267">
        <v>0.8271</v>
      </c>
      <c r="J316" s="267">
        <v>3.7501</v>
      </c>
      <c r="K316" s="267">
        <v>0.6857</v>
      </c>
      <c r="L316" s="267">
        <v>2.798</v>
      </c>
      <c r="M316" s="267">
        <v>1.142</v>
      </c>
      <c r="N316" s="267">
        <v>2.2599</v>
      </c>
      <c r="O316" s="267">
        <v>1.0563</v>
      </c>
      <c r="P316" s="267">
        <v>0</v>
      </c>
    </row>
    <row r="317" spans="1:16" ht="15">
      <c r="A317" s="290">
        <v>41</v>
      </c>
      <c r="B317" s="267">
        <v>0</v>
      </c>
      <c r="C317" s="267">
        <v>0</v>
      </c>
      <c r="D317" s="267">
        <v>5.9474</v>
      </c>
      <c r="E317" s="267">
        <v>0.9342</v>
      </c>
      <c r="F317" s="267">
        <v>4.4763</v>
      </c>
      <c r="G317" s="267">
        <v>0.8113</v>
      </c>
      <c r="H317" s="267">
        <v>3.9669</v>
      </c>
      <c r="I317" s="267">
        <v>0.814</v>
      </c>
      <c r="J317" s="267">
        <v>3.8101</v>
      </c>
      <c r="K317" s="267">
        <v>0.6481</v>
      </c>
      <c r="L317" s="267">
        <v>2.8384</v>
      </c>
      <c r="M317" s="267">
        <v>1.1035</v>
      </c>
      <c r="N317" s="267">
        <v>2.1711</v>
      </c>
      <c r="O317" s="267">
        <v>1.0649</v>
      </c>
      <c r="P317" s="267">
        <v>0</v>
      </c>
    </row>
    <row r="318" spans="1:16" ht="15">
      <c r="A318" s="290">
        <v>42</v>
      </c>
      <c r="B318" s="267">
        <v>0</v>
      </c>
      <c r="C318" s="267">
        <v>0</v>
      </c>
      <c r="D318" s="267">
        <v>6.1751</v>
      </c>
      <c r="E318" s="267">
        <v>0.9329</v>
      </c>
      <c r="F318" s="267">
        <v>4.4294</v>
      </c>
      <c r="G318" s="267">
        <v>0.803</v>
      </c>
      <c r="H318" s="267">
        <v>3.9698</v>
      </c>
      <c r="I318" s="267">
        <v>0.8008</v>
      </c>
      <c r="J318" s="267">
        <v>3.87</v>
      </c>
      <c r="K318" s="267">
        <v>0.6104</v>
      </c>
      <c r="L318" s="267">
        <v>2.8787</v>
      </c>
      <c r="M318" s="267">
        <v>1.0649</v>
      </c>
      <c r="N318" s="267">
        <v>2.0822</v>
      </c>
      <c r="O318" s="267">
        <v>1.0736</v>
      </c>
      <c r="P318" s="267">
        <v>0</v>
      </c>
    </row>
    <row r="319" spans="1:16" ht="15">
      <c r="A319" s="290">
        <v>43</v>
      </c>
      <c r="B319" s="267">
        <v>0</v>
      </c>
      <c r="C319" s="267">
        <v>0</v>
      </c>
      <c r="D319" s="267">
        <v>5.9768</v>
      </c>
      <c r="E319" s="267">
        <v>0.9185</v>
      </c>
      <c r="F319" s="267">
        <v>4.658</v>
      </c>
      <c r="G319" s="267">
        <v>0.7972</v>
      </c>
      <c r="H319" s="267">
        <v>4.0522</v>
      </c>
      <c r="I319" s="267">
        <v>0.7916</v>
      </c>
      <c r="J319" s="267">
        <v>3.7233</v>
      </c>
      <c r="K319" s="267">
        <v>0.6078</v>
      </c>
      <c r="L319" s="267">
        <v>2.8174</v>
      </c>
      <c r="M319" s="267">
        <v>1.0562</v>
      </c>
      <c r="N319" s="267">
        <v>2.0324</v>
      </c>
      <c r="O319" s="267">
        <v>1.0479</v>
      </c>
      <c r="P319" s="267">
        <v>0</v>
      </c>
    </row>
    <row r="320" spans="1:16" ht="15">
      <c r="A320" s="290">
        <v>44</v>
      </c>
      <c r="B320" s="267">
        <v>0</v>
      </c>
      <c r="C320" s="267">
        <v>0</v>
      </c>
      <c r="D320" s="267">
        <v>5.7785</v>
      </c>
      <c r="E320" s="267">
        <v>0.9042</v>
      </c>
      <c r="F320" s="267">
        <v>4.8867</v>
      </c>
      <c r="G320" s="267">
        <v>0.7914</v>
      </c>
      <c r="H320" s="267">
        <v>4.1346</v>
      </c>
      <c r="I320" s="267">
        <v>0.7823</v>
      </c>
      <c r="J320" s="267">
        <v>3.5766</v>
      </c>
      <c r="K320" s="267">
        <v>0.6053</v>
      </c>
      <c r="L320" s="267">
        <v>2.7561</v>
      </c>
      <c r="M320" s="267">
        <v>1.0475</v>
      </c>
      <c r="N320" s="267">
        <v>1.9827</v>
      </c>
      <c r="O320" s="267">
        <v>1.0222</v>
      </c>
      <c r="P320" s="267">
        <v>0</v>
      </c>
    </row>
    <row r="321" spans="1:16" ht="15">
      <c r="A321" s="290">
        <v>45</v>
      </c>
      <c r="B321" s="267">
        <v>0</v>
      </c>
      <c r="C321" s="267">
        <v>0</v>
      </c>
      <c r="D321" s="267">
        <v>5.1384</v>
      </c>
      <c r="E321" s="267">
        <v>0.9792</v>
      </c>
      <c r="F321" s="267">
        <v>4.7102</v>
      </c>
      <c r="G321" s="267">
        <v>0.9716</v>
      </c>
      <c r="H321" s="267">
        <v>4.0216</v>
      </c>
      <c r="I321" s="267">
        <v>1.043</v>
      </c>
      <c r="J321" s="267">
        <v>3.2736</v>
      </c>
      <c r="K321" s="267">
        <v>0.8986</v>
      </c>
      <c r="L321" s="267">
        <v>2.7523</v>
      </c>
      <c r="M321" s="267">
        <v>1.3662</v>
      </c>
      <c r="N321" s="267">
        <v>2.0633</v>
      </c>
      <c r="O321" s="267">
        <v>1.2365</v>
      </c>
      <c r="P321" s="267">
        <v>0</v>
      </c>
    </row>
    <row r="322" spans="1:16" ht="15">
      <c r="A322" s="290">
        <v>46</v>
      </c>
      <c r="B322" s="267">
        <v>0</v>
      </c>
      <c r="C322" s="267">
        <v>0</v>
      </c>
      <c r="D322" s="267">
        <v>4.9593</v>
      </c>
      <c r="E322" s="267">
        <v>0.9785</v>
      </c>
      <c r="F322" s="267">
        <v>4.8886</v>
      </c>
      <c r="G322" s="267">
        <v>0.9703</v>
      </c>
      <c r="H322" s="267">
        <v>4.1149</v>
      </c>
      <c r="I322" s="267">
        <v>1.0339</v>
      </c>
      <c r="J322" s="267">
        <v>3.131</v>
      </c>
      <c r="K322" s="267">
        <v>0.8948</v>
      </c>
      <c r="L322" s="267">
        <v>2.6942</v>
      </c>
      <c r="M322" s="267">
        <v>1.357</v>
      </c>
      <c r="N322" s="267">
        <v>2.0176</v>
      </c>
      <c r="O322" s="267">
        <v>1.2173</v>
      </c>
      <c r="P322" s="267">
        <v>0</v>
      </c>
    </row>
    <row r="323" spans="1:16" ht="15">
      <c r="A323" s="290">
        <v>47</v>
      </c>
      <c r="B323" s="267">
        <v>0</v>
      </c>
      <c r="C323" s="267">
        <v>0</v>
      </c>
      <c r="D323" s="267">
        <v>4.7802</v>
      </c>
      <c r="E323" s="267">
        <v>0.9778</v>
      </c>
      <c r="F323" s="267">
        <v>5.0671</v>
      </c>
      <c r="G323" s="267">
        <v>0.969</v>
      </c>
      <c r="H323" s="267">
        <v>4.2082</v>
      </c>
      <c r="I323" s="267">
        <v>1.0249</v>
      </c>
      <c r="J323" s="267">
        <v>2.9884</v>
      </c>
      <c r="K323" s="267">
        <v>0.891</v>
      </c>
      <c r="L323" s="267">
        <v>2.636</v>
      </c>
      <c r="M323" s="267">
        <v>1.3479</v>
      </c>
      <c r="N323" s="267">
        <v>1.9718</v>
      </c>
      <c r="O323" s="267">
        <v>1.1981</v>
      </c>
      <c r="P323" s="267">
        <v>0</v>
      </c>
    </row>
    <row r="324" spans="1:16" ht="15">
      <c r="A324" s="290">
        <v>48</v>
      </c>
      <c r="B324" s="267">
        <v>0</v>
      </c>
      <c r="C324" s="267">
        <v>0</v>
      </c>
      <c r="D324" s="267">
        <v>4.6011</v>
      </c>
      <c r="E324" s="267">
        <v>0.9771</v>
      </c>
      <c r="F324" s="267">
        <v>5.2456</v>
      </c>
      <c r="G324" s="267">
        <v>0.9676</v>
      </c>
      <c r="H324" s="267">
        <v>4.3016</v>
      </c>
      <c r="I324" s="267">
        <v>1.0158</v>
      </c>
      <c r="J324" s="267">
        <v>2.8458</v>
      </c>
      <c r="K324" s="267">
        <v>0.8872</v>
      </c>
      <c r="L324" s="267">
        <v>2.5779</v>
      </c>
      <c r="M324" s="267">
        <v>1.3388</v>
      </c>
      <c r="N324" s="267">
        <v>1.926</v>
      </c>
      <c r="O324" s="267">
        <v>1.1788</v>
      </c>
      <c r="P324" s="267">
        <v>0</v>
      </c>
    </row>
    <row r="325" spans="1:16" ht="15">
      <c r="A325" s="290">
        <v>49</v>
      </c>
      <c r="B325" s="267">
        <v>0</v>
      </c>
      <c r="C325" s="267">
        <v>0</v>
      </c>
      <c r="D325" s="267">
        <v>4.422</v>
      </c>
      <c r="E325" s="267">
        <v>0.9765</v>
      </c>
      <c r="F325" s="267">
        <v>5.4241</v>
      </c>
      <c r="G325" s="267">
        <v>0.9663</v>
      </c>
      <c r="H325" s="267">
        <v>4.3949</v>
      </c>
      <c r="I325" s="267">
        <v>1.0068</v>
      </c>
      <c r="J325" s="267">
        <v>2.7032</v>
      </c>
      <c r="K325" s="267">
        <v>0.8834</v>
      </c>
      <c r="L325" s="267">
        <v>2.5197</v>
      </c>
      <c r="M325" s="267">
        <v>1.3297</v>
      </c>
      <c r="N325" s="267">
        <v>1.8803</v>
      </c>
      <c r="O325" s="267">
        <v>1.1596</v>
      </c>
      <c r="P325" s="267">
        <v>0</v>
      </c>
    </row>
    <row r="326" spans="1:16" ht="15">
      <c r="A326" s="290">
        <v>50</v>
      </c>
      <c r="B326" s="267">
        <v>0</v>
      </c>
      <c r="C326" s="267">
        <v>0</v>
      </c>
      <c r="D326" s="267">
        <v>4.2429</v>
      </c>
      <c r="E326" s="267">
        <v>0.9758</v>
      </c>
      <c r="F326" s="267">
        <v>5.6026</v>
      </c>
      <c r="G326" s="267">
        <v>0.965</v>
      </c>
      <c r="H326" s="267">
        <v>4.4882</v>
      </c>
      <c r="I326" s="267">
        <v>0.9977</v>
      </c>
      <c r="J326" s="267">
        <v>2.5606</v>
      </c>
      <c r="K326" s="267">
        <v>0.8796</v>
      </c>
      <c r="L326" s="267">
        <v>2.4616</v>
      </c>
      <c r="M326" s="267">
        <v>1.3205</v>
      </c>
      <c r="N326" s="267">
        <v>1.8345</v>
      </c>
      <c r="O326" s="267">
        <v>1.1404</v>
      </c>
      <c r="P326" s="267">
        <v>0</v>
      </c>
    </row>
    <row r="327" spans="1:16" ht="15">
      <c r="A327" s="290">
        <v>51</v>
      </c>
      <c r="B327" s="267">
        <v>0</v>
      </c>
      <c r="C327" s="267">
        <v>0</v>
      </c>
      <c r="D327" s="267">
        <v>4.0638</v>
      </c>
      <c r="E327" s="267">
        <v>0.9751</v>
      </c>
      <c r="F327" s="267">
        <v>5.7811</v>
      </c>
      <c r="G327" s="267">
        <v>0.9636</v>
      </c>
      <c r="H327" s="267">
        <v>4.5815</v>
      </c>
      <c r="I327" s="267">
        <v>0.9887</v>
      </c>
      <c r="J327" s="267">
        <v>2.418</v>
      </c>
      <c r="K327" s="267">
        <v>0.8758</v>
      </c>
      <c r="L327" s="267">
        <v>2.4034</v>
      </c>
      <c r="M327" s="267">
        <v>1.3114</v>
      </c>
      <c r="N327" s="267">
        <v>1.7888</v>
      </c>
      <c r="O327" s="267">
        <v>1.1212</v>
      </c>
      <c r="P327" s="267">
        <v>0</v>
      </c>
    </row>
    <row r="328" spans="1:16" ht="15">
      <c r="A328" s="290">
        <v>52</v>
      </c>
      <c r="B328" s="267">
        <v>0</v>
      </c>
      <c r="C328" s="267">
        <v>0</v>
      </c>
      <c r="D328" s="267">
        <v>3.8847</v>
      </c>
      <c r="E328" s="267">
        <v>0.9744</v>
      </c>
      <c r="F328" s="267">
        <v>5.9595</v>
      </c>
      <c r="G328" s="267">
        <v>0.9623</v>
      </c>
      <c r="H328" s="267">
        <v>4.6749</v>
      </c>
      <c r="I328" s="267">
        <v>0.9796</v>
      </c>
      <c r="J328" s="267">
        <v>2.2754</v>
      </c>
      <c r="K328" s="267">
        <v>0.872</v>
      </c>
      <c r="L328" s="267">
        <v>2.3453</v>
      </c>
      <c r="M328" s="267">
        <v>1.3023</v>
      </c>
      <c r="N328" s="267">
        <v>1.743</v>
      </c>
      <c r="O328" s="267">
        <v>1.1019</v>
      </c>
      <c r="P328" s="267">
        <v>0</v>
      </c>
    </row>
    <row r="329" spans="1:16" ht="15">
      <c r="A329" s="290">
        <v>53</v>
      </c>
      <c r="B329" s="267">
        <v>0</v>
      </c>
      <c r="C329" s="267">
        <v>0</v>
      </c>
      <c r="D329" s="267">
        <v>3.7056</v>
      </c>
      <c r="E329" s="267">
        <v>0.9737</v>
      </c>
      <c r="F329" s="267">
        <v>6.138</v>
      </c>
      <c r="G329" s="267">
        <v>0.961</v>
      </c>
      <c r="H329" s="267">
        <v>4.7682</v>
      </c>
      <c r="I329" s="267">
        <v>0.9706</v>
      </c>
      <c r="J329" s="267">
        <v>2.1328</v>
      </c>
      <c r="K329" s="267">
        <v>0.8682</v>
      </c>
      <c r="L329" s="267">
        <v>2.2871</v>
      </c>
      <c r="M329" s="267">
        <v>1.2931</v>
      </c>
      <c r="N329" s="267">
        <v>1.6973</v>
      </c>
      <c r="O329" s="267">
        <v>1.0827</v>
      </c>
      <c r="P329" s="267">
        <v>0</v>
      </c>
    </row>
    <row r="330" spans="1:16" ht="15">
      <c r="A330" s="290">
        <v>54</v>
      </c>
      <c r="B330" s="267">
        <v>0</v>
      </c>
      <c r="C330" s="267">
        <v>0</v>
      </c>
      <c r="D330" s="267">
        <v>3.5265</v>
      </c>
      <c r="E330" s="267">
        <v>0.9731</v>
      </c>
      <c r="F330" s="267">
        <v>6.3165</v>
      </c>
      <c r="G330" s="267">
        <v>0.9597</v>
      </c>
      <c r="H330" s="267">
        <v>4.8615</v>
      </c>
      <c r="I330" s="267">
        <v>0.9615</v>
      </c>
      <c r="J330" s="267">
        <v>1.9902</v>
      </c>
      <c r="K330" s="267">
        <v>0.8644</v>
      </c>
      <c r="L330" s="267">
        <v>2.229</v>
      </c>
      <c r="M330" s="267">
        <v>1.284</v>
      </c>
      <c r="N330" s="267">
        <v>1.6515</v>
      </c>
      <c r="O330" s="267">
        <v>1.0635</v>
      </c>
      <c r="P330" s="267">
        <v>0</v>
      </c>
    </row>
    <row r="331" spans="1:16" ht="15">
      <c r="A331" s="290">
        <v>55</v>
      </c>
      <c r="B331" s="267">
        <v>0</v>
      </c>
      <c r="C331" s="267">
        <v>0</v>
      </c>
      <c r="D331" s="267">
        <v>3.3721</v>
      </c>
      <c r="E331" s="267">
        <v>0.9724</v>
      </c>
      <c r="F331" s="267">
        <v>6.4482</v>
      </c>
      <c r="G331" s="267">
        <v>0.9583</v>
      </c>
      <c r="H331" s="267">
        <v>4.5968</v>
      </c>
      <c r="I331" s="267">
        <v>0.9603</v>
      </c>
      <c r="J331" s="267">
        <v>1.9667</v>
      </c>
      <c r="K331" s="267">
        <v>0.8608</v>
      </c>
      <c r="L331" s="267">
        <v>2.1734</v>
      </c>
      <c r="M331" s="267">
        <v>1.2757</v>
      </c>
      <c r="N331" s="267">
        <v>1.6176</v>
      </c>
      <c r="O331" s="267">
        <v>1.0604</v>
      </c>
      <c r="P331" s="267">
        <v>0</v>
      </c>
    </row>
    <row r="332" spans="1:16" ht="15">
      <c r="A332" s="290">
        <v>56</v>
      </c>
      <c r="B332" s="267">
        <v>0</v>
      </c>
      <c r="C332" s="267">
        <v>0</v>
      </c>
      <c r="D332" s="267">
        <v>3.2176</v>
      </c>
      <c r="E332" s="267">
        <v>0.9717</v>
      </c>
      <c r="F332" s="267">
        <v>6.5799</v>
      </c>
      <c r="G332" s="267">
        <v>0.957</v>
      </c>
      <c r="H332" s="267">
        <v>4.3321</v>
      </c>
      <c r="I332" s="267">
        <v>0.959</v>
      </c>
      <c r="J332" s="267">
        <v>1.9433</v>
      </c>
      <c r="K332" s="267">
        <v>0.8572</v>
      </c>
      <c r="L332" s="267">
        <v>2.1177</v>
      </c>
      <c r="M332" s="267">
        <v>1.2673</v>
      </c>
      <c r="N332" s="267">
        <v>1.5836</v>
      </c>
      <c r="O332" s="267">
        <v>1.0574</v>
      </c>
      <c r="P332" s="267">
        <v>0</v>
      </c>
    </row>
    <row r="333" spans="1:16" ht="15">
      <c r="A333" s="290">
        <v>57</v>
      </c>
      <c r="B333" s="267">
        <v>0</v>
      </c>
      <c r="C333" s="267">
        <v>0</v>
      </c>
      <c r="D333" s="267">
        <v>3.0632</v>
      </c>
      <c r="E333" s="267">
        <v>0.971</v>
      </c>
      <c r="F333" s="267">
        <v>6.7116</v>
      </c>
      <c r="G333" s="267">
        <v>0.9557</v>
      </c>
      <c r="H333" s="267">
        <v>4.0674</v>
      </c>
      <c r="I333" s="267">
        <v>0.9578</v>
      </c>
      <c r="J333" s="267">
        <v>1.9198</v>
      </c>
      <c r="K333" s="267">
        <v>0.8536</v>
      </c>
      <c r="L333" s="267">
        <v>2.0621</v>
      </c>
      <c r="M333" s="267">
        <v>1.259</v>
      </c>
      <c r="N333" s="267">
        <v>1.5497</v>
      </c>
      <c r="O333" s="267">
        <v>1.0543</v>
      </c>
      <c r="P333" s="267">
        <v>0</v>
      </c>
    </row>
    <row r="334" spans="1:16" ht="15">
      <c r="A334" s="290">
        <v>58</v>
      </c>
      <c r="B334" s="267">
        <v>0</v>
      </c>
      <c r="C334" s="267">
        <v>0</v>
      </c>
      <c r="D334" s="267">
        <v>2.9087</v>
      </c>
      <c r="E334" s="267">
        <v>0.9703</v>
      </c>
      <c r="F334" s="267">
        <v>6.8433</v>
      </c>
      <c r="G334" s="267">
        <v>0.9544</v>
      </c>
      <c r="H334" s="267">
        <v>3.8027</v>
      </c>
      <c r="I334" s="267">
        <v>0.9566</v>
      </c>
      <c r="J334" s="267">
        <v>1.8963</v>
      </c>
      <c r="K334" s="267">
        <v>0.85</v>
      </c>
      <c r="L334" s="267">
        <v>2.0065</v>
      </c>
      <c r="M334" s="267">
        <v>1.2506</v>
      </c>
      <c r="N334" s="267">
        <v>1.5157</v>
      </c>
      <c r="O334" s="267">
        <v>1.0513</v>
      </c>
      <c r="P334" s="267">
        <v>0</v>
      </c>
    </row>
    <row r="335" spans="1:16" ht="15">
      <c r="A335" s="290">
        <v>59</v>
      </c>
      <c r="B335" s="267">
        <v>0</v>
      </c>
      <c r="C335" s="267">
        <v>0</v>
      </c>
      <c r="D335" s="267">
        <v>2.7543</v>
      </c>
      <c r="E335" s="267">
        <v>0.9697</v>
      </c>
      <c r="F335" s="267">
        <v>6.975</v>
      </c>
      <c r="G335" s="267">
        <v>0.953</v>
      </c>
      <c r="H335" s="267">
        <v>3.538</v>
      </c>
      <c r="I335" s="267">
        <v>0.9554</v>
      </c>
      <c r="J335" s="267">
        <v>1.8729</v>
      </c>
      <c r="K335" s="267">
        <v>0.8464</v>
      </c>
      <c r="L335" s="267">
        <v>1.9508</v>
      </c>
      <c r="M335" s="267">
        <v>1.2423</v>
      </c>
      <c r="N335" s="267">
        <v>1.4818</v>
      </c>
      <c r="O335" s="267">
        <v>1.0482</v>
      </c>
      <c r="P335" s="267">
        <v>0</v>
      </c>
    </row>
    <row r="336" spans="1:16" ht="15">
      <c r="A336" s="290">
        <v>60</v>
      </c>
      <c r="B336" s="267">
        <v>0</v>
      </c>
      <c r="C336" s="267">
        <v>0</v>
      </c>
      <c r="D336" s="267">
        <v>2.5998</v>
      </c>
      <c r="E336" s="267">
        <v>0.969</v>
      </c>
      <c r="F336" s="267">
        <v>7.1067</v>
      </c>
      <c r="G336" s="267">
        <v>0.9517</v>
      </c>
      <c r="H336" s="267">
        <v>3.2733</v>
      </c>
      <c r="I336" s="267">
        <v>0.9541</v>
      </c>
      <c r="J336" s="267">
        <v>1.8494</v>
      </c>
      <c r="K336" s="267">
        <v>0.8428</v>
      </c>
      <c r="L336" s="267">
        <v>1.8952</v>
      </c>
      <c r="M336" s="267">
        <v>1.2339</v>
      </c>
      <c r="N336" s="267">
        <v>1.4479</v>
      </c>
      <c r="O336" s="267">
        <v>1.0452</v>
      </c>
      <c r="P336" s="267">
        <v>0</v>
      </c>
    </row>
    <row r="337" ht="12.75">
      <c r="A337" s="83"/>
    </row>
    <row r="338" ht="12.75">
      <c r="A338" s="76" t="e">
        <f>HLOOKUP('[3]NEER Claim Cost Calculator'!$I$22,B342:P403,MATCH('[3]NEER Claim Cost Calculator'!$K$22,A342:A403))</f>
        <v>#N/A</v>
      </c>
    </row>
    <row r="339" spans="1:16" s="261" customFormat="1" ht="12.75">
      <c r="A339" s="475" t="s">
        <v>18712</v>
      </c>
      <c r="B339" s="475"/>
      <c r="C339" s="475"/>
      <c r="D339" s="475"/>
      <c r="E339" s="475"/>
      <c r="F339" s="475"/>
      <c r="G339" s="475"/>
      <c r="H339" s="475"/>
      <c r="I339" s="475"/>
      <c r="J339" s="475"/>
      <c r="K339" s="475"/>
      <c r="L339" s="475"/>
      <c r="M339" s="475"/>
      <c r="N339" s="475"/>
      <c r="O339" s="475"/>
      <c r="P339" s="475"/>
    </row>
    <row r="340" spans="1:16" ht="12.75">
      <c r="A340" s="479" t="s">
        <v>18713</v>
      </c>
      <c r="B340" s="479"/>
      <c r="C340" s="479"/>
      <c r="D340" s="479"/>
      <c r="E340" s="479"/>
      <c r="F340" s="479"/>
      <c r="G340" s="479"/>
      <c r="H340" s="479"/>
      <c r="I340" s="479"/>
      <c r="J340" s="479"/>
      <c r="K340" s="479"/>
      <c r="L340" s="479"/>
      <c r="M340" s="479"/>
      <c r="N340" s="479"/>
      <c r="O340" s="479"/>
      <c r="P340" s="479"/>
    </row>
    <row r="341" spans="1:16" ht="12.75">
      <c r="A341" s="80" t="s">
        <v>18714</v>
      </c>
      <c r="B341" s="222" t="s">
        <v>18715</v>
      </c>
      <c r="C341" s="222" t="s">
        <v>18716</v>
      </c>
      <c r="D341" s="222" t="s">
        <v>18717</v>
      </c>
      <c r="E341" s="222" t="s">
        <v>18718</v>
      </c>
      <c r="F341" s="222" t="s">
        <v>18719</v>
      </c>
      <c r="G341" s="222" t="s">
        <v>18720</v>
      </c>
      <c r="H341" s="222" t="s">
        <v>18721</v>
      </c>
      <c r="I341" s="222" t="s">
        <v>18722</v>
      </c>
      <c r="J341" s="222" t="s">
        <v>18723</v>
      </c>
      <c r="K341" s="222" t="s">
        <v>18724</v>
      </c>
      <c r="L341" s="222" t="s">
        <v>18725</v>
      </c>
      <c r="M341" s="222" t="s">
        <v>18726</v>
      </c>
      <c r="N341" s="222" t="s">
        <v>18727</v>
      </c>
      <c r="O341" s="222" t="s">
        <v>18728</v>
      </c>
      <c r="P341" s="222" t="s">
        <v>18729</v>
      </c>
    </row>
    <row r="342" spans="1:16" ht="12.75">
      <c r="A342" s="82" t="s">
        <v>18730</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10.0191</v>
      </c>
      <c r="E343" s="267">
        <v>2.9194</v>
      </c>
      <c r="F343" s="267">
        <v>16.3605</v>
      </c>
      <c r="G343" s="267">
        <v>3.4763</v>
      </c>
      <c r="H343" s="267">
        <v>19.2933</v>
      </c>
      <c r="I343" s="267">
        <v>2.9363</v>
      </c>
      <c r="J343" s="267">
        <v>21.4617</v>
      </c>
      <c r="K343" s="267">
        <v>2.1938</v>
      </c>
      <c r="L343" s="267">
        <v>14.1492</v>
      </c>
      <c r="M343" s="267">
        <v>7.1438</v>
      </c>
      <c r="N343" s="267">
        <v>0</v>
      </c>
      <c r="O343" s="267">
        <v>0</v>
      </c>
      <c r="P343" s="267">
        <v>0</v>
      </c>
    </row>
    <row r="344" spans="1:16" ht="15">
      <c r="A344" s="290">
        <v>1</v>
      </c>
      <c r="B344" s="267">
        <v>0</v>
      </c>
      <c r="C344" s="267">
        <v>0</v>
      </c>
      <c r="D344" s="267">
        <v>8.9059</v>
      </c>
      <c r="E344" s="267">
        <v>2.595</v>
      </c>
      <c r="F344" s="267">
        <v>14.5427</v>
      </c>
      <c r="G344" s="267">
        <v>3.09</v>
      </c>
      <c r="H344" s="267">
        <v>17.1496</v>
      </c>
      <c r="I344" s="267">
        <v>2.61</v>
      </c>
      <c r="J344" s="267">
        <v>19.0771</v>
      </c>
      <c r="K344" s="267">
        <v>1.95</v>
      </c>
      <c r="L344" s="267">
        <v>12.5771</v>
      </c>
      <c r="M344" s="267">
        <v>6.35</v>
      </c>
      <c r="N344" s="267">
        <v>0</v>
      </c>
      <c r="O344" s="267">
        <v>0</v>
      </c>
      <c r="P344" s="267">
        <v>0</v>
      </c>
    </row>
    <row r="345" spans="1:16" ht="15">
      <c r="A345" s="290">
        <v>2</v>
      </c>
      <c r="B345" s="267">
        <v>0</v>
      </c>
      <c r="C345" s="267">
        <v>0</v>
      </c>
      <c r="D345" s="267">
        <v>7.7926</v>
      </c>
      <c r="E345" s="267">
        <v>2.2706</v>
      </c>
      <c r="F345" s="267">
        <v>12.7248</v>
      </c>
      <c r="G345" s="267">
        <v>2.7038</v>
      </c>
      <c r="H345" s="267">
        <v>15.0059</v>
      </c>
      <c r="I345" s="267">
        <v>2.2838</v>
      </c>
      <c r="J345" s="267">
        <v>16.6924</v>
      </c>
      <c r="K345" s="267">
        <v>1.7063</v>
      </c>
      <c r="L345" s="267">
        <v>11.0049</v>
      </c>
      <c r="M345" s="267">
        <v>5.5563</v>
      </c>
      <c r="N345" s="267">
        <v>0</v>
      </c>
      <c r="O345" s="267">
        <v>0</v>
      </c>
      <c r="P345" s="267">
        <v>0</v>
      </c>
    </row>
    <row r="346" spans="1:16" ht="15">
      <c r="A346" s="290">
        <v>3</v>
      </c>
      <c r="B346" s="267">
        <v>0</v>
      </c>
      <c r="C346" s="267">
        <v>0</v>
      </c>
      <c r="D346" s="267">
        <v>6.6794</v>
      </c>
      <c r="E346" s="267">
        <v>1.9463</v>
      </c>
      <c r="F346" s="267">
        <v>10.907</v>
      </c>
      <c r="G346" s="267">
        <v>2.3175</v>
      </c>
      <c r="H346" s="267">
        <v>12.8622</v>
      </c>
      <c r="I346" s="267">
        <v>1.9575</v>
      </c>
      <c r="J346" s="267">
        <v>14.3078</v>
      </c>
      <c r="K346" s="267">
        <v>1.4625</v>
      </c>
      <c r="L346" s="267">
        <v>9.4328</v>
      </c>
      <c r="M346" s="267">
        <v>4.7625</v>
      </c>
      <c r="N346" s="267">
        <v>0</v>
      </c>
      <c r="O346" s="267">
        <v>0</v>
      </c>
      <c r="P346" s="267">
        <v>0</v>
      </c>
    </row>
    <row r="347" spans="1:16" ht="15">
      <c r="A347" s="290">
        <v>4</v>
      </c>
      <c r="B347" s="267">
        <v>0</v>
      </c>
      <c r="C347" s="267">
        <v>0</v>
      </c>
      <c r="D347" s="267">
        <v>5.5662</v>
      </c>
      <c r="E347" s="267">
        <v>1.6219</v>
      </c>
      <c r="F347" s="267">
        <v>9.0892</v>
      </c>
      <c r="G347" s="267">
        <v>1.9313</v>
      </c>
      <c r="H347" s="267">
        <v>10.7185</v>
      </c>
      <c r="I347" s="267">
        <v>1.6313</v>
      </c>
      <c r="J347" s="267">
        <v>11.9232</v>
      </c>
      <c r="K347" s="267">
        <v>1.2188</v>
      </c>
      <c r="L347" s="267">
        <v>7.8607</v>
      </c>
      <c r="M347" s="267">
        <v>3.9688</v>
      </c>
      <c r="N347" s="267">
        <v>0</v>
      </c>
      <c r="O347" s="267">
        <v>0</v>
      </c>
      <c r="P347" s="267">
        <v>0</v>
      </c>
    </row>
    <row r="348" spans="1:16" ht="15">
      <c r="A348" s="290">
        <v>5</v>
      </c>
      <c r="B348" s="267">
        <v>0</v>
      </c>
      <c r="C348" s="267">
        <v>0</v>
      </c>
      <c r="D348" s="267">
        <v>4.4529</v>
      </c>
      <c r="E348" s="267">
        <v>1.2975</v>
      </c>
      <c r="F348" s="267">
        <v>7.2713</v>
      </c>
      <c r="G348" s="267">
        <v>1.545</v>
      </c>
      <c r="H348" s="267">
        <v>8.5748</v>
      </c>
      <c r="I348" s="267">
        <v>1.305</v>
      </c>
      <c r="J348" s="267">
        <v>9.5385</v>
      </c>
      <c r="K348" s="267">
        <v>0.975</v>
      </c>
      <c r="L348" s="267">
        <v>6.2885</v>
      </c>
      <c r="M348" s="267">
        <v>3.175</v>
      </c>
      <c r="N348" s="267">
        <v>0</v>
      </c>
      <c r="O348" s="267">
        <v>0</v>
      </c>
      <c r="P348" s="267">
        <v>0</v>
      </c>
    </row>
    <row r="349" spans="1:16" ht="15">
      <c r="A349" s="290">
        <v>6</v>
      </c>
      <c r="B349" s="267">
        <v>0</v>
      </c>
      <c r="C349" s="267">
        <v>0</v>
      </c>
      <c r="D349" s="267">
        <v>3.3397</v>
      </c>
      <c r="E349" s="267">
        <v>0.9731</v>
      </c>
      <c r="F349" s="267">
        <v>5.4535</v>
      </c>
      <c r="G349" s="267">
        <v>1.1588</v>
      </c>
      <c r="H349" s="267">
        <v>6.4311</v>
      </c>
      <c r="I349" s="267">
        <v>0.9788</v>
      </c>
      <c r="J349" s="267">
        <v>7.1539</v>
      </c>
      <c r="K349" s="267">
        <v>0.7313</v>
      </c>
      <c r="L349" s="267">
        <v>4.7164</v>
      </c>
      <c r="M349" s="267">
        <v>2.3813</v>
      </c>
      <c r="N349" s="267">
        <v>0</v>
      </c>
      <c r="O349" s="267">
        <v>0</v>
      </c>
      <c r="P349" s="267">
        <v>0</v>
      </c>
    </row>
    <row r="350" spans="1:16" ht="15">
      <c r="A350" s="290">
        <v>7</v>
      </c>
      <c r="B350" s="267">
        <v>0</v>
      </c>
      <c r="C350" s="267">
        <v>0</v>
      </c>
      <c r="D350" s="267">
        <v>3.2672</v>
      </c>
      <c r="E350" s="267">
        <v>0.9461</v>
      </c>
      <c r="F350" s="267">
        <v>5.1737</v>
      </c>
      <c r="G350" s="267">
        <v>1.1266</v>
      </c>
      <c r="H350" s="267">
        <v>6.1461</v>
      </c>
      <c r="I350" s="267">
        <v>0.9516</v>
      </c>
      <c r="J350" s="267">
        <v>6.8422</v>
      </c>
      <c r="K350" s="267">
        <v>0.7109</v>
      </c>
      <c r="L350" s="267">
        <v>4.5539</v>
      </c>
      <c r="M350" s="267">
        <v>2.3151</v>
      </c>
      <c r="N350" s="267">
        <v>0</v>
      </c>
      <c r="O350" s="267">
        <v>0</v>
      </c>
      <c r="P350" s="267">
        <v>0</v>
      </c>
    </row>
    <row r="351" spans="1:16" ht="15">
      <c r="A351" s="290">
        <v>8</v>
      </c>
      <c r="B351" s="267">
        <v>0</v>
      </c>
      <c r="C351" s="267">
        <v>0</v>
      </c>
      <c r="D351" s="267">
        <v>3.1948</v>
      </c>
      <c r="E351" s="267">
        <v>0.9191</v>
      </c>
      <c r="F351" s="267">
        <v>4.894</v>
      </c>
      <c r="G351" s="267">
        <v>1.0944</v>
      </c>
      <c r="H351" s="267">
        <v>5.8611</v>
      </c>
      <c r="I351" s="267">
        <v>0.9244</v>
      </c>
      <c r="J351" s="267">
        <v>6.5305</v>
      </c>
      <c r="K351" s="267">
        <v>0.6906</v>
      </c>
      <c r="L351" s="267">
        <v>4.3914</v>
      </c>
      <c r="M351" s="267">
        <v>2.249</v>
      </c>
      <c r="N351" s="267">
        <v>0</v>
      </c>
      <c r="O351" s="267">
        <v>0</v>
      </c>
      <c r="P351" s="267">
        <v>0</v>
      </c>
    </row>
    <row r="352" spans="1:16" ht="15">
      <c r="A352" s="290">
        <v>9</v>
      </c>
      <c r="B352" s="267">
        <v>0</v>
      </c>
      <c r="C352" s="267">
        <v>0</v>
      </c>
      <c r="D352" s="267">
        <v>3.1223</v>
      </c>
      <c r="E352" s="267">
        <v>0.892</v>
      </c>
      <c r="F352" s="267">
        <v>4.6142</v>
      </c>
      <c r="G352" s="267">
        <v>1.0622</v>
      </c>
      <c r="H352" s="267">
        <v>5.5761</v>
      </c>
      <c r="I352" s="267">
        <v>0.8972</v>
      </c>
      <c r="J352" s="267">
        <v>6.2189</v>
      </c>
      <c r="K352" s="267">
        <v>0.6703</v>
      </c>
      <c r="L352" s="267">
        <v>4.2289</v>
      </c>
      <c r="M352" s="267">
        <v>2.1828</v>
      </c>
      <c r="N352" s="267">
        <v>0</v>
      </c>
      <c r="O352" s="267">
        <v>0</v>
      </c>
      <c r="P352" s="267">
        <v>0</v>
      </c>
    </row>
    <row r="353" spans="1:16" ht="15">
      <c r="A353" s="290">
        <v>10</v>
      </c>
      <c r="B353" s="267">
        <v>0</v>
      </c>
      <c r="C353" s="267">
        <v>0</v>
      </c>
      <c r="D353" s="267">
        <v>3.0498</v>
      </c>
      <c r="E353" s="267">
        <v>0.865</v>
      </c>
      <c r="F353" s="267">
        <v>4.3344</v>
      </c>
      <c r="G353" s="267">
        <v>1.03</v>
      </c>
      <c r="H353" s="267">
        <v>5.2912</v>
      </c>
      <c r="I353" s="267">
        <v>0.87</v>
      </c>
      <c r="J353" s="267">
        <v>5.9072</v>
      </c>
      <c r="K353" s="267">
        <v>0.65</v>
      </c>
      <c r="L353" s="267">
        <v>4.0664</v>
      </c>
      <c r="M353" s="267">
        <v>2.1167</v>
      </c>
      <c r="N353" s="267">
        <v>0</v>
      </c>
      <c r="O353" s="267">
        <v>0</v>
      </c>
      <c r="P353" s="267">
        <v>0</v>
      </c>
    </row>
    <row r="354" spans="1:16" ht="15">
      <c r="A354" s="290">
        <v>11</v>
      </c>
      <c r="B354" s="267">
        <v>0</v>
      </c>
      <c r="C354" s="267">
        <v>0</v>
      </c>
      <c r="D354" s="267">
        <v>2.9773</v>
      </c>
      <c r="E354" s="267">
        <v>0.838</v>
      </c>
      <c r="F354" s="267">
        <v>4.0546</v>
      </c>
      <c r="G354" s="267">
        <v>0.9978</v>
      </c>
      <c r="H354" s="267">
        <v>5.0062</v>
      </c>
      <c r="I354" s="267">
        <v>0.8428</v>
      </c>
      <c r="J354" s="267">
        <v>5.5955</v>
      </c>
      <c r="K354" s="267">
        <v>0.6297</v>
      </c>
      <c r="L354" s="267">
        <v>3.9038</v>
      </c>
      <c r="M354" s="267">
        <v>2.0505</v>
      </c>
      <c r="N354" s="267">
        <v>0</v>
      </c>
      <c r="O354" s="267">
        <v>0</v>
      </c>
      <c r="P354" s="267">
        <v>0</v>
      </c>
    </row>
    <row r="355" spans="1:16" ht="15">
      <c r="A355" s="290">
        <v>12</v>
      </c>
      <c r="B355" s="267">
        <v>0</v>
      </c>
      <c r="C355" s="267">
        <v>0</v>
      </c>
      <c r="D355" s="267">
        <v>2.9049</v>
      </c>
      <c r="E355" s="267">
        <v>0.8109</v>
      </c>
      <c r="F355" s="267">
        <v>3.7749</v>
      </c>
      <c r="G355" s="267">
        <v>0.9656</v>
      </c>
      <c r="H355" s="267">
        <v>4.7212</v>
      </c>
      <c r="I355" s="267">
        <v>0.8156</v>
      </c>
      <c r="J355" s="267">
        <v>5.2838</v>
      </c>
      <c r="K355" s="267">
        <v>0.6094</v>
      </c>
      <c r="L355" s="267">
        <v>3.7413</v>
      </c>
      <c r="M355" s="267">
        <v>1.9844</v>
      </c>
      <c r="N355" s="267">
        <v>0</v>
      </c>
      <c r="O355" s="267">
        <v>0</v>
      </c>
      <c r="P355" s="267">
        <v>0</v>
      </c>
    </row>
    <row r="356" spans="1:16" ht="15">
      <c r="A356" s="290">
        <v>13</v>
      </c>
      <c r="B356" s="267">
        <v>0</v>
      </c>
      <c r="C356" s="267">
        <v>0</v>
      </c>
      <c r="D356" s="267">
        <v>2.8324</v>
      </c>
      <c r="E356" s="267">
        <v>0.7839</v>
      </c>
      <c r="F356" s="267">
        <v>3.4951</v>
      </c>
      <c r="G356" s="267">
        <v>0.9334</v>
      </c>
      <c r="H356" s="267">
        <v>4.4362</v>
      </c>
      <c r="I356" s="267">
        <v>0.7884</v>
      </c>
      <c r="J356" s="267">
        <v>4.9721</v>
      </c>
      <c r="K356" s="267">
        <v>0.5891</v>
      </c>
      <c r="L356" s="267">
        <v>3.5788</v>
      </c>
      <c r="M356" s="267">
        <v>1.9182</v>
      </c>
      <c r="N356" s="267">
        <v>0</v>
      </c>
      <c r="O356" s="267">
        <v>0</v>
      </c>
      <c r="P356" s="267">
        <v>0</v>
      </c>
    </row>
    <row r="357" spans="1:16" ht="15">
      <c r="A357" s="290">
        <v>14</v>
      </c>
      <c r="B357" s="267">
        <v>0</v>
      </c>
      <c r="C357" s="267">
        <v>0</v>
      </c>
      <c r="D357" s="267">
        <v>2.7599</v>
      </c>
      <c r="E357" s="267">
        <v>0.7569</v>
      </c>
      <c r="F357" s="267">
        <v>3.2153</v>
      </c>
      <c r="G357" s="267">
        <v>0.9013</v>
      </c>
      <c r="H357" s="267">
        <v>4.1512</v>
      </c>
      <c r="I357" s="267">
        <v>0.7613</v>
      </c>
      <c r="J357" s="267">
        <v>4.6605</v>
      </c>
      <c r="K357" s="267">
        <v>0.5688</v>
      </c>
      <c r="L357" s="267">
        <v>3.4163</v>
      </c>
      <c r="M357" s="267">
        <v>1.8521</v>
      </c>
      <c r="N357" s="267">
        <v>0</v>
      </c>
      <c r="O357" s="267">
        <v>0</v>
      </c>
      <c r="P357" s="267">
        <v>0</v>
      </c>
    </row>
    <row r="358" spans="1:16" ht="15">
      <c r="A358" s="290">
        <v>15</v>
      </c>
      <c r="B358" s="267">
        <v>0</v>
      </c>
      <c r="C358" s="267">
        <v>0</v>
      </c>
      <c r="D358" s="267">
        <v>2.6874</v>
      </c>
      <c r="E358" s="267">
        <v>0.7298</v>
      </c>
      <c r="F358" s="267">
        <v>2.9356</v>
      </c>
      <c r="G358" s="267">
        <v>0.8691</v>
      </c>
      <c r="H358" s="267">
        <v>3.8662</v>
      </c>
      <c r="I358" s="267">
        <v>0.7341</v>
      </c>
      <c r="J358" s="267">
        <v>4.3488</v>
      </c>
      <c r="K358" s="267">
        <v>0.5484</v>
      </c>
      <c r="L358" s="267">
        <v>3.2538</v>
      </c>
      <c r="M358" s="267">
        <v>1.7859</v>
      </c>
      <c r="N358" s="267">
        <v>0</v>
      </c>
      <c r="O358" s="267">
        <v>0</v>
      </c>
      <c r="P358" s="267">
        <v>0</v>
      </c>
    </row>
    <row r="359" spans="1:16" ht="15">
      <c r="A359" s="290">
        <v>16</v>
      </c>
      <c r="B359" s="267">
        <v>0</v>
      </c>
      <c r="C359" s="267">
        <v>0</v>
      </c>
      <c r="D359" s="267">
        <v>2.615</v>
      </c>
      <c r="E359" s="267">
        <v>0.7028</v>
      </c>
      <c r="F359" s="267">
        <v>2.6558</v>
      </c>
      <c r="G359" s="267">
        <v>0.8369</v>
      </c>
      <c r="H359" s="267">
        <v>3.5812</v>
      </c>
      <c r="I359" s="267">
        <v>0.7069</v>
      </c>
      <c r="J359" s="267">
        <v>4.0371</v>
      </c>
      <c r="K359" s="267">
        <v>0.5281</v>
      </c>
      <c r="L359" s="267">
        <v>3.0913</v>
      </c>
      <c r="M359" s="267">
        <v>1.7198</v>
      </c>
      <c r="N359" s="267">
        <v>0</v>
      </c>
      <c r="O359" s="267">
        <v>0</v>
      </c>
      <c r="P359" s="267">
        <v>0</v>
      </c>
    </row>
    <row r="360" spans="1:16" ht="15">
      <c r="A360" s="290">
        <v>17</v>
      </c>
      <c r="B360" s="267">
        <v>0</v>
      </c>
      <c r="C360" s="267">
        <v>0</v>
      </c>
      <c r="D360" s="267">
        <v>2.5425</v>
      </c>
      <c r="E360" s="267">
        <v>0.6758</v>
      </c>
      <c r="F360" s="267">
        <v>2.376</v>
      </c>
      <c r="G360" s="267">
        <v>0.8047</v>
      </c>
      <c r="H360" s="267">
        <v>3.2962</v>
      </c>
      <c r="I360" s="267">
        <v>0.6797</v>
      </c>
      <c r="J360" s="267">
        <v>3.7254</v>
      </c>
      <c r="K360" s="267">
        <v>0.5078</v>
      </c>
      <c r="L360" s="267">
        <v>2.9288</v>
      </c>
      <c r="M360" s="267">
        <v>1.6536</v>
      </c>
      <c r="N360" s="267">
        <v>0</v>
      </c>
      <c r="O360" s="267">
        <v>0</v>
      </c>
      <c r="P360" s="267">
        <v>0</v>
      </c>
    </row>
    <row r="361" spans="1:16" ht="15">
      <c r="A361" s="290">
        <v>18</v>
      </c>
      <c r="B361" s="267">
        <v>0</v>
      </c>
      <c r="C361" s="267">
        <v>0</v>
      </c>
      <c r="D361" s="267">
        <v>2.47</v>
      </c>
      <c r="E361" s="267">
        <v>0.6488</v>
      </c>
      <c r="F361" s="267">
        <v>2.0963</v>
      </c>
      <c r="G361" s="267">
        <v>0.7725</v>
      </c>
      <c r="H361" s="267">
        <v>3.0113</v>
      </c>
      <c r="I361" s="267">
        <v>0.6525</v>
      </c>
      <c r="J361" s="267">
        <v>3.4138</v>
      </c>
      <c r="K361" s="267">
        <v>0.4875</v>
      </c>
      <c r="L361" s="267">
        <v>2.7663</v>
      </c>
      <c r="M361" s="267">
        <v>1.5875</v>
      </c>
      <c r="N361" s="267">
        <v>2.8085</v>
      </c>
      <c r="O361" s="267">
        <v>1.1333</v>
      </c>
      <c r="P361" s="267">
        <v>0</v>
      </c>
    </row>
    <row r="362" spans="1:16" ht="15">
      <c r="A362" s="290">
        <v>19</v>
      </c>
      <c r="B362" s="267">
        <v>0</v>
      </c>
      <c r="C362" s="267">
        <v>0</v>
      </c>
      <c r="D362" s="267">
        <v>2.7058</v>
      </c>
      <c r="E362" s="267">
        <v>0.6393</v>
      </c>
      <c r="F362" s="267">
        <v>2.2217</v>
      </c>
      <c r="G362" s="267">
        <v>0.7584</v>
      </c>
      <c r="H362" s="267">
        <v>2.9868</v>
      </c>
      <c r="I362" s="267">
        <v>0.6541</v>
      </c>
      <c r="J362" s="267">
        <v>3.296</v>
      </c>
      <c r="K362" s="267">
        <v>0.4928</v>
      </c>
      <c r="L362" s="267">
        <v>2.673</v>
      </c>
      <c r="M362" s="267">
        <v>1.5584</v>
      </c>
      <c r="N362" s="267">
        <v>2.7305</v>
      </c>
      <c r="O362" s="267">
        <v>1.1018</v>
      </c>
      <c r="P362" s="267">
        <v>0</v>
      </c>
    </row>
    <row r="363" spans="1:16" ht="15">
      <c r="A363" s="290">
        <v>20</v>
      </c>
      <c r="B363" s="267">
        <v>0</v>
      </c>
      <c r="C363" s="267">
        <v>0</v>
      </c>
      <c r="D363" s="267">
        <v>2.9416</v>
      </c>
      <c r="E363" s="267">
        <v>0.6299</v>
      </c>
      <c r="F363" s="267">
        <v>2.3471</v>
      </c>
      <c r="G363" s="267">
        <v>0.7443</v>
      </c>
      <c r="H363" s="267">
        <v>2.9623</v>
      </c>
      <c r="I363" s="267">
        <v>0.6557</v>
      </c>
      <c r="J363" s="267">
        <v>3.1783</v>
      </c>
      <c r="K363" s="267">
        <v>0.498</v>
      </c>
      <c r="L363" s="267">
        <v>2.5797</v>
      </c>
      <c r="M363" s="267">
        <v>1.5293</v>
      </c>
      <c r="N363" s="267">
        <v>2.6525</v>
      </c>
      <c r="O363" s="267">
        <v>1.0704</v>
      </c>
      <c r="P363" s="267">
        <v>0</v>
      </c>
    </row>
    <row r="364" spans="1:16" ht="15">
      <c r="A364" s="290">
        <v>21</v>
      </c>
      <c r="B364" s="267">
        <v>0</v>
      </c>
      <c r="C364" s="267">
        <v>0</v>
      </c>
      <c r="D364" s="267">
        <v>4.3237</v>
      </c>
      <c r="E364" s="267">
        <v>0.8456</v>
      </c>
      <c r="F364" s="267">
        <v>3.3658</v>
      </c>
      <c r="G364" s="267">
        <v>0.9954</v>
      </c>
      <c r="H364" s="267">
        <v>4.0037</v>
      </c>
      <c r="I364" s="267">
        <v>0.8955</v>
      </c>
      <c r="J364" s="267">
        <v>4.1731</v>
      </c>
      <c r="K364" s="267">
        <v>0.6856</v>
      </c>
      <c r="L364" s="267">
        <v>3.3902</v>
      </c>
      <c r="M364" s="267">
        <v>2.0449</v>
      </c>
      <c r="N364" s="267">
        <v>3.487</v>
      </c>
      <c r="O364" s="267">
        <v>1.4683</v>
      </c>
      <c r="P364" s="267">
        <v>0</v>
      </c>
    </row>
    <row r="365" spans="1:16" ht="15">
      <c r="A365" s="290">
        <v>22</v>
      </c>
      <c r="B365" s="267">
        <v>0</v>
      </c>
      <c r="C365" s="267">
        <v>0</v>
      </c>
      <c r="D365" s="267">
        <v>4.6408</v>
      </c>
      <c r="E365" s="267">
        <v>0.8323</v>
      </c>
      <c r="F365" s="267">
        <v>3.5338</v>
      </c>
      <c r="G365" s="267">
        <v>0.9756</v>
      </c>
      <c r="H365" s="267">
        <v>3.9678</v>
      </c>
      <c r="I365" s="267">
        <v>0.8971</v>
      </c>
      <c r="J365" s="267">
        <v>4.0105</v>
      </c>
      <c r="K365" s="267">
        <v>0.6923</v>
      </c>
      <c r="L365" s="267">
        <v>3.2613</v>
      </c>
      <c r="M365" s="267">
        <v>2.0041</v>
      </c>
      <c r="N365" s="267">
        <v>3.3813</v>
      </c>
      <c r="O365" s="267">
        <v>1.4238</v>
      </c>
      <c r="P365" s="267">
        <v>0</v>
      </c>
    </row>
    <row r="366" spans="1:16" ht="15">
      <c r="A366" s="290">
        <v>23</v>
      </c>
      <c r="B366" s="267">
        <v>0</v>
      </c>
      <c r="C366" s="267">
        <v>0</v>
      </c>
      <c r="D366" s="267">
        <v>4.958</v>
      </c>
      <c r="E366" s="267">
        <v>0.8189</v>
      </c>
      <c r="F366" s="267">
        <v>3.7018</v>
      </c>
      <c r="G366" s="267">
        <v>0.9558</v>
      </c>
      <c r="H366" s="267">
        <v>3.932</v>
      </c>
      <c r="I366" s="267">
        <v>0.8987</v>
      </c>
      <c r="J366" s="267">
        <v>3.848</v>
      </c>
      <c r="K366" s="267">
        <v>0.699</v>
      </c>
      <c r="L366" s="267">
        <v>3.1325</v>
      </c>
      <c r="M366" s="267">
        <v>1.9633</v>
      </c>
      <c r="N366" s="267">
        <v>3.2757</v>
      </c>
      <c r="O366" s="267">
        <v>1.3793</v>
      </c>
      <c r="P366" s="267">
        <v>0</v>
      </c>
    </row>
    <row r="367" spans="1:16" ht="15">
      <c r="A367" s="290">
        <v>24</v>
      </c>
      <c r="B367" s="267">
        <v>0</v>
      </c>
      <c r="C367" s="267">
        <v>0</v>
      </c>
      <c r="D367" s="267">
        <v>5.2751</v>
      </c>
      <c r="E367" s="267">
        <v>0.8055</v>
      </c>
      <c r="F367" s="267">
        <v>3.8697</v>
      </c>
      <c r="G367" s="267">
        <v>0.9361</v>
      </c>
      <c r="H367" s="267">
        <v>3.8962</v>
      </c>
      <c r="I367" s="267">
        <v>0.9002</v>
      </c>
      <c r="J367" s="267">
        <v>3.6854</v>
      </c>
      <c r="K367" s="267">
        <v>0.7057</v>
      </c>
      <c r="L367" s="267">
        <v>3.0036</v>
      </c>
      <c r="M367" s="267">
        <v>1.9225</v>
      </c>
      <c r="N367" s="267">
        <v>3.17</v>
      </c>
      <c r="O367" s="267">
        <v>1.3348</v>
      </c>
      <c r="P367" s="267">
        <v>0</v>
      </c>
    </row>
    <row r="368" spans="1:16" ht="15">
      <c r="A368" s="290">
        <v>25</v>
      </c>
      <c r="B368" s="267">
        <v>0</v>
      </c>
      <c r="C368" s="267">
        <v>0</v>
      </c>
      <c r="D368" s="267">
        <v>5.5922</v>
      </c>
      <c r="E368" s="267">
        <v>0.7921</v>
      </c>
      <c r="F368" s="267">
        <v>4.0377</v>
      </c>
      <c r="G368" s="267">
        <v>0.9163</v>
      </c>
      <c r="H368" s="267">
        <v>3.8603</v>
      </c>
      <c r="I368" s="267">
        <v>0.9018</v>
      </c>
      <c r="J368" s="267">
        <v>3.5228</v>
      </c>
      <c r="K368" s="267">
        <v>0.7124</v>
      </c>
      <c r="L368" s="267">
        <v>2.8748</v>
      </c>
      <c r="M368" s="267">
        <v>1.8817</v>
      </c>
      <c r="N368" s="267">
        <v>3.0643</v>
      </c>
      <c r="O368" s="267">
        <v>1.2903</v>
      </c>
      <c r="P368" s="267">
        <v>0</v>
      </c>
    </row>
    <row r="369" spans="1:16" ht="15">
      <c r="A369" s="290">
        <v>26</v>
      </c>
      <c r="B369" s="267">
        <v>0</v>
      </c>
      <c r="C369" s="267">
        <v>0</v>
      </c>
      <c r="D369" s="267">
        <v>5.9094</v>
      </c>
      <c r="E369" s="267">
        <v>0.7788</v>
      </c>
      <c r="F369" s="267">
        <v>4.2056</v>
      </c>
      <c r="G369" s="267">
        <v>0.8965</v>
      </c>
      <c r="H369" s="267">
        <v>3.8245</v>
      </c>
      <c r="I369" s="267">
        <v>0.9034</v>
      </c>
      <c r="J369" s="267">
        <v>3.3603</v>
      </c>
      <c r="K369" s="267">
        <v>0.719</v>
      </c>
      <c r="L369" s="267">
        <v>2.7459</v>
      </c>
      <c r="M369" s="267">
        <v>1.8409</v>
      </c>
      <c r="N369" s="267">
        <v>2.9587</v>
      </c>
      <c r="O369" s="267">
        <v>1.2458</v>
      </c>
      <c r="P369" s="267">
        <v>0</v>
      </c>
    </row>
    <row r="370" spans="1:16" ht="15">
      <c r="A370" s="290">
        <v>27</v>
      </c>
      <c r="B370" s="267">
        <v>0</v>
      </c>
      <c r="C370" s="267">
        <v>0</v>
      </c>
      <c r="D370" s="267">
        <v>6.2265</v>
      </c>
      <c r="E370" s="267">
        <v>0.7654</v>
      </c>
      <c r="F370" s="267">
        <v>4.3736</v>
      </c>
      <c r="G370" s="267">
        <v>0.8768</v>
      </c>
      <c r="H370" s="267">
        <v>3.7887</v>
      </c>
      <c r="I370" s="267">
        <v>0.9049</v>
      </c>
      <c r="J370" s="267">
        <v>3.1977</v>
      </c>
      <c r="K370" s="267">
        <v>0.7257</v>
      </c>
      <c r="L370" s="267">
        <v>2.6171</v>
      </c>
      <c r="M370" s="267">
        <v>1.8</v>
      </c>
      <c r="N370" s="267">
        <v>2.853</v>
      </c>
      <c r="O370" s="267">
        <v>1.2013</v>
      </c>
      <c r="P370" s="267">
        <v>0</v>
      </c>
    </row>
    <row r="371" spans="1:16" ht="15">
      <c r="A371" s="290">
        <v>28</v>
      </c>
      <c r="B371" s="267">
        <v>0</v>
      </c>
      <c r="C371" s="267">
        <v>0</v>
      </c>
      <c r="D371" s="267">
        <v>6.5437</v>
      </c>
      <c r="E371" s="267">
        <v>0.752</v>
      </c>
      <c r="F371" s="267">
        <v>4.5415</v>
      </c>
      <c r="G371" s="267">
        <v>0.857</v>
      </c>
      <c r="H371" s="267">
        <v>3.7528</v>
      </c>
      <c r="I371" s="267">
        <v>0.9065</v>
      </c>
      <c r="J371" s="267">
        <v>3.0352</v>
      </c>
      <c r="K371" s="267">
        <v>0.7324</v>
      </c>
      <c r="L371" s="267">
        <v>2.4882</v>
      </c>
      <c r="M371" s="267">
        <v>1.7592</v>
      </c>
      <c r="N371" s="267">
        <v>2.7473</v>
      </c>
      <c r="O371" s="267">
        <v>1.1568</v>
      </c>
      <c r="P371" s="267">
        <v>0</v>
      </c>
    </row>
    <row r="372" spans="1:16" ht="15">
      <c r="A372" s="290">
        <v>29</v>
      </c>
      <c r="B372" s="267">
        <v>0</v>
      </c>
      <c r="C372" s="267">
        <v>0</v>
      </c>
      <c r="D372" s="267">
        <v>6.8608</v>
      </c>
      <c r="E372" s="267">
        <v>0.7387</v>
      </c>
      <c r="F372" s="267">
        <v>4.7095</v>
      </c>
      <c r="G372" s="267">
        <v>0.8372</v>
      </c>
      <c r="H372" s="267">
        <v>3.717</v>
      </c>
      <c r="I372" s="267">
        <v>0.9081</v>
      </c>
      <c r="J372" s="267">
        <v>2.8726</v>
      </c>
      <c r="K372" s="267">
        <v>0.7391</v>
      </c>
      <c r="L372" s="267">
        <v>2.3594</v>
      </c>
      <c r="M372" s="267">
        <v>1.7184</v>
      </c>
      <c r="N372" s="267">
        <v>2.6417</v>
      </c>
      <c r="O372" s="267">
        <v>1.1123</v>
      </c>
      <c r="P372" s="267">
        <v>0</v>
      </c>
    </row>
    <row r="373" spans="1:16" ht="15">
      <c r="A373" s="290">
        <v>30</v>
      </c>
      <c r="B373" s="267">
        <v>0</v>
      </c>
      <c r="C373" s="267">
        <v>0</v>
      </c>
      <c r="D373" s="267">
        <v>7.178</v>
      </c>
      <c r="E373" s="267">
        <v>0.7253</v>
      </c>
      <c r="F373" s="267">
        <v>4.8775</v>
      </c>
      <c r="G373" s="267">
        <v>0.8175</v>
      </c>
      <c r="H373" s="267">
        <v>3.6811</v>
      </c>
      <c r="I373" s="267">
        <v>0.9096</v>
      </c>
      <c r="J373" s="267">
        <v>2.7101</v>
      </c>
      <c r="K373" s="267">
        <v>0.7458</v>
      </c>
      <c r="L373" s="267">
        <v>2.2305</v>
      </c>
      <c r="M373" s="267">
        <v>1.6776</v>
      </c>
      <c r="N373" s="267">
        <v>2.536</v>
      </c>
      <c r="O373" s="267">
        <v>1.0678</v>
      </c>
      <c r="P373" s="267">
        <v>0</v>
      </c>
    </row>
    <row r="374" spans="1:16" ht="15">
      <c r="A374" s="290">
        <v>31</v>
      </c>
      <c r="B374" s="267">
        <v>0</v>
      </c>
      <c r="C374" s="267">
        <v>0</v>
      </c>
      <c r="D374" s="267">
        <v>7.2545</v>
      </c>
      <c r="E374" s="267">
        <v>0.7165</v>
      </c>
      <c r="F374" s="267">
        <v>4.7921</v>
      </c>
      <c r="G374" s="267">
        <v>0.8107</v>
      </c>
      <c r="H374" s="267">
        <v>3.6603</v>
      </c>
      <c r="I374" s="267">
        <v>0.8985</v>
      </c>
      <c r="J374" s="267">
        <v>2.8031</v>
      </c>
      <c r="K374" s="267">
        <v>0.7459</v>
      </c>
      <c r="L374" s="267">
        <v>2.2272</v>
      </c>
      <c r="M374" s="267">
        <v>1.6364</v>
      </c>
      <c r="N374" s="267">
        <v>2.4626</v>
      </c>
      <c r="O374" s="267">
        <v>1.0414</v>
      </c>
      <c r="P374" s="267">
        <v>0</v>
      </c>
    </row>
    <row r="375" spans="1:16" ht="15">
      <c r="A375" s="290">
        <v>32</v>
      </c>
      <c r="B375" s="267">
        <v>0</v>
      </c>
      <c r="C375" s="267">
        <v>0</v>
      </c>
      <c r="D375" s="267">
        <v>7.3311</v>
      </c>
      <c r="E375" s="267">
        <v>0.7077</v>
      </c>
      <c r="F375" s="267">
        <v>4.7068</v>
      </c>
      <c r="G375" s="267">
        <v>0.804</v>
      </c>
      <c r="H375" s="267">
        <v>3.6394</v>
      </c>
      <c r="I375" s="267">
        <v>0.8874</v>
      </c>
      <c r="J375" s="267">
        <v>2.8961</v>
      </c>
      <c r="K375" s="267">
        <v>0.746</v>
      </c>
      <c r="L375" s="267">
        <v>2.224</v>
      </c>
      <c r="M375" s="267">
        <v>1.5952</v>
      </c>
      <c r="N375" s="267">
        <v>2.3892</v>
      </c>
      <c r="O375" s="267">
        <v>1.0149</v>
      </c>
      <c r="P375" s="267">
        <v>0</v>
      </c>
    </row>
    <row r="376" spans="1:16" ht="15">
      <c r="A376" s="290">
        <v>33</v>
      </c>
      <c r="B376" s="267">
        <v>0</v>
      </c>
      <c r="C376" s="267">
        <v>0</v>
      </c>
      <c r="D376" s="267">
        <v>8.8101</v>
      </c>
      <c r="E376" s="267">
        <v>0.8278</v>
      </c>
      <c r="F376" s="267">
        <v>5.4671</v>
      </c>
      <c r="G376" s="267">
        <v>0.9449</v>
      </c>
      <c r="H376" s="267">
        <v>4.2909</v>
      </c>
      <c r="I376" s="267">
        <v>1.0377</v>
      </c>
      <c r="J376" s="267">
        <v>3.5686</v>
      </c>
      <c r="K376" s="267">
        <v>0.8562</v>
      </c>
      <c r="L376" s="267">
        <v>2.6353</v>
      </c>
      <c r="M376" s="267">
        <v>1.8356</v>
      </c>
      <c r="N376" s="267">
        <v>2.7329</v>
      </c>
      <c r="O376" s="267">
        <v>1.0381</v>
      </c>
      <c r="P376" s="267">
        <v>0</v>
      </c>
    </row>
    <row r="377" spans="1:16" ht="15">
      <c r="A377" s="290">
        <v>34</v>
      </c>
      <c r="B377" s="267">
        <v>0</v>
      </c>
      <c r="C377" s="267">
        <v>0</v>
      </c>
      <c r="D377" s="267">
        <v>8.9651</v>
      </c>
      <c r="E377" s="267">
        <v>0.8226</v>
      </c>
      <c r="F377" s="267">
        <v>5.3993</v>
      </c>
      <c r="G377" s="267">
        <v>0.9431</v>
      </c>
      <c r="H377" s="267">
        <v>4.2946</v>
      </c>
      <c r="I377" s="267">
        <v>1.0311</v>
      </c>
      <c r="J377" s="267">
        <v>3.7079</v>
      </c>
      <c r="K377" s="267">
        <v>0.8526</v>
      </c>
      <c r="L377" s="267">
        <v>2.6494</v>
      </c>
      <c r="M377" s="267">
        <v>1.7973</v>
      </c>
      <c r="N377" s="267">
        <v>2.6611</v>
      </c>
      <c r="O377" s="267">
        <v>1.0279</v>
      </c>
      <c r="P377" s="267">
        <v>0</v>
      </c>
    </row>
    <row r="378" spans="1:16" ht="15">
      <c r="A378" s="290">
        <v>35</v>
      </c>
      <c r="B378" s="267">
        <v>0</v>
      </c>
      <c r="C378" s="267">
        <v>0</v>
      </c>
      <c r="D378" s="267">
        <v>9.1201</v>
      </c>
      <c r="E378" s="267">
        <v>0.8175</v>
      </c>
      <c r="F378" s="267">
        <v>5.3315</v>
      </c>
      <c r="G378" s="267">
        <v>0.9413</v>
      </c>
      <c r="H378" s="267">
        <v>4.2984</v>
      </c>
      <c r="I378" s="267">
        <v>1.0245</v>
      </c>
      <c r="J378" s="267">
        <v>3.8472</v>
      </c>
      <c r="K378" s="267">
        <v>0.849</v>
      </c>
      <c r="L378" s="267">
        <v>2.6634</v>
      </c>
      <c r="M378" s="267">
        <v>1.7591</v>
      </c>
      <c r="N378" s="267">
        <v>2.5892</v>
      </c>
      <c r="O378" s="267">
        <v>1.0176</v>
      </c>
      <c r="P378" s="267">
        <v>0</v>
      </c>
    </row>
    <row r="379" spans="1:16" ht="15">
      <c r="A379" s="290">
        <v>36</v>
      </c>
      <c r="B379" s="267">
        <v>0</v>
      </c>
      <c r="C379" s="267">
        <v>0</v>
      </c>
      <c r="D379" s="267">
        <v>9.2752</v>
      </c>
      <c r="E379" s="267">
        <v>0.8123</v>
      </c>
      <c r="F379" s="267">
        <v>5.2637</v>
      </c>
      <c r="G379" s="267">
        <v>0.9395</v>
      </c>
      <c r="H379" s="267">
        <v>4.3021</v>
      </c>
      <c r="I379" s="267">
        <v>1.0179</v>
      </c>
      <c r="J379" s="267">
        <v>3.9865</v>
      </c>
      <c r="K379" s="267">
        <v>0.8454</v>
      </c>
      <c r="L379" s="267">
        <v>2.6775</v>
      </c>
      <c r="M379" s="267">
        <v>1.7208</v>
      </c>
      <c r="N379" s="267">
        <v>2.5174</v>
      </c>
      <c r="O379" s="267">
        <v>1.0074</v>
      </c>
      <c r="P379" s="267">
        <v>0</v>
      </c>
    </row>
    <row r="380" spans="1:16" ht="15">
      <c r="A380" s="290">
        <v>37</v>
      </c>
      <c r="B380" s="267">
        <v>0</v>
      </c>
      <c r="C380" s="267">
        <v>0</v>
      </c>
      <c r="D380" s="267">
        <v>9.4302</v>
      </c>
      <c r="E380" s="267">
        <v>0.8071</v>
      </c>
      <c r="F380" s="267">
        <v>5.1959</v>
      </c>
      <c r="G380" s="267">
        <v>0.9376</v>
      </c>
      <c r="H380" s="267">
        <v>4.3058</v>
      </c>
      <c r="I380" s="267">
        <v>1.0113</v>
      </c>
      <c r="J380" s="267">
        <v>4.1258</v>
      </c>
      <c r="K380" s="267">
        <v>0.8417</v>
      </c>
      <c r="L380" s="267">
        <v>2.6916</v>
      </c>
      <c r="M380" s="267">
        <v>1.6826</v>
      </c>
      <c r="N380" s="267">
        <v>2.4456</v>
      </c>
      <c r="O380" s="267">
        <v>0.9971</v>
      </c>
      <c r="P380" s="267">
        <v>0</v>
      </c>
    </row>
    <row r="381" spans="1:16" ht="15">
      <c r="A381" s="290">
        <v>38</v>
      </c>
      <c r="B381" s="267">
        <v>0</v>
      </c>
      <c r="C381" s="267">
        <v>0</v>
      </c>
      <c r="D381" s="267">
        <v>9.5852</v>
      </c>
      <c r="E381" s="267">
        <v>0.802</v>
      </c>
      <c r="F381" s="267">
        <v>5.1282</v>
      </c>
      <c r="G381" s="267">
        <v>0.9358</v>
      </c>
      <c r="H381" s="267">
        <v>4.3096</v>
      </c>
      <c r="I381" s="267">
        <v>1.0047</v>
      </c>
      <c r="J381" s="267">
        <v>4.2651</v>
      </c>
      <c r="K381" s="267">
        <v>0.8381</v>
      </c>
      <c r="L381" s="267">
        <v>2.7056</v>
      </c>
      <c r="M381" s="267">
        <v>1.6443</v>
      </c>
      <c r="N381" s="267">
        <v>2.3738</v>
      </c>
      <c r="O381" s="267">
        <v>0.9869</v>
      </c>
      <c r="P381" s="267">
        <v>0</v>
      </c>
    </row>
    <row r="382" spans="1:16" ht="15">
      <c r="A382" s="290">
        <v>39</v>
      </c>
      <c r="B382" s="267">
        <v>0</v>
      </c>
      <c r="C382" s="267">
        <v>0</v>
      </c>
      <c r="D382" s="267">
        <v>9.7403</v>
      </c>
      <c r="E382" s="267">
        <v>0.7968</v>
      </c>
      <c r="F382" s="267">
        <v>5.0604</v>
      </c>
      <c r="G382" s="267">
        <v>0.934</v>
      </c>
      <c r="H382" s="267">
        <v>4.3133</v>
      </c>
      <c r="I382" s="267">
        <v>0.9981</v>
      </c>
      <c r="J382" s="267">
        <v>4.4045</v>
      </c>
      <c r="K382" s="267">
        <v>0.8345</v>
      </c>
      <c r="L382" s="267">
        <v>2.7197</v>
      </c>
      <c r="M382" s="267">
        <v>1.6061</v>
      </c>
      <c r="N382" s="267">
        <v>2.302</v>
      </c>
      <c r="O382" s="267">
        <v>0.9766</v>
      </c>
      <c r="P382" s="267">
        <v>0</v>
      </c>
    </row>
    <row r="383" spans="1:16" ht="15">
      <c r="A383" s="290">
        <v>40</v>
      </c>
      <c r="B383" s="267">
        <v>0</v>
      </c>
      <c r="C383" s="267">
        <v>0</v>
      </c>
      <c r="D383" s="267">
        <v>9.8953</v>
      </c>
      <c r="E383" s="267">
        <v>0.7917</v>
      </c>
      <c r="F383" s="267">
        <v>4.9926</v>
      </c>
      <c r="G383" s="267">
        <v>0.9322</v>
      </c>
      <c r="H383" s="267">
        <v>4.3171</v>
      </c>
      <c r="I383" s="267">
        <v>0.9915</v>
      </c>
      <c r="J383" s="267">
        <v>4.5438</v>
      </c>
      <c r="K383" s="267">
        <v>0.8309</v>
      </c>
      <c r="L383" s="267">
        <v>2.7337</v>
      </c>
      <c r="M383" s="267">
        <v>1.5678</v>
      </c>
      <c r="N383" s="267">
        <v>2.2302</v>
      </c>
      <c r="O383" s="267">
        <v>0.9664</v>
      </c>
      <c r="P383" s="267">
        <v>0</v>
      </c>
    </row>
    <row r="384" spans="1:16" ht="15">
      <c r="A384" s="290">
        <v>41</v>
      </c>
      <c r="B384" s="267">
        <v>0</v>
      </c>
      <c r="C384" s="267">
        <v>0</v>
      </c>
      <c r="D384" s="267">
        <v>10.0503</v>
      </c>
      <c r="E384" s="267">
        <v>0.7865</v>
      </c>
      <c r="F384" s="267">
        <v>4.9248</v>
      </c>
      <c r="G384" s="267">
        <v>0.9304</v>
      </c>
      <c r="H384" s="267">
        <v>4.3208</v>
      </c>
      <c r="I384" s="267">
        <v>0.9849</v>
      </c>
      <c r="J384" s="267">
        <v>4.6831</v>
      </c>
      <c r="K384" s="267">
        <v>0.8273</v>
      </c>
      <c r="L384" s="267">
        <v>2.7478</v>
      </c>
      <c r="M384" s="267">
        <v>1.5296</v>
      </c>
      <c r="N384" s="267">
        <v>2.1583</v>
      </c>
      <c r="O384" s="267">
        <v>0.9561</v>
      </c>
      <c r="P384" s="267">
        <v>0</v>
      </c>
    </row>
    <row r="385" spans="1:16" ht="15">
      <c r="A385" s="290">
        <v>42</v>
      </c>
      <c r="B385" s="267">
        <v>0</v>
      </c>
      <c r="C385" s="267">
        <v>0</v>
      </c>
      <c r="D385" s="267">
        <v>10.2053</v>
      </c>
      <c r="E385" s="267">
        <v>0.7814</v>
      </c>
      <c r="F385" s="267">
        <v>4.857</v>
      </c>
      <c r="G385" s="267">
        <v>0.9285</v>
      </c>
      <c r="H385" s="267">
        <v>4.3246</v>
      </c>
      <c r="I385" s="267">
        <v>0.9783</v>
      </c>
      <c r="J385" s="267">
        <v>4.8224</v>
      </c>
      <c r="K385" s="267">
        <v>0.8237</v>
      </c>
      <c r="L385" s="267">
        <v>2.7618</v>
      </c>
      <c r="M385" s="267">
        <v>1.4913</v>
      </c>
      <c r="N385" s="267">
        <v>2.0865</v>
      </c>
      <c r="O385" s="267">
        <v>0.9459</v>
      </c>
      <c r="P385" s="267">
        <v>0</v>
      </c>
    </row>
    <row r="386" spans="1:16" ht="15">
      <c r="A386" s="290">
        <v>43</v>
      </c>
      <c r="B386" s="267">
        <v>0</v>
      </c>
      <c r="C386" s="267">
        <v>0</v>
      </c>
      <c r="D386" s="267">
        <v>10.0399</v>
      </c>
      <c r="E386" s="267">
        <v>0.7805</v>
      </c>
      <c r="F386" s="267">
        <v>4.868</v>
      </c>
      <c r="G386" s="267">
        <v>0.9235</v>
      </c>
      <c r="H386" s="267">
        <v>4.285</v>
      </c>
      <c r="I386" s="267">
        <v>0.9678</v>
      </c>
      <c r="J386" s="267">
        <v>4.8642</v>
      </c>
      <c r="K386" s="267">
        <v>0.8223</v>
      </c>
      <c r="L386" s="267">
        <v>2.7146</v>
      </c>
      <c r="M386" s="267">
        <v>1.4826</v>
      </c>
      <c r="N386" s="267">
        <v>2.0412</v>
      </c>
      <c r="O386" s="267">
        <v>0.9476</v>
      </c>
      <c r="P386" s="267">
        <v>0</v>
      </c>
    </row>
    <row r="387" spans="1:16" ht="15">
      <c r="A387" s="290">
        <v>44</v>
      </c>
      <c r="B387" s="267">
        <v>0</v>
      </c>
      <c r="C387" s="267">
        <v>0</v>
      </c>
      <c r="D387" s="267">
        <v>9.8745</v>
      </c>
      <c r="E387" s="267">
        <v>0.7796</v>
      </c>
      <c r="F387" s="267">
        <v>4.879</v>
      </c>
      <c r="G387" s="267">
        <v>0.9186</v>
      </c>
      <c r="H387" s="267">
        <v>4.2455</v>
      </c>
      <c r="I387" s="267">
        <v>0.9574</v>
      </c>
      <c r="J387" s="267">
        <v>4.9059</v>
      </c>
      <c r="K387" s="267">
        <v>0.821</v>
      </c>
      <c r="L387" s="267">
        <v>2.6674</v>
      </c>
      <c r="M387" s="267">
        <v>1.4738</v>
      </c>
      <c r="N387" s="267">
        <v>1.9958</v>
      </c>
      <c r="O387" s="267">
        <v>0.9494</v>
      </c>
      <c r="P387" s="267">
        <v>0</v>
      </c>
    </row>
    <row r="388" spans="1:16" ht="15">
      <c r="A388" s="290">
        <v>45</v>
      </c>
      <c r="B388" s="267">
        <v>0</v>
      </c>
      <c r="C388" s="267">
        <v>0</v>
      </c>
      <c r="D388" s="267">
        <v>8.9447</v>
      </c>
      <c r="E388" s="267">
        <v>1.1208</v>
      </c>
      <c r="F388" s="267">
        <v>4.7164</v>
      </c>
      <c r="G388" s="267">
        <v>1.2415</v>
      </c>
      <c r="H388" s="267">
        <v>4.1236</v>
      </c>
      <c r="I388" s="267">
        <v>1.2715</v>
      </c>
      <c r="J388" s="267">
        <v>4.7664</v>
      </c>
      <c r="K388" s="267">
        <v>1.2446</v>
      </c>
      <c r="L388" s="267">
        <v>2.8763</v>
      </c>
      <c r="M388" s="267">
        <v>1.8924</v>
      </c>
      <c r="N388" s="267">
        <v>2.1912</v>
      </c>
      <c r="O388" s="267">
        <v>1.3098</v>
      </c>
      <c r="P388" s="267">
        <v>0</v>
      </c>
    </row>
    <row r="389" spans="1:16" ht="15">
      <c r="A389" s="290">
        <v>46</v>
      </c>
      <c r="B389" s="267">
        <v>0</v>
      </c>
      <c r="C389" s="267">
        <v>0</v>
      </c>
      <c r="D389" s="267">
        <v>8.7775</v>
      </c>
      <c r="E389" s="267">
        <v>1.1181</v>
      </c>
      <c r="F389" s="267">
        <v>4.7137</v>
      </c>
      <c r="G389" s="267">
        <v>1.2354</v>
      </c>
      <c r="H389" s="267">
        <v>4.0791</v>
      </c>
      <c r="I389" s="267">
        <v>1.2608</v>
      </c>
      <c r="J389" s="267">
        <v>4.7896</v>
      </c>
      <c r="K389" s="267">
        <v>1.2384</v>
      </c>
      <c r="L389" s="267">
        <v>2.8305</v>
      </c>
      <c r="M389" s="267">
        <v>1.8818</v>
      </c>
      <c r="N389" s="267">
        <v>2.1479</v>
      </c>
      <c r="O389" s="267">
        <v>1.3064</v>
      </c>
      <c r="P389" s="267">
        <v>0</v>
      </c>
    </row>
    <row r="390" spans="1:16" ht="15">
      <c r="A390" s="290">
        <v>47</v>
      </c>
      <c r="B390" s="267">
        <v>0</v>
      </c>
      <c r="C390" s="267">
        <v>0</v>
      </c>
      <c r="D390" s="267">
        <v>8.6103</v>
      </c>
      <c r="E390" s="267">
        <v>1.1154</v>
      </c>
      <c r="F390" s="267">
        <v>4.711</v>
      </c>
      <c r="G390" s="267">
        <v>1.2293</v>
      </c>
      <c r="H390" s="267">
        <v>4.0346</v>
      </c>
      <c r="I390" s="267">
        <v>1.25</v>
      </c>
      <c r="J390" s="267">
        <v>4.8128</v>
      </c>
      <c r="K390" s="267">
        <v>1.2322</v>
      </c>
      <c r="L390" s="267">
        <v>2.7848</v>
      </c>
      <c r="M390" s="267">
        <v>1.8712</v>
      </c>
      <c r="N390" s="267">
        <v>2.1046</v>
      </c>
      <c r="O390" s="267">
        <v>1.303</v>
      </c>
      <c r="P390" s="267">
        <v>0</v>
      </c>
    </row>
    <row r="391" spans="1:16" ht="15">
      <c r="A391" s="290">
        <v>48</v>
      </c>
      <c r="B391" s="267">
        <v>0</v>
      </c>
      <c r="C391" s="267">
        <v>0</v>
      </c>
      <c r="D391" s="267">
        <v>8.4431</v>
      </c>
      <c r="E391" s="267">
        <v>1.1127</v>
      </c>
      <c r="F391" s="267">
        <v>4.7083</v>
      </c>
      <c r="G391" s="267">
        <v>1.2231</v>
      </c>
      <c r="H391" s="267">
        <v>3.9901</v>
      </c>
      <c r="I391" s="267">
        <v>1.2392</v>
      </c>
      <c r="J391" s="267">
        <v>4.8361</v>
      </c>
      <c r="K391" s="267">
        <v>1.226</v>
      </c>
      <c r="L391" s="267">
        <v>2.739</v>
      </c>
      <c r="M391" s="267">
        <v>1.8606</v>
      </c>
      <c r="N391" s="267">
        <v>2.0613</v>
      </c>
      <c r="O391" s="267">
        <v>1.2996</v>
      </c>
      <c r="P391" s="267">
        <v>0</v>
      </c>
    </row>
    <row r="392" spans="1:16" ht="15">
      <c r="A392" s="290">
        <v>49</v>
      </c>
      <c r="B392" s="267">
        <v>0</v>
      </c>
      <c r="C392" s="267">
        <v>0</v>
      </c>
      <c r="D392" s="267">
        <v>8.2759</v>
      </c>
      <c r="E392" s="267">
        <v>1.11</v>
      </c>
      <c r="F392" s="267">
        <v>4.7056</v>
      </c>
      <c r="G392" s="267">
        <v>1.217</v>
      </c>
      <c r="H392" s="267">
        <v>3.9456</v>
      </c>
      <c r="I392" s="267">
        <v>1.2284</v>
      </c>
      <c r="J392" s="267">
        <v>4.8593</v>
      </c>
      <c r="K392" s="267">
        <v>1.2198</v>
      </c>
      <c r="L392" s="267">
        <v>2.6933</v>
      </c>
      <c r="M392" s="267">
        <v>1.85</v>
      </c>
      <c r="N392" s="267">
        <v>2.018</v>
      </c>
      <c r="O392" s="267">
        <v>1.2962</v>
      </c>
      <c r="P392" s="267">
        <v>0</v>
      </c>
    </row>
    <row r="393" spans="1:16" ht="15">
      <c r="A393" s="290">
        <v>50</v>
      </c>
      <c r="B393" s="267">
        <v>0</v>
      </c>
      <c r="C393" s="267">
        <v>0</v>
      </c>
      <c r="D393" s="267">
        <v>8.1087</v>
      </c>
      <c r="E393" s="267">
        <v>1.1073</v>
      </c>
      <c r="F393" s="267">
        <v>4.7029</v>
      </c>
      <c r="G393" s="267">
        <v>1.2109</v>
      </c>
      <c r="H393" s="267">
        <v>3.901</v>
      </c>
      <c r="I393" s="267">
        <v>1.2176</v>
      </c>
      <c r="J393" s="267">
        <v>4.8826</v>
      </c>
      <c r="K393" s="267">
        <v>1.2136</v>
      </c>
      <c r="L393" s="267">
        <v>2.6475</v>
      </c>
      <c r="M393" s="267">
        <v>1.8394</v>
      </c>
      <c r="N393" s="267">
        <v>1.9747</v>
      </c>
      <c r="O393" s="267">
        <v>1.2928</v>
      </c>
      <c r="P393" s="267">
        <v>0</v>
      </c>
    </row>
    <row r="394" spans="1:16" ht="15">
      <c r="A394" s="290">
        <v>51</v>
      </c>
      <c r="B394" s="267">
        <v>0</v>
      </c>
      <c r="C394" s="267">
        <v>0</v>
      </c>
      <c r="D394" s="267">
        <v>7.9416</v>
      </c>
      <c r="E394" s="267">
        <v>1.1046</v>
      </c>
      <c r="F394" s="267">
        <v>4.7001</v>
      </c>
      <c r="G394" s="267">
        <v>1.2048</v>
      </c>
      <c r="H394" s="267">
        <v>3.8565</v>
      </c>
      <c r="I394" s="267">
        <v>1.2068</v>
      </c>
      <c r="J394" s="267">
        <v>4.9058</v>
      </c>
      <c r="K394" s="267">
        <v>1.2074</v>
      </c>
      <c r="L394" s="267">
        <v>2.6018</v>
      </c>
      <c r="M394" s="267">
        <v>1.8288</v>
      </c>
      <c r="N394" s="267">
        <v>1.9314</v>
      </c>
      <c r="O394" s="267">
        <v>1.2894</v>
      </c>
      <c r="P394" s="267">
        <v>0</v>
      </c>
    </row>
    <row r="395" spans="1:16" ht="15">
      <c r="A395" s="290">
        <v>52</v>
      </c>
      <c r="B395" s="267">
        <v>0</v>
      </c>
      <c r="C395" s="267">
        <v>0</v>
      </c>
      <c r="D395" s="267">
        <v>7.7744</v>
      </c>
      <c r="E395" s="267">
        <v>1.1019</v>
      </c>
      <c r="F395" s="267">
        <v>4.6974</v>
      </c>
      <c r="G395" s="267">
        <v>1.1987</v>
      </c>
      <c r="H395" s="267">
        <v>3.812</v>
      </c>
      <c r="I395" s="267">
        <v>1.1961</v>
      </c>
      <c r="J395" s="267">
        <v>4.929</v>
      </c>
      <c r="K395" s="267">
        <v>1.2012</v>
      </c>
      <c r="L395" s="267">
        <v>2.556</v>
      </c>
      <c r="M395" s="267">
        <v>1.8182</v>
      </c>
      <c r="N395" s="267">
        <v>1.8881</v>
      </c>
      <c r="O395" s="267">
        <v>1.286</v>
      </c>
      <c r="P395" s="267">
        <v>0</v>
      </c>
    </row>
    <row r="396" spans="1:16" ht="15">
      <c r="A396" s="290">
        <v>53</v>
      </c>
      <c r="B396" s="267">
        <v>0</v>
      </c>
      <c r="C396" s="267">
        <v>0</v>
      </c>
      <c r="D396" s="267">
        <v>7.6072</v>
      </c>
      <c r="E396" s="267">
        <v>1.0992</v>
      </c>
      <c r="F396" s="267">
        <v>4.6947</v>
      </c>
      <c r="G396" s="267">
        <v>1.1926</v>
      </c>
      <c r="H396" s="267">
        <v>3.7675</v>
      </c>
      <c r="I396" s="267">
        <v>1.1853</v>
      </c>
      <c r="J396" s="267">
        <v>4.9523</v>
      </c>
      <c r="K396" s="267">
        <v>1.195</v>
      </c>
      <c r="L396" s="267">
        <v>2.5103</v>
      </c>
      <c r="M396" s="267">
        <v>1.8076</v>
      </c>
      <c r="N396" s="267">
        <v>1.8448</v>
      </c>
      <c r="O396" s="267">
        <v>1.2825</v>
      </c>
      <c r="P396" s="267">
        <v>0</v>
      </c>
    </row>
    <row r="397" spans="1:16" ht="15">
      <c r="A397" s="290">
        <v>54</v>
      </c>
      <c r="B397" s="267">
        <v>0</v>
      </c>
      <c r="C397" s="267">
        <v>0</v>
      </c>
      <c r="D397" s="267">
        <v>7.44</v>
      </c>
      <c r="E397" s="267">
        <v>1.0965</v>
      </c>
      <c r="F397" s="267">
        <v>4.692</v>
      </c>
      <c r="G397" s="267">
        <v>1.1865</v>
      </c>
      <c r="H397" s="267">
        <v>3.723</v>
      </c>
      <c r="I397" s="267">
        <v>1.1745</v>
      </c>
      <c r="J397" s="267">
        <v>4.9755</v>
      </c>
      <c r="K397" s="267">
        <v>1.1888</v>
      </c>
      <c r="L397" s="267">
        <v>2.4645</v>
      </c>
      <c r="M397" s="267">
        <v>1.797</v>
      </c>
      <c r="N397" s="267">
        <v>1.8015</v>
      </c>
      <c r="O397" s="267">
        <v>1.2791</v>
      </c>
      <c r="P397" s="267">
        <v>0</v>
      </c>
    </row>
    <row r="398" spans="1:16" ht="15">
      <c r="A398" s="290">
        <v>55</v>
      </c>
      <c r="B398" s="267">
        <v>0</v>
      </c>
      <c r="C398" s="267">
        <v>0</v>
      </c>
      <c r="D398" s="267">
        <v>7.402</v>
      </c>
      <c r="E398" s="267">
        <v>1.0957</v>
      </c>
      <c r="F398" s="267">
        <v>4.6608</v>
      </c>
      <c r="G398" s="267">
        <v>1.1786</v>
      </c>
      <c r="H398" s="267">
        <v>3.8492</v>
      </c>
      <c r="I398" s="267">
        <v>1.1685</v>
      </c>
      <c r="J398" s="267">
        <v>4.8145</v>
      </c>
      <c r="K398" s="267">
        <v>1.1826</v>
      </c>
      <c r="L398" s="267">
        <v>2.4371</v>
      </c>
      <c r="M398" s="267">
        <v>1.7799</v>
      </c>
      <c r="N398" s="267">
        <v>1.7694</v>
      </c>
      <c r="O398" s="267">
        <v>1.2757</v>
      </c>
      <c r="P398" s="267">
        <v>0</v>
      </c>
    </row>
    <row r="399" spans="1:16" ht="15">
      <c r="A399" s="290">
        <v>56</v>
      </c>
      <c r="B399" s="267">
        <v>0</v>
      </c>
      <c r="C399" s="267">
        <v>0</v>
      </c>
      <c r="D399" s="267">
        <v>7.3641</v>
      </c>
      <c r="E399" s="267">
        <v>1.095</v>
      </c>
      <c r="F399" s="267">
        <v>4.6297</v>
      </c>
      <c r="G399" s="267">
        <v>1.1707</v>
      </c>
      <c r="H399" s="267">
        <v>3.9753</v>
      </c>
      <c r="I399" s="267">
        <v>1.1625</v>
      </c>
      <c r="J399" s="267">
        <v>4.6535</v>
      </c>
      <c r="K399" s="267">
        <v>1.1764</v>
      </c>
      <c r="L399" s="267">
        <v>2.4096</v>
      </c>
      <c r="M399" s="267">
        <v>1.7628</v>
      </c>
      <c r="N399" s="267">
        <v>1.7373</v>
      </c>
      <c r="O399" s="267">
        <v>1.2723</v>
      </c>
      <c r="P399" s="267">
        <v>0</v>
      </c>
    </row>
    <row r="400" spans="1:16" ht="15">
      <c r="A400" s="290">
        <v>57</v>
      </c>
      <c r="B400" s="267">
        <v>0</v>
      </c>
      <c r="C400" s="267">
        <v>0</v>
      </c>
      <c r="D400" s="267">
        <v>7.3261</v>
      </c>
      <c r="E400" s="267">
        <v>1.0942</v>
      </c>
      <c r="F400" s="267">
        <v>4.5985</v>
      </c>
      <c r="G400" s="267">
        <v>1.1628</v>
      </c>
      <c r="H400" s="267">
        <v>4.1015</v>
      </c>
      <c r="I400" s="267">
        <v>1.1565</v>
      </c>
      <c r="J400" s="267">
        <v>4.4925</v>
      </c>
      <c r="K400" s="267">
        <v>1.1702</v>
      </c>
      <c r="L400" s="267">
        <v>2.3822</v>
      </c>
      <c r="M400" s="267">
        <v>1.7456</v>
      </c>
      <c r="N400" s="267">
        <v>1.7052</v>
      </c>
      <c r="O400" s="267">
        <v>1.2689</v>
      </c>
      <c r="P400" s="267">
        <v>0</v>
      </c>
    </row>
    <row r="401" spans="1:16" ht="15">
      <c r="A401" s="290">
        <v>58</v>
      </c>
      <c r="B401" s="267">
        <v>0</v>
      </c>
      <c r="C401" s="267">
        <v>0</v>
      </c>
      <c r="D401" s="267">
        <v>7.2882</v>
      </c>
      <c r="E401" s="267">
        <v>1.0934</v>
      </c>
      <c r="F401" s="267">
        <v>4.5674</v>
      </c>
      <c r="G401" s="267">
        <v>1.1549</v>
      </c>
      <c r="H401" s="267">
        <v>4.2276</v>
      </c>
      <c r="I401" s="267">
        <v>1.1504</v>
      </c>
      <c r="J401" s="267">
        <v>4.3315</v>
      </c>
      <c r="K401" s="267">
        <v>1.164</v>
      </c>
      <c r="L401" s="267">
        <v>2.3547</v>
      </c>
      <c r="M401" s="267">
        <v>1.7285</v>
      </c>
      <c r="N401" s="267">
        <v>1.6731</v>
      </c>
      <c r="O401" s="267">
        <v>1.2655</v>
      </c>
      <c r="P401" s="267">
        <v>0</v>
      </c>
    </row>
    <row r="402" spans="1:16" ht="15">
      <c r="A402" s="290">
        <v>59</v>
      </c>
      <c r="B402" s="267">
        <v>0</v>
      </c>
      <c r="C402" s="267">
        <v>0</v>
      </c>
      <c r="D402" s="267">
        <v>7.2502</v>
      </c>
      <c r="E402" s="267">
        <v>1.0926</v>
      </c>
      <c r="F402" s="267">
        <v>4.5362</v>
      </c>
      <c r="G402" s="267">
        <v>1.147</v>
      </c>
      <c r="H402" s="267">
        <v>4.3538</v>
      </c>
      <c r="I402" s="267">
        <v>1.1444</v>
      </c>
      <c r="J402" s="267">
        <v>4.1705</v>
      </c>
      <c r="K402" s="267">
        <v>1.1578</v>
      </c>
      <c r="L402" s="267">
        <v>2.3273</v>
      </c>
      <c r="M402" s="267">
        <v>1.7114</v>
      </c>
      <c r="N402" s="267">
        <v>1.641</v>
      </c>
      <c r="O402" s="267">
        <v>1.2621</v>
      </c>
      <c r="P402" s="267">
        <v>0</v>
      </c>
    </row>
    <row r="403" spans="1:16" ht="15">
      <c r="A403" s="290">
        <v>60</v>
      </c>
      <c r="B403" s="267">
        <v>0</v>
      </c>
      <c r="C403" s="267">
        <v>0</v>
      </c>
      <c r="D403" s="267">
        <v>7.2122</v>
      </c>
      <c r="E403" s="267">
        <v>1.0919</v>
      </c>
      <c r="F403" s="267">
        <v>4.505</v>
      </c>
      <c r="G403" s="267">
        <v>1.1391</v>
      </c>
      <c r="H403" s="267">
        <v>4.4799</v>
      </c>
      <c r="I403" s="267">
        <v>1.1384</v>
      </c>
      <c r="J403" s="267">
        <v>4.0095</v>
      </c>
      <c r="K403" s="267">
        <v>1.1516</v>
      </c>
      <c r="L403" s="267">
        <v>2.2998</v>
      </c>
      <c r="M403" s="267">
        <v>1.6943</v>
      </c>
      <c r="N403" s="267">
        <v>1.6089</v>
      </c>
      <c r="O403" s="267">
        <v>1.2587</v>
      </c>
      <c r="P403" s="267">
        <v>0</v>
      </c>
    </row>
    <row r="404" ht="12.75">
      <c r="A404" s="83"/>
    </row>
    <row r="405" ht="12.75">
      <c r="A405" s="76" t="e">
        <f>HLOOKUP('[3]NEER Claim Cost Calculator'!$I$22,B409:P470,MATCH('[3]NEER Claim Cost Calculator'!$K$22,A409:A470))</f>
        <v>#N/A</v>
      </c>
    </row>
    <row r="406" spans="1:16" s="261" customFormat="1" ht="12.75">
      <c r="A406" s="475" t="s">
        <v>18731</v>
      </c>
      <c r="B406" s="475"/>
      <c r="C406" s="475"/>
      <c r="D406" s="475"/>
      <c r="E406" s="475"/>
      <c r="F406" s="475"/>
      <c r="G406" s="475"/>
      <c r="H406" s="475"/>
      <c r="I406" s="475"/>
      <c r="J406" s="475"/>
      <c r="K406" s="475"/>
      <c r="L406" s="475"/>
      <c r="M406" s="475"/>
      <c r="N406" s="475"/>
      <c r="O406" s="475"/>
      <c r="P406" s="475"/>
    </row>
    <row r="407" spans="1:16" ht="12.75">
      <c r="A407" s="479" t="s">
        <v>18732</v>
      </c>
      <c r="B407" s="479"/>
      <c r="C407" s="479"/>
      <c r="D407" s="479"/>
      <c r="E407" s="479"/>
      <c r="F407" s="479"/>
      <c r="G407" s="479"/>
      <c r="H407" s="479"/>
      <c r="I407" s="479"/>
      <c r="J407" s="479"/>
      <c r="K407" s="479"/>
      <c r="L407" s="479"/>
      <c r="M407" s="479"/>
      <c r="N407" s="479"/>
      <c r="O407" s="479"/>
      <c r="P407" s="479"/>
    </row>
    <row r="408" spans="1:16" ht="12.75">
      <c r="A408" s="80" t="s">
        <v>18733</v>
      </c>
      <c r="B408" s="222" t="s">
        <v>18734</v>
      </c>
      <c r="C408" s="222" t="s">
        <v>18735</v>
      </c>
      <c r="D408" s="222" t="s">
        <v>18736</v>
      </c>
      <c r="E408" s="222" t="s">
        <v>18737</v>
      </c>
      <c r="F408" s="222" t="s">
        <v>18738</v>
      </c>
      <c r="G408" s="222" t="s">
        <v>18739</v>
      </c>
      <c r="H408" s="222" t="s">
        <v>18740</v>
      </c>
      <c r="I408" s="222" t="s">
        <v>18741</v>
      </c>
      <c r="J408" s="222" t="s">
        <v>18742</v>
      </c>
      <c r="K408" s="222" t="s">
        <v>18743</v>
      </c>
      <c r="L408" s="222" t="s">
        <v>18744</v>
      </c>
      <c r="M408" s="222" t="s">
        <v>18745</v>
      </c>
      <c r="N408" s="222" t="s">
        <v>18746</v>
      </c>
      <c r="O408" s="222" t="s">
        <v>18747</v>
      </c>
      <c r="P408" s="222" t="s">
        <v>18748</v>
      </c>
    </row>
    <row r="409" spans="1:16" ht="12.75">
      <c r="A409" s="82" t="s">
        <v>18749</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12.6789</v>
      </c>
      <c r="E410" s="267">
        <v>4.4269</v>
      </c>
      <c r="F410" s="267">
        <v>15.9432</v>
      </c>
      <c r="G410" s="267">
        <v>3.4819</v>
      </c>
      <c r="H410" s="267">
        <v>19.4727</v>
      </c>
      <c r="I410" s="267">
        <v>4.4663</v>
      </c>
      <c r="J410" s="267">
        <v>19.6755</v>
      </c>
      <c r="K410" s="267">
        <v>1.9744</v>
      </c>
      <c r="L410" s="267">
        <v>14.5436</v>
      </c>
      <c r="M410" s="267">
        <v>12.3384</v>
      </c>
      <c r="N410" s="267">
        <v>0</v>
      </c>
      <c r="O410" s="267">
        <v>0</v>
      </c>
      <c r="P410" s="267">
        <v>0</v>
      </c>
    </row>
    <row r="411" spans="1:16" ht="15">
      <c r="A411" s="290">
        <v>1</v>
      </c>
      <c r="B411" s="267">
        <v>0</v>
      </c>
      <c r="C411" s="267">
        <v>0</v>
      </c>
      <c r="D411" s="267">
        <v>11.2701</v>
      </c>
      <c r="E411" s="267">
        <v>3.935</v>
      </c>
      <c r="F411" s="267">
        <v>14.1717</v>
      </c>
      <c r="G411" s="267">
        <v>3.095</v>
      </c>
      <c r="H411" s="267">
        <v>17.3091</v>
      </c>
      <c r="I411" s="267">
        <v>3.97</v>
      </c>
      <c r="J411" s="267">
        <v>17.4893</v>
      </c>
      <c r="K411" s="267">
        <v>1.755</v>
      </c>
      <c r="L411" s="267">
        <v>12.9276</v>
      </c>
      <c r="M411" s="267">
        <v>10.9675</v>
      </c>
      <c r="N411" s="267">
        <v>0</v>
      </c>
      <c r="O411" s="267">
        <v>0</v>
      </c>
      <c r="P411" s="267">
        <v>0</v>
      </c>
    </row>
    <row r="412" spans="1:16" ht="15">
      <c r="A412" s="290">
        <v>2</v>
      </c>
      <c r="B412" s="267">
        <v>0</v>
      </c>
      <c r="C412" s="267">
        <v>0</v>
      </c>
      <c r="D412" s="267">
        <v>9.8614</v>
      </c>
      <c r="E412" s="267">
        <v>3.4431</v>
      </c>
      <c r="F412" s="267">
        <v>12.4003</v>
      </c>
      <c r="G412" s="267">
        <v>2.7081</v>
      </c>
      <c r="H412" s="267">
        <v>15.1454</v>
      </c>
      <c r="I412" s="267">
        <v>3.4738</v>
      </c>
      <c r="J412" s="267">
        <v>15.3032</v>
      </c>
      <c r="K412" s="267">
        <v>1.5356</v>
      </c>
      <c r="L412" s="267">
        <v>11.3117</v>
      </c>
      <c r="M412" s="267">
        <v>9.5965</v>
      </c>
      <c r="N412" s="267">
        <v>0</v>
      </c>
      <c r="O412" s="267">
        <v>0</v>
      </c>
      <c r="P412" s="267">
        <v>0</v>
      </c>
    </row>
    <row r="413" spans="1:16" ht="15">
      <c r="A413" s="290">
        <v>3</v>
      </c>
      <c r="B413" s="267">
        <v>0</v>
      </c>
      <c r="C413" s="267">
        <v>0</v>
      </c>
      <c r="D413" s="267">
        <v>8.4526</v>
      </c>
      <c r="E413" s="267">
        <v>2.9513</v>
      </c>
      <c r="F413" s="267">
        <v>10.6288</v>
      </c>
      <c r="G413" s="267">
        <v>2.3213</v>
      </c>
      <c r="H413" s="267">
        <v>12.9818</v>
      </c>
      <c r="I413" s="267">
        <v>2.9775</v>
      </c>
      <c r="J413" s="267">
        <v>13.117</v>
      </c>
      <c r="K413" s="267">
        <v>1.3163</v>
      </c>
      <c r="L413" s="267">
        <v>9.6957</v>
      </c>
      <c r="M413" s="267">
        <v>8.2256</v>
      </c>
      <c r="N413" s="267">
        <v>0</v>
      </c>
      <c r="O413" s="267">
        <v>0</v>
      </c>
      <c r="P413" s="267">
        <v>0</v>
      </c>
    </row>
    <row r="414" spans="1:16" ht="15">
      <c r="A414" s="290">
        <v>4</v>
      </c>
      <c r="B414" s="267">
        <v>0</v>
      </c>
      <c r="C414" s="267">
        <v>0</v>
      </c>
      <c r="D414" s="267">
        <v>7.0438</v>
      </c>
      <c r="E414" s="267">
        <v>2.4594</v>
      </c>
      <c r="F414" s="267">
        <v>8.8573</v>
      </c>
      <c r="G414" s="267">
        <v>1.9344</v>
      </c>
      <c r="H414" s="267">
        <v>10.8182</v>
      </c>
      <c r="I414" s="267">
        <v>2.4813</v>
      </c>
      <c r="J414" s="267">
        <v>10.9308</v>
      </c>
      <c r="K414" s="267">
        <v>1.0969</v>
      </c>
      <c r="L414" s="267">
        <v>8.0798</v>
      </c>
      <c r="M414" s="267">
        <v>6.8547</v>
      </c>
      <c r="N414" s="267">
        <v>0</v>
      </c>
      <c r="O414" s="267">
        <v>0</v>
      </c>
      <c r="P414" s="267">
        <v>0</v>
      </c>
    </row>
    <row r="415" spans="1:16" ht="15">
      <c r="A415" s="290">
        <v>5</v>
      </c>
      <c r="B415" s="267">
        <v>0</v>
      </c>
      <c r="C415" s="267">
        <v>0</v>
      </c>
      <c r="D415" s="267">
        <v>5.6351</v>
      </c>
      <c r="E415" s="267">
        <v>1.9675</v>
      </c>
      <c r="F415" s="267">
        <v>7.0859</v>
      </c>
      <c r="G415" s="267">
        <v>1.5475</v>
      </c>
      <c r="H415" s="267">
        <v>8.6545</v>
      </c>
      <c r="I415" s="267">
        <v>1.985</v>
      </c>
      <c r="J415" s="267">
        <v>8.7447</v>
      </c>
      <c r="K415" s="267">
        <v>0.8775</v>
      </c>
      <c r="L415" s="267">
        <v>6.4638</v>
      </c>
      <c r="M415" s="267">
        <v>5.4837</v>
      </c>
      <c r="N415" s="267">
        <v>0</v>
      </c>
      <c r="O415" s="267">
        <v>0</v>
      </c>
      <c r="P415" s="267">
        <v>0</v>
      </c>
    </row>
    <row r="416" spans="1:16" ht="15">
      <c r="A416" s="290">
        <v>6</v>
      </c>
      <c r="B416" s="267">
        <v>0</v>
      </c>
      <c r="C416" s="267">
        <v>0</v>
      </c>
      <c r="D416" s="267">
        <v>4.2263</v>
      </c>
      <c r="E416" s="267">
        <v>1.4756</v>
      </c>
      <c r="F416" s="267">
        <v>5.3144</v>
      </c>
      <c r="G416" s="267">
        <v>1.1606</v>
      </c>
      <c r="H416" s="267">
        <v>6.4909</v>
      </c>
      <c r="I416" s="267">
        <v>1.4888</v>
      </c>
      <c r="J416" s="267">
        <v>6.5585</v>
      </c>
      <c r="K416" s="267">
        <v>0.6581</v>
      </c>
      <c r="L416" s="267">
        <v>4.8479</v>
      </c>
      <c r="M416" s="267">
        <v>4.1128</v>
      </c>
      <c r="N416" s="267">
        <v>0</v>
      </c>
      <c r="O416" s="267">
        <v>0</v>
      </c>
      <c r="P416" s="267">
        <v>0</v>
      </c>
    </row>
    <row r="417" spans="1:16" ht="15">
      <c r="A417" s="290">
        <v>7</v>
      </c>
      <c r="B417" s="267">
        <v>0</v>
      </c>
      <c r="C417" s="267">
        <v>0</v>
      </c>
      <c r="D417" s="267">
        <v>4.0986</v>
      </c>
      <c r="E417" s="267">
        <v>1.4346</v>
      </c>
      <c r="F417" s="267">
        <v>5.0811</v>
      </c>
      <c r="G417" s="267">
        <v>1.1284</v>
      </c>
      <c r="H417" s="267">
        <v>6.2548</v>
      </c>
      <c r="I417" s="267">
        <v>1.4474</v>
      </c>
      <c r="J417" s="267">
        <v>6.3296</v>
      </c>
      <c r="K417" s="267">
        <v>0.6398</v>
      </c>
      <c r="L417" s="267">
        <v>4.7073</v>
      </c>
      <c r="M417" s="267">
        <v>3.9986</v>
      </c>
      <c r="N417" s="267">
        <v>0</v>
      </c>
      <c r="O417" s="267">
        <v>0</v>
      </c>
      <c r="P417" s="267">
        <v>0</v>
      </c>
    </row>
    <row r="418" spans="1:16" ht="15">
      <c r="A418" s="290">
        <v>8</v>
      </c>
      <c r="B418" s="267">
        <v>0</v>
      </c>
      <c r="C418" s="267">
        <v>0</v>
      </c>
      <c r="D418" s="267">
        <v>3.9709</v>
      </c>
      <c r="E418" s="267">
        <v>1.3936</v>
      </c>
      <c r="F418" s="267">
        <v>4.8478</v>
      </c>
      <c r="G418" s="267">
        <v>1.0961</v>
      </c>
      <c r="H418" s="267">
        <v>6.0187</v>
      </c>
      <c r="I418" s="267">
        <v>1.406</v>
      </c>
      <c r="J418" s="267">
        <v>6.1006</v>
      </c>
      <c r="K418" s="267">
        <v>0.6216</v>
      </c>
      <c r="L418" s="267">
        <v>4.5668</v>
      </c>
      <c r="M418" s="267">
        <v>3.8843</v>
      </c>
      <c r="N418" s="267">
        <v>0</v>
      </c>
      <c r="O418" s="267">
        <v>0</v>
      </c>
      <c r="P418" s="267">
        <v>0</v>
      </c>
    </row>
    <row r="419" spans="1:16" ht="15">
      <c r="A419" s="290">
        <v>9</v>
      </c>
      <c r="B419" s="267">
        <v>0</v>
      </c>
      <c r="C419" s="267">
        <v>0</v>
      </c>
      <c r="D419" s="267">
        <v>3.8432</v>
      </c>
      <c r="E419" s="267">
        <v>1.3527</v>
      </c>
      <c r="F419" s="267">
        <v>4.6146</v>
      </c>
      <c r="G419" s="267">
        <v>1.0639</v>
      </c>
      <c r="H419" s="267">
        <v>5.7826</v>
      </c>
      <c r="I419" s="267">
        <v>1.3647</v>
      </c>
      <c r="J419" s="267">
        <v>5.8717</v>
      </c>
      <c r="K419" s="267">
        <v>0.6033</v>
      </c>
      <c r="L419" s="267">
        <v>4.4262</v>
      </c>
      <c r="M419" s="267">
        <v>3.7701</v>
      </c>
      <c r="N419" s="267">
        <v>0</v>
      </c>
      <c r="O419" s="267">
        <v>0</v>
      </c>
      <c r="P419" s="267">
        <v>0</v>
      </c>
    </row>
    <row r="420" spans="1:16" ht="15">
      <c r="A420" s="290">
        <v>10</v>
      </c>
      <c r="B420" s="267">
        <v>0</v>
      </c>
      <c r="C420" s="267">
        <v>0</v>
      </c>
      <c r="D420" s="267">
        <v>3.7155</v>
      </c>
      <c r="E420" s="267">
        <v>1.3117</v>
      </c>
      <c r="F420" s="267">
        <v>4.3813</v>
      </c>
      <c r="G420" s="267">
        <v>1.0317</v>
      </c>
      <c r="H420" s="267">
        <v>5.5464</v>
      </c>
      <c r="I420" s="267">
        <v>1.3233</v>
      </c>
      <c r="J420" s="267">
        <v>5.6428</v>
      </c>
      <c r="K420" s="267">
        <v>0.585</v>
      </c>
      <c r="L420" s="267">
        <v>4.2857</v>
      </c>
      <c r="M420" s="267">
        <v>3.6558</v>
      </c>
      <c r="N420" s="267">
        <v>0</v>
      </c>
      <c r="O420" s="267">
        <v>0</v>
      </c>
      <c r="P420" s="267">
        <v>0</v>
      </c>
    </row>
    <row r="421" spans="1:16" ht="15">
      <c r="A421" s="290">
        <v>11</v>
      </c>
      <c r="B421" s="267">
        <v>0</v>
      </c>
      <c r="C421" s="267">
        <v>0</v>
      </c>
      <c r="D421" s="267">
        <v>3.5877</v>
      </c>
      <c r="E421" s="267">
        <v>1.2707</v>
      </c>
      <c r="F421" s="267">
        <v>4.148</v>
      </c>
      <c r="G421" s="267">
        <v>0.9994</v>
      </c>
      <c r="H421" s="267">
        <v>5.3103</v>
      </c>
      <c r="I421" s="267">
        <v>1.282</v>
      </c>
      <c r="J421" s="267">
        <v>5.4138</v>
      </c>
      <c r="K421" s="267">
        <v>0.5667</v>
      </c>
      <c r="L421" s="267">
        <v>4.1451</v>
      </c>
      <c r="M421" s="267">
        <v>3.5416</v>
      </c>
      <c r="N421" s="267">
        <v>0</v>
      </c>
      <c r="O421" s="267">
        <v>0</v>
      </c>
      <c r="P421" s="267">
        <v>0</v>
      </c>
    </row>
    <row r="422" spans="1:16" ht="15">
      <c r="A422" s="290">
        <v>12</v>
      </c>
      <c r="B422" s="267">
        <v>0</v>
      </c>
      <c r="C422" s="267">
        <v>0</v>
      </c>
      <c r="D422" s="267">
        <v>3.46</v>
      </c>
      <c r="E422" s="267">
        <v>1.2297</v>
      </c>
      <c r="F422" s="267">
        <v>3.9147</v>
      </c>
      <c r="G422" s="267">
        <v>0.9672</v>
      </c>
      <c r="H422" s="267">
        <v>5.0742</v>
      </c>
      <c r="I422" s="267">
        <v>1.2406</v>
      </c>
      <c r="J422" s="267">
        <v>5.1849</v>
      </c>
      <c r="K422" s="267">
        <v>0.5484</v>
      </c>
      <c r="L422" s="267">
        <v>4.0046</v>
      </c>
      <c r="M422" s="267">
        <v>3.4273</v>
      </c>
      <c r="N422" s="267">
        <v>0</v>
      </c>
      <c r="O422" s="267">
        <v>0</v>
      </c>
      <c r="P422" s="267">
        <v>0</v>
      </c>
    </row>
    <row r="423" spans="1:16" ht="15">
      <c r="A423" s="290">
        <v>13</v>
      </c>
      <c r="B423" s="267">
        <v>0</v>
      </c>
      <c r="C423" s="267">
        <v>0</v>
      </c>
      <c r="D423" s="267">
        <v>3.3323</v>
      </c>
      <c r="E423" s="267">
        <v>1.1887</v>
      </c>
      <c r="F423" s="267">
        <v>3.6814</v>
      </c>
      <c r="G423" s="267">
        <v>0.9349</v>
      </c>
      <c r="H423" s="267">
        <v>4.8381</v>
      </c>
      <c r="I423" s="267">
        <v>1.1993</v>
      </c>
      <c r="J423" s="267">
        <v>4.9559</v>
      </c>
      <c r="K423" s="267">
        <v>0.5302</v>
      </c>
      <c r="L423" s="267">
        <v>3.864</v>
      </c>
      <c r="M423" s="267">
        <v>3.3131</v>
      </c>
      <c r="N423" s="267">
        <v>0</v>
      </c>
      <c r="O423" s="267">
        <v>0</v>
      </c>
      <c r="P423" s="267">
        <v>0</v>
      </c>
    </row>
    <row r="424" spans="1:16" ht="15">
      <c r="A424" s="290">
        <v>14</v>
      </c>
      <c r="B424" s="267">
        <v>0</v>
      </c>
      <c r="C424" s="267">
        <v>0</v>
      </c>
      <c r="D424" s="267">
        <v>3.2046</v>
      </c>
      <c r="E424" s="267">
        <v>1.1477</v>
      </c>
      <c r="F424" s="267">
        <v>3.4481</v>
      </c>
      <c r="G424" s="267">
        <v>0.9027</v>
      </c>
      <c r="H424" s="267">
        <v>4.602</v>
      </c>
      <c r="I424" s="267">
        <v>1.1579</v>
      </c>
      <c r="J424" s="267">
        <v>4.727</v>
      </c>
      <c r="K424" s="267">
        <v>0.5119</v>
      </c>
      <c r="L424" s="267">
        <v>3.7235</v>
      </c>
      <c r="M424" s="267">
        <v>3.1988</v>
      </c>
      <c r="N424" s="267">
        <v>0</v>
      </c>
      <c r="O424" s="267">
        <v>0</v>
      </c>
      <c r="P424" s="267">
        <v>0</v>
      </c>
    </row>
    <row r="425" spans="1:16" ht="15">
      <c r="A425" s="290">
        <v>15</v>
      </c>
      <c r="B425" s="267">
        <v>0</v>
      </c>
      <c r="C425" s="267">
        <v>0</v>
      </c>
      <c r="D425" s="267">
        <v>3.0769</v>
      </c>
      <c r="E425" s="267">
        <v>1.1067</v>
      </c>
      <c r="F425" s="267">
        <v>3.2149</v>
      </c>
      <c r="G425" s="267">
        <v>0.8705</v>
      </c>
      <c r="H425" s="267">
        <v>4.3659</v>
      </c>
      <c r="I425" s="267">
        <v>1.1166</v>
      </c>
      <c r="J425" s="267">
        <v>4.4981</v>
      </c>
      <c r="K425" s="267">
        <v>0.4936</v>
      </c>
      <c r="L425" s="267">
        <v>3.5829</v>
      </c>
      <c r="M425" s="267">
        <v>3.0846</v>
      </c>
      <c r="N425" s="267">
        <v>0</v>
      </c>
      <c r="O425" s="267">
        <v>0</v>
      </c>
      <c r="P425" s="267">
        <v>0</v>
      </c>
    </row>
    <row r="426" spans="1:16" ht="15">
      <c r="A426" s="290">
        <v>16</v>
      </c>
      <c r="B426" s="267">
        <v>0</v>
      </c>
      <c r="C426" s="267">
        <v>0</v>
      </c>
      <c r="D426" s="267">
        <v>2.9492</v>
      </c>
      <c r="E426" s="267">
        <v>1.0657</v>
      </c>
      <c r="F426" s="267">
        <v>2.9816</v>
      </c>
      <c r="G426" s="267">
        <v>0.8382</v>
      </c>
      <c r="H426" s="267">
        <v>4.1297</v>
      </c>
      <c r="I426" s="267">
        <v>1.0752</v>
      </c>
      <c r="J426" s="267">
        <v>4.2691</v>
      </c>
      <c r="K426" s="267">
        <v>0.4753</v>
      </c>
      <c r="L426" s="267">
        <v>3.4424</v>
      </c>
      <c r="M426" s="267">
        <v>2.9704</v>
      </c>
      <c r="N426" s="267">
        <v>0</v>
      </c>
      <c r="O426" s="267">
        <v>0</v>
      </c>
      <c r="P426" s="267">
        <v>0</v>
      </c>
    </row>
    <row r="427" spans="1:16" ht="15">
      <c r="A427" s="290">
        <v>17</v>
      </c>
      <c r="B427" s="267">
        <v>0</v>
      </c>
      <c r="C427" s="267">
        <v>0</v>
      </c>
      <c r="D427" s="267">
        <v>2.8215</v>
      </c>
      <c r="E427" s="267">
        <v>1.0247</v>
      </c>
      <c r="F427" s="267">
        <v>2.7483</v>
      </c>
      <c r="G427" s="267">
        <v>0.806</v>
      </c>
      <c r="H427" s="267">
        <v>3.8936</v>
      </c>
      <c r="I427" s="267">
        <v>1.0339</v>
      </c>
      <c r="J427" s="267">
        <v>4.0402</v>
      </c>
      <c r="K427" s="267">
        <v>0.457</v>
      </c>
      <c r="L427" s="267">
        <v>3.3018</v>
      </c>
      <c r="M427" s="267">
        <v>2.8561</v>
      </c>
      <c r="N427" s="267">
        <v>0</v>
      </c>
      <c r="O427" s="267">
        <v>0</v>
      </c>
      <c r="P427" s="267">
        <v>0</v>
      </c>
    </row>
    <row r="428" spans="1:16" ht="15">
      <c r="A428" s="290">
        <v>18</v>
      </c>
      <c r="B428" s="267">
        <v>0</v>
      </c>
      <c r="C428" s="267">
        <v>0</v>
      </c>
      <c r="D428" s="267">
        <v>2.6938</v>
      </c>
      <c r="E428" s="267">
        <v>0.9838</v>
      </c>
      <c r="F428" s="267">
        <v>2.515</v>
      </c>
      <c r="G428" s="267">
        <v>0.7738</v>
      </c>
      <c r="H428" s="267">
        <v>3.6575</v>
      </c>
      <c r="I428" s="267">
        <v>0.9925</v>
      </c>
      <c r="J428" s="267">
        <v>3.8113</v>
      </c>
      <c r="K428" s="267">
        <v>0.4388</v>
      </c>
      <c r="L428" s="267">
        <v>3.1613</v>
      </c>
      <c r="M428" s="267">
        <v>2.7419</v>
      </c>
      <c r="N428" s="267">
        <v>3.2716</v>
      </c>
      <c r="O428" s="267">
        <v>0.911</v>
      </c>
      <c r="P428" s="267">
        <v>0</v>
      </c>
    </row>
    <row r="429" spans="1:16" ht="15">
      <c r="A429" s="290">
        <v>19</v>
      </c>
      <c r="B429" s="267">
        <v>0</v>
      </c>
      <c r="C429" s="267">
        <v>0</v>
      </c>
      <c r="D429" s="267">
        <v>2.6904</v>
      </c>
      <c r="E429" s="267">
        <v>0.9668</v>
      </c>
      <c r="F429" s="267">
        <v>2.5465</v>
      </c>
      <c r="G429" s="267">
        <v>0.7643</v>
      </c>
      <c r="H429" s="267">
        <v>3.5776</v>
      </c>
      <c r="I429" s="267">
        <v>0.9958</v>
      </c>
      <c r="J429" s="267">
        <v>3.7194</v>
      </c>
      <c r="K429" s="267">
        <v>0.4671</v>
      </c>
      <c r="L429" s="267">
        <v>3.0662</v>
      </c>
      <c r="M429" s="267">
        <v>2.6272</v>
      </c>
      <c r="N429" s="267">
        <v>3.1807</v>
      </c>
      <c r="O429" s="267">
        <v>0.8857</v>
      </c>
      <c r="P429" s="267">
        <v>0</v>
      </c>
    </row>
    <row r="430" spans="1:16" ht="15">
      <c r="A430" s="290">
        <v>20</v>
      </c>
      <c r="B430" s="267">
        <v>0</v>
      </c>
      <c r="C430" s="267">
        <v>0</v>
      </c>
      <c r="D430" s="267">
        <v>2.6871</v>
      </c>
      <c r="E430" s="267">
        <v>0.9498</v>
      </c>
      <c r="F430" s="267">
        <v>2.578</v>
      </c>
      <c r="G430" s="267">
        <v>0.7548</v>
      </c>
      <c r="H430" s="267">
        <v>3.4977</v>
      </c>
      <c r="I430" s="267">
        <v>0.9991</v>
      </c>
      <c r="J430" s="267">
        <v>3.6275</v>
      </c>
      <c r="K430" s="267">
        <v>0.4954</v>
      </c>
      <c r="L430" s="267">
        <v>2.9712</v>
      </c>
      <c r="M430" s="267">
        <v>2.5125</v>
      </c>
      <c r="N430" s="267">
        <v>3.0898</v>
      </c>
      <c r="O430" s="267">
        <v>0.8604</v>
      </c>
      <c r="P430" s="267">
        <v>0</v>
      </c>
    </row>
    <row r="431" spans="1:16" ht="15">
      <c r="A431" s="290">
        <v>21</v>
      </c>
      <c r="B431" s="267">
        <v>0</v>
      </c>
      <c r="C431" s="267">
        <v>0</v>
      </c>
      <c r="D431" s="267">
        <v>3.6568</v>
      </c>
      <c r="E431" s="267">
        <v>1.2714</v>
      </c>
      <c r="F431" s="267">
        <v>3.5548</v>
      </c>
      <c r="G431" s="267">
        <v>1.0159</v>
      </c>
      <c r="H431" s="267">
        <v>4.659</v>
      </c>
      <c r="I431" s="267">
        <v>1.3657</v>
      </c>
      <c r="J431" s="267">
        <v>4.8199</v>
      </c>
      <c r="K431" s="267">
        <v>0.7129</v>
      </c>
      <c r="L431" s="267">
        <v>3.9213</v>
      </c>
      <c r="M431" s="267">
        <v>3.3689</v>
      </c>
      <c r="N431" s="267">
        <v>4.0619</v>
      </c>
      <c r="O431" s="267">
        <v>1.131</v>
      </c>
      <c r="P431" s="267">
        <v>0</v>
      </c>
    </row>
    <row r="432" spans="1:16" ht="15">
      <c r="A432" s="290">
        <v>22</v>
      </c>
      <c r="B432" s="267">
        <v>0</v>
      </c>
      <c r="C432" s="267">
        <v>0</v>
      </c>
      <c r="D432" s="267">
        <v>3.6498</v>
      </c>
      <c r="E432" s="267">
        <v>1.2475</v>
      </c>
      <c r="F432" s="267">
        <v>3.5952</v>
      </c>
      <c r="G432" s="267">
        <v>1.0023</v>
      </c>
      <c r="H432" s="267">
        <v>4.5475</v>
      </c>
      <c r="I432" s="267">
        <v>1.3693</v>
      </c>
      <c r="J432" s="267">
        <v>4.692</v>
      </c>
      <c r="K432" s="267">
        <v>0.7509</v>
      </c>
      <c r="L432" s="267">
        <v>3.7898</v>
      </c>
      <c r="M432" s="267">
        <v>3.2001</v>
      </c>
      <c r="N432" s="267">
        <v>3.9388</v>
      </c>
      <c r="O432" s="267">
        <v>1.0968</v>
      </c>
      <c r="P432" s="267">
        <v>0</v>
      </c>
    </row>
    <row r="433" spans="1:16" ht="15">
      <c r="A433" s="290">
        <v>23</v>
      </c>
      <c r="B433" s="267">
        <v>0</v>
      </c>
      <c r="C433" s="267">
        <v>0</v>
      </c>
      <c r="D433" s="267">
        <v>3.6429</v>
      </c>
      <c r="E433" s="267">
        <v>1.2236</v>
      </c>
      <c r="F433" s="267">
        <v>3.6356</v>
      </c>
      <c r="G433" s="267">
        <v>0.9888</v>
      </c>
      <c r="H433" s="267">
        <v>4.436</v>
      </c>
      <c r="I433" s="267">
        <v>1.3728</v>
      </c>
      <c r="J433" s="267">
        <v>4.5642</v>
      </c>
      <c r="K433" s="267">
        <v>0.7889</v>
      </c>
      <c r="L433" s="267">
        <v>3.6582</v>
      </c>
      <c r="M433" s="267">
        <v>3.0313</v>
      </c>
      <c r="N433" s="267">
        <v>3.8157</v>
      </c>
      <c r="O433" s="267">
        <v>1.0625</v>
      </c>
      <c r="P433" s="267">
        <v>0</v>
      </c>
    </row>
    <row r="434" spans="1:16" ht="15">
      <c r="A434" s="290">
        <v>24</v>
      </c>
      <c r="B434" s="267">
        <v>0</v>
      </c>
      <c r="C434" s="267">
        <v>0</v>
      </c>
      <c r="D434" s="267">
        <v>3.6359</v>
      </c>
      <c r="E434" s="267">
        <v>1.1997</v>
      </c>
      <c r="F434" s="267">
        <v>3.676</v>
      </c>
      <c r="G434" s="267">
        <v>0.9753</v>
      </c>
      <c r="H434" s="267">
        <v>4.3245</v>
      </c>
      <c r="I434" s="267">
        <v>1.3764</v>
      </c>
      <c r="J434" s="267">
        <v>4.4363</v>
      </c>
      <c r="K434" s="267">
        <v>0.8268</v>
      </c>
      <c r="L434" s="267">
        <v>3.5267</v>
      </c>
      <c r="M434" s="267">
        <v>2.8626</v>
      </c>
      <c r="N434" s="267">
        <v>3.6927</v>
      </c>
      <c r="O434" s="267">
        <v>1.0282</v>
      </c>
      <c r="P434" s="267">
        <v>0</v>
      </c>
    </row>
    <row r="435" spans="1:16" ht="15">
      <c r="A435" s="290">
        <v>25</v>
      </c>
      <c r="B435" s="267">
        <v>0</v>
      </c>
      <c r="C435" s="267">
        <v>0</v>
      </c>
      <c r="D435" s="267">
        <v>3.6289</v>
      </c>
      <c r="E435" s="267">
        <v>1.1758</v>
      </c>
      <c r="F435" s="267">
        <v>3.7164</v>
      </c>
      <c r="G435" s="267">
        <v>0.9618</v>
      </c>
      <c r="H435" s="267">
        <v>4.213</v>
      </c>
      <c r="I435" s="267">
        <v>1.3799</v>
      </c>
      <c r="J435" s="267">
        <v>4.3085</v>
      </c>
      <c r="K435" s="267">
        <v>0.8648</v>
      </c>
      <c r="L435" s="267">
        <v>3.3951</v>
      </c>
      <c r="M435" s="267">
        <v>2.6938</v>
      </c>
      <c r="N435" s="267">
        <v>3.5696</v>
      </c>
      <c r="O435" s="267">
        <v>0.994</v>
      </c>
      <c r="P435" s="267">
        <v>0</v>
      </c>
    </row>
    <row r="436" spans="1:16" ht="15">
      <c r="A436" s="290">
        <v>26</v>
      </c>
      <c r="B436" s="267">
        <v>0</v>
      </c>
      <c r="C436" s="267">
        <v>0</v>
      </c>
      <c r="D436" s="267">
        <v>3.622</v>
      </c>
      <c r="E436" s="267">
        <v>1.152</v>
      </c>
      <c r="F436" s="267">
        <v>3.7568</v>
      </c>
      <c r="G436" s="267">
        <v>0.9483</v>
      </c>
      <c r="H436" s="267">
        <v>4.1015</v>
      </c>
      <c r="I436" s="267">
        <v>1.3835</v>
      </c>
      <c r="J436" s="267">
        <v>4.1806</v>
      </c>
      <c r="K436" s="267">
        <v>0.9028</v>
      </c>
      <c r="L436" s="267">
        <v>3.2636</v>
      </c>
      <c r="M436" s="267">
        <v>2.525</v>
      </c>
      <c r="N436" s="267">
        <v>3.4465</v>
      </c>
      <c r="O436" s="267">
        <v>0.9597</v>
      </c>
      <c r="P436" s="267">
        <v>0</v>
      </c>
    </row>
    <row r="437" spans="1:16" ht="15">
      <c r="A437" s="290">
        <v>27</v>
      </c>
      <c r="B437" s="267">
        <v>0</v>
      </c>
      <c r="C437" s="267">
        <v>0</v>
      </c>
      <c r="D437" s="267">
        <v>3.615</v>
      </c>
      <c r="E437" s="267">
        <v>1.1281</v>
      </c>
      <c r="F437" s="267">
        <v>3.7972</v>
      </c>
      <c r="G437" s="267">
        <v>0.9348</v>
      </c>
      <c r="H437" s="267">
        <v>3.99</v>
      </c>
      <c r="I437" s="267">
        <v>1.387</v>
      </c>
      <c r="J437" s="267">
        <v>4.0527</v>
      </c>
      <c r="K437" s="267">
        <v>0.9408</v>
      </c>
      <c r="L437" s="267">
        <v>3.132</v>
      </c>
      <c r="M437" s="267">
        <v>2.3563</v>
      </c>
      <c r="N437" s="267">
        <v>3.3234</v>
      </c>
      <c r="O437" s="267">
        <v>0.9254</v>
      </c>
      <c r="P437" s="267">
        <v>0</v>
      </c>
    </row>
    <row r="438" spans="1:16" ht="15">
      <c r="A438" s="290">
        <v>28</v>
      </c>
      <c r="B438" s="267">
        <v>0</v>
      </c>
      <c r="C438" s="267">
        <v>0</v>
      </c>
      <c r="D438" s="267">
        <v>3.608</v>
      </c>
      <c r="E438" s="267">
        <v>1.1042</v>
      </c>
      <c r="F438" s="267">
        <v>3.8376</v>
      </c>
      <c r="G438" s="267">
        <v>0.9213</v>
      </c>
      <c r="H438" s="267">
        <v>3.8785</v>
      </c>
      <c r="I438" s="267">
        <v>1.3906</v>
      </c>
      <c r="J438" s="267">
        <v>3.9249</v>
      </c>
      <c r="K438" s="267">
        <v>0.9787</v>
      </c>
      <c r="L438" s="267">
        <v>3.0005</v>
      </c>
      <c r="M438" s="267">
        <v>2.1875</v>
      </c>
      <c r="N438" s="267">
        <v>3.2003</v>
      </c>
      <c r="O438" s="267">
        <v>0.8911</v>
      </c>
      <c r="P438" s="267">
        <v>0</v>
      </c>
    </row>
    <row r="439" spans="1:16" ht="15">
      <c r="A439" s="290">
        <v>29</v>
      </c>
      <c r="B439" s="267">
        <v>0</v>
      </c>
      <c r="C439" s="267">
        <v>0</v>
      </c>
      <c r="D439" s="267">
        <v>3.6011</v>
      </c>
      <c r="E439" s="267">
        <v>1.0803</v>
      </c>
      <c r="F439" s="267">
        <v>3.878</v>
      </c>
      <c r="G439" s="267">
        <v>0.9078</v>
      </c>
      <c r="H439" s="267">
        <v>3.767</v>
      </c>
      <c r="I439" s="267">
        <v>1.3941</v>
      </c>
      <c r="J439" s="267">
        <v>3.797</v>
      </c>
      <c r="K439" s="267">
        <v>1.0167</v>
      </c>
      <c r="L439" s="267">
        <v>2.8689</v>
      </c>
      <c r="M439" s="267">
        <v>2.0187</v>
      </c>
      <c r="N439" s="267">
        <v>3.0772</v>
      </c>
      <c r="O439" s="267">
        <v>0.8569</v>
      </c>
      <c r="P439" s="267">
        <v>0</v>
      </c>
    </row>
    <row r="440" spans="1:16" ht="15">
      <c r="A440" s="290">
        <v>30</v>
      </c>
      <c r="B440" s="267">
        <v>0</v>
      </c>
      <c r="C440" s="267">
        <v>0</v>
      </c>
      <c r="D440" s="267">
        <v>3.5941</v>
      </c>
      <c r="E440" s="267">
        <v>1.0564</v>
      </c>
      <c r="F440" s="267">
        <v>3.9184</v>
      </c>
      <c r="G440" s="267">
        <v>0.8943</v>
      </c>
      <c r="H440" s="267">
        <v>3.6555</v>
      </c>
      <c r="I440" s="267">
        <v>1.3977</v>
      </c>
      <c r="J440" s="267">
        <v>3.6692</v>
      </c>
      <c r="K440" s="267">
        <v>1.0547</v>
      </c>
      <c r="L440" s="267">
        <v>2.7374</v>
      </c>
      <c r="M440" s="267">
        <v>1.85</v>
      </c>
      <c r="N440" s="267">
        <v>2.9541</v>
      </c>
      <c r="O440" s="267">
        <v>0.8226</v>
      </c>
      <c r="P440" s="267">
        <v>0</v>
      </c>
    </row>
    <row r="441" spans="1:16" ht="15">
      <c r="A441" s="290">
        <v>31</v>
      </c>
      <c r="B441" s="267">
        <v>0</v>
      </c>
      <c r="C441" s="267">
        <v>0</v>
      </c>
      <c r="D441" s="267">
        <v>3.6913</v>
      </c>
      <c r="E441" s="267">
        <v>1.0373</v>
      </c>
      <c r="F441" s="267">
        <v>3.9089</v>
      </c>
      <c r="G441" s="267">
        <v>0.8828</v>
      </c>
      <c r="H441" s="267">
        <v>3.7766</v>
      </c>
      <c r="I441" s="267">
        <v>1.3698</v>
      </c>
      <c r="J441" s="267">
        <v>3.6047</v>
      </c>
      <c r="K441" s="267">
        <v>1.0512</v>
      </c>
      <c r="L441" s="267">
        <v>2.7241</v>
      </c>
      <c r="M441" s="267">
        <v>1.8127</v>
      </c>
      <c r="N441" s="267">
        <v>2.8679</v>
      </c>
      <c r="O441" s="267">
        <v>0.8423</v>
      </c>
      <c r="P441" s="267">
        <v>0</v>
      </c>
    </row>
    <row r="442" spans="1:16" ht="15">
      <c r="A442" s="290">
        <v>32</v>
      </c>
      <c r="B442" s="267">
        <v>0</v>
      </c>
      <c r="C442" s="267">
        <v>0</v>
      </c>
      <c r="D442" s="267">
        <v>3.7884</v>
      </c>
      <c r="E442" s="267">
        <v>1.0183</v>
      </c>
      <c r="F442" s="267">
        <v>3.8995</v>
      </c>
      <c r="G442" s="267">
        <v>0.8714</v>
      </c>
      <c r="H442" s="267">
        <v>3.8977</v>
      </c>
      <c r="I442" s="267">
        <v>1.3419</v>
      </c>
      <c r="J442" s="267">
        <v>3.5402</v>
      </c>
      <c r="K442" s="267">
        <v>1.0478</v>
      </c>
      <c r="L442" s="267">
        <v>2.7107</v>
      </c>
      <c r="M442" s="267">
        <v>1.7755</v>
      </c>
      <c r="N442" s="267">
        <v>2.7817</v>
      </c>
      <c r="O442" s="267">
        <v>0.8621</v>
      </c>
      <c r="P442" s="267">
        <v>0</v>
      </c>
    </row>
    <row r="443" spans="1:16" ht="15">
      <c r="A443" s="290">
        <v>33</v>
      </c>
      <c r="B443" s="267">
        <v>0</v>
      </c>
      <c r="C443" s="267">
        <v>0</v>
      </c>
      <c r="D443" s="267">
        <v>4.6338</v>
      </c>
      <c r="E443" s="267">
        <v>1.1819</v>
      </c>
      <c r="F443" s="267">
        <v>4.6157</v>
      </c>
      <c r="G443" s="267">
        <v>1.0184</v>
      </c>
      <c r="H443" s="267">
        <v>4.7972</v>
      </c>
      <c r="I443" s="267">
        <v>1.5537</v>
      </c>
      <c r="J443" s="267">
        <v>4.1116</v>
      </c>
      <c r="K443" s="267">
        <v>1.2101</v>
      </c>
      <c r="L443" s="267">
        <v>3.199</v>
      </c>
      <c r="M443" s="267">
        <v>2.0551</v>
      </c>
      <c r="N443" s="267">
        <v>3.1808</v>
      </c>
      <c r="O443" s="267">
        <v>1.0511</v>
      </c>
      <c r="P443" s="267">
        <v>0</v>
      </c>
    </row>
    <row r="444" spans="1:16" ht="15">
      <c r="A444" s="290">
        <v>34</v>
      </c>
      <c r="B444" s="267">
        <v>0</v>
      </c>
      <c r="C444" s="267">
        <v>0</v>
      </c>
      <c r="D444" s="267">
        <v>4.7856</v>
      </c>
      <c r="E444" s="267">
        <v>1.1665</v>
      </c>
      <c r="F444" s="267">
        <v>4.6357</v>
      </c>
      <c r="G444" s="267">
        <v>1.0113</v>
      </c>
      <c r="H444" s="267">
        <v>4.9797</v>
      </c>
      <c r="I444" s="267">
        <v>1.5299</v>
      </c>
      <c r="J444" s="267">
        <v>4.0602</v>
      </c>
      <c r="K444" s="267">
        <v>1.2048</v>
      </c>
      <c r="L444" s="267">
        <v>3.2046</v>
      </c>
      <c r="M444" s="267">
        <v>2.0233</v>
      </c>
      <c r="N444" s="267">
        <v>3.0962</v>
      </c>
      <c r="O444" s="267">
        <v>1.0827</v>
      </c>
      <c r="P444" s="267">
        <v>0</v>
      </c>
    </row>
    <row r="445" spans="1:16" ht="15">
      <c r="A445" s="290">
        <v>35</v>
      </c>
      <c r="B445" s="267">
        <v>0</v>
      </c>
      <c r="C445" s="267">
        <v>0</v>
      </c>
      <c r="D445" s="267">
        <v>4.9374</v>
      </c>
      <c r="E445" s="267">
        <v>1.1511</v>
      </c>
      <c r="F445" s="267">
        <v>4.6558</v>
      </c>
      <c r="G445" s="267">
        <v>1.0042</v>
      </c>
      <c r="H445" s="267">
        <v>5.1621</v>
      </c>
      <c r="I445" s="267">
        <v>1.5061</v>
      </c>
      <c r="J445" s="267">
        <v>4.0089</v>
      </c>
      <c r="K445" s="267">
        <v>1.1994</v>
      </c>
      <c r="L445" s="267">
        <v>3.2101</v>
      </c>
      <c r="M445" s="267">
        <v>1.9914</v>
      </c>
      <c r="N445" s="267">
        <v>3.0117</v>
      </c>
      <c r="O445" s="267">
        <v>1.1143</v>
      </c>
      <c r="P445" s="267">
        <v>0</v>
      </c>
    </row>
    <row r="446" spans="1:16" ht="15">
      <c r="A446" s="290">
        <v>36</v>
      </c>
      <c r="B446" s="267">
        <v>0</v>
      </c>
      <c r="C446" s="267">
        <v>0</v>
      </c>
      <c r="D446" s="267">
        <v>5.0891</v>
      </c>
      <c r="E446" s="267">
        <v>1.1357</v>
      </c>
      <c r="F446" s="267">
        <v>4.6759</v>
      </c>
      <c r="G446" s="267">
        <v>0.9971</v>
      </c>
      <c r="H446" s="267">
        <v>5.3445</v>
      </c>
      <c r="I446" s="267">
        <v>1.4824</v>
      </c>
      <c r="J446" s="267">
        <v>3.9575</v>
      </c>
      <c r="K446" s="267">
        <v>1.1941</v>
      </c>
      <c r="L446" s="267">
        <v>3.2156</v>
      </c>
      <c r="M446" s="267">
        <v>1.9595</v>
      </c>
      <c r="N446" s="267">
        <v>2.9271</v>
      </c>
      <c r="O446" s="267">
        <v>1.1459</v>
      </c>
      <c r="P446" s="267">
        <v>0</v>
      </c>
    </row>
    <row r="447" spans="1:16" ht="15">
      <c r="A447" s="290">
        <v>37</v>
      </c>
      <c r="B447" s="267">
        <v>0</v>
      </c>
      <c r="C447" s="267">
        <v>0</v>
      </c>
      <c r="D447" s="267">
        <v>5.2409</v>
      </c>
      <c r="E447" s="267">
        <v>1.1203</v>
      </c>
      <c r="F447" s="267">
        <v>4.696</v>
      </c>
      <c r="G447" s="267">
        <v>0.99</v>
      </c>
      <c r="H447" s="267">
        <v>5.527</v>
      </c>
      <c r="I447" s="267">
        <v>1.4586</v>
      </c>
      <c r="J447" s="267">
        <v>3.9061</v>
      </c>
      <c r="K447" s="267">
        <v>1.1887</v>
      </c>
      <c r="L447" s="267">
        <v>3.2212</v>
      </c>
      <c r="M447" s="267">
        <v>1.9277</v>
      </c>
      <c r="N447" s="267">
        <v>2.8426</v>
      </c>
      <c r="O447" s="267">
        <v>1.1775</v>
      </c>
      <c r="P447" s="267">
        <v>0</v>
      </c>
    </row>
    <row r="448" spans="1:16" ht="15">
      <c r="A448" s="290">
        <v>38</v>
      </c>
      <c r="B448" s="267">
        <v>0</v>
      </c>
      <c r="C448" s="267">
        <v>0</v>
      </c>
      <c r="D448" s="267">
        <v>5.3927</v>
      </c>
      <c r="E448" s="267">
        <v>1.1049</v>
      </c>
      <c r="F448" s="267">
        <v>4.7161</v>
      </c>
      <c r="G448" s="267">
        <v>0.9829</v>
      </c>
      <c r="H448" s="267">
        <v>5.7094</v>
      </c>
      <c r="I448" s="267">
        <v>1.4348</v>
      </c>
      <c r="J448" s="267">
        <v>3.8547</v>
      </c>
      <c r="K448" s="267">
        <v>1.1834</v>
      </c>
      <c r="L448" s="267">
        <v>3.2267</v>
      </c>
      <c r="M448" s="267">
        <v>1.8958</v>
      </c>
      <c r="N448" s="267">
        <v>2.758</v>
      </c>
      <c r="O448" s="267">
        <v>1.2091</v>
      </c>
      <c r="P448" s="267">
        <v>0</v>
      </c>
    </row>
    <row r="449" spans="1:16" ht="15">
      <c r="A449" s="290">
        <v>39</v>
      </c>
      <c r="B449" s="267">
        <v>0</v>
      </c>
      <c r="C449" s="267">
        <v>0</v>
      </c>
      <c r="D449" s="267">
        <v>5.5445</v>
      </c>
      <c r="E449" s="267">
        <v>1.0895</v>
      </c>
      <c r="F449" s="267">
        <v>4.7362</v>
      </c>
      <c r="G449" s="267">
        <v>0.9758</v>
      </c>
      <c r="H449" s="267">
        <v>5.8919</v>
      </c>
      <c r="I449" s="267">
        <v>1.4111</v>
      </c>
      <c r="J449" s="267">
        <v>3.8034</v>
      </c>
      <c r="K449" s="267">
        <v>1.178</v>
      </c>
      <c r="L449" s="267">
        <v>3.2322</v>
      </c>
      <c r="M449" s="267">
        <v>1.8639</v>
      </c>
      <c r="N449" s="267">
        <v>2.6735</v>
      </c>
      <c r="O449" s="267">
        <v>1.2407</v>
      </c>
      <c r="P449" s="267">
        <v>0</v>
      </c>
    </row>
    <row r="450" spans="1:16" ht="15">
      <c r="A450" s="290">
        <v>40</v>
      </c>
      <c r="B450" s="267">
        <v>0</v>
      </c>
      <c r="C450" s="267">
        <v>0</v>
      </c>
      <c r="D450" s="267">
        <v>5.6963</v>
      </c>
      <c r="E450" s="267">
        <v>1.0741</v>
      </c>
      <c r="F450" s="267">
        <v>4.7562</v>
      </c>
      <c r="G450" s="267">
        <v>0.9687</v>
      </c>
      <c r="H450" s="267">
        <v>6.0743</v>
      </c>
      <c r="I450" s="267">
        <v>1.3873</v>
      </c>
      <c r="J450" s="267">
        <v>3.752</v>
      </c>
      <c r="K450" s="267">
        <v>1.1727</v>
      </c>
      <c r="L450" s="267">
        <v>3.2378</v>
      </c>
      <c r="M450" s="267">
        <v>1.8321</v>
      </c>
      <c r="N450" s="267">
        <v>2.5889</v>
      </c>
      <c r="O450" s="267">
        <v>1.2723</v>
      </c>
      <c r="P450" s="267">
        <v>0</v>
      </c>
    </row>
    <row r="451" spans="1:16" ht="15">
      <c r="A451" s="290">
        <v>41</v>
      </c>
      <c r="B451" s="267">
        <v>0</v>
      </c>
      <c r="C451" s="267">
        <v>0</v>
      </c>
      <c r="D451" s="267">
        <v>5.848</v>
      </c>
      <c r="E451" s="267">
        <v>1.0587</v>
      </c>
      <c r="F451" s="267">
        <v>4.7763</v>
      </c>
      <c r="G451" s="267">
        <v>0.9616</v>
      </c>
      <c r="H451" s="267">
        <v>6.2568</v>
      </c>
      <c r="I451" s="267">
        <v>1.3636</v>
      </c>
      <c r="J451" s="267">
        <v>3.7006</v>
      </c>
      <c r="K451" s="267">
        <v>1.1673</v>
      </c>
      <c r="L451" s="267">
        <v>3.2433</v>
      </c>
      <c r="M451" s="267">
        <v>1.8002</v>
      </c>
      <c r="N451" s="267">
        <v>2.5044</v>
      </c>
      <c r="O451" s="267">
        <v>1.3039</v>
      </c>
      <c r="P451" s="267">
        <v>0</v>
      </c>
    </row>
    <row r="452" spans="1:16" ht="15">
      <c r="A452" s="290">
        <v>42</v>
      </c>
      <c r="B452" s="267">
        <v>0</v>
      </c>
      <c r="C452" s="267">
        <v>0</v>
      </c>
      <c r="D452" s="267">
        <v>5.9998</v>
      </c>
      <c r="E452" s="267">
        <v>1.0433</v>
      </c>
      <c r="F452" s="267">
        <v>4.7964</v>
      </c>
      <c r="G452" s="267">
        <v>0.9545</v>
      </c>
      <c r="H452" s="267">
        <v>6.4392</v>
      </c>
      <c r="I452" s="267">
        <v>1.3398</v>
      </c>
      <c r="J452" s="267">
        <v>3.6492</v>
      </c>
      <c r="K452" s="267">
        <v>1.162</v>
      </c>
      <c r="L452" s="267">
        <v>3.2488</v>
      </c>
      <c r="M452" s="267">
        <v>1.7683</v>
      </c>
      <c r="N452" s="267">
        <v>2.4198</v>
      </c>
      <c r="O452" s="267">
        <v>1.3355</v>
      </c>
      <c r="P452" s="267">
        <v>0</v>
      </c>
    </row>
    <row r="453" spans="1:16" ht="15">
      <c r="A453" s="290">
        <v>43</v>
      </c>
      <c r="B453" s="267">
        <v>0</v>
      </c>
      <c r="C453" s="267">
        <v>0</v>
      </c>
      <c r="D453" s="267">
        <v>5.8707</v>
      </c>
      <c r="E453" s="267">
        <v>1.0306</v>
      </c>
      <c r="F453" s="267">
        <v>4.7032</v>
      </c>
      <c r="G453" s="267">
        <v>0.9516</v>
      </c>
      <c r="H453" s="267">
        <v>6.2309</v>
      </c>
      <c r="I453" s="267">
        <v>1.3103</v>
      </c>
      <c r="J453" s="267">
        <v>3.5653</v>
      </c>
      <c r="K453" s="267">
        <v>1.1566</v>
      </c>
      <c r="L453" s="267">
        <v>3.2082</v>
      </c>
      <c r="M453" s="267">
        <v>1.7392</v>
      </c>
      <c r="N453" s="267">
        <v>2.3681</v>
      </c>
      <c r="O453" s="267">
        <v>1.3063</v>
      </c>
      <c r="P453" s="267">
        <v>0</v>
      </c>
    </row>
    <row r="454" spans="1:16" ht="15">
      <c r="A454" s="290">
        <v>44</v>
      </c>
      <c r="B454" s="267">
        <v>0</v>
      </c>
      <c r="C454" s="267">
        <v>0</v>
      </c>
      <c r="D454" s="267">
        <v>5.7416</v>
      </c>
      <c r="E454" s="267">
        <v>1.018</v>
      </c>
      <c r="F454" s="267">
        <v>4.61</v>
      </c>
      <c r="G454" s="267">
        <v>0.9486</v>
      </c>
      <c r="H454" s="267">
        <v>6.0226</v>
      </c>
      <c r="I454" s="267">
        <v>1.2807</v>
      </c>
      <c r="J454" s="267">
        <v>3.4814</v>
      </c>
      <c r="K454" s="267">
        <v>1.1513</v>
      </c>
      <c r="L454" s="267">
        <v>3.1676</v>
      </c>
      <c r="M454" s="267">
        <v>1.7101</v>
      </c>
      <c r="N454" s="267">
        <v>2.3164</v>
      </c>
      <c r="O454" s="267">
        <v>1.2771</v>
      </c>
      <c r="P454" s="267">
        <v>0</v>
      </c>
    </row>
    <row r="455" spans="1:16" ht="15">
      <c r="A455" s="290">
        <v>45</v>
      </c>
      <c r="B455" s="267">
        <v>0</v>
      </c>
      <c r="C455" s="267">
        <v>0</v>
      </c>
      <c r="D455" s="267">
        <v>5.3571</v>
      </c>
      <c r="E455" s="267">
        <v>1.3246</v>
      </c>
      <c r="F455" s="267">
        <v>4.4048</v>
      </c>
      <c r="G455" s="267">
        <v>1.2722</v>
      </c>
      <c r="H455" s="267">
        <v>5.5499</v>
      </c>
      <c r="I455" s="267">
        <v>1.5419</v>
      </c>
      <c r="J455" s="267">
        <v>3.425</v>
      </c>
      <c r="K455" s="267">
        <v>1.4959</v>
      </c>
      <c r="L455" s="267">
        <v>3.3285</v>
      </c>
      <c r="M455" s="267">
        <v>2.0951</v>
      </c>
      <c r="N455" s="267">
        <v>2.4735</v>
      </c>
      <c r="O455" s="267">
        <v>1.587</v>
      </c>
      <c r="P455" s="267">
        <v>0</v>
      </c>
    </row>
    <row r="456" spans="1:16" ht="15">
      <c r="A456" s="290">
        <v>46</v>
      </c>
      <c r="B456" s="267">
        <v>0</v>
      </c>
      <c r="C456" s="267">
        <v>0</v>
      </c>
      <c r="D456" s="267">
        <v>5.2284</v>
      </c>
      <c r="E456" s="267">
        <v>1.312</v>
      </c>
      <c r="F456" s="267">
        <v>4.3133</v>
      </c>
      <c r="G456" s="267">
        <v>1.268</v>
      </c>
      <c r="H456" s="267">
        <v>5.3561</v>
      </c>
      <c r="I456" s="267">
        <v>1.5139</v>
      </c>
      <c r="J456" s="267">
        <v>3.3446</v>
      </c>
      <c r="K456" s="267">
        <v>1.4842</v>
      </c>
      <c r="L456" s="267">
        <v>3.2865</v>
      </c>
      <c r="M456" s="267">
        <v>2.0663</v>
      </c>
      <c r="N456" s="267">
        <v>2.4238</v>
      </c>
      <c r="O456" s="267">
        <v>1.5598</v>
      </c>
      <c r="P456" s="267">
        <v>0</v>
      </c>
    </row>
    <row r="457" spans="1:16" ht="15">
      <c r="A457" s="290">
        <v>47</v>
      </c>
      <c r="B457" s="267">
        <v>0</v>
      </c>
      <c r="C457" s="267">
        <v>0</v>
      </c>
      <c r="D457" s="267">
        <v>5.0997</v>
      </c>
      <c r="E457" s="267">
        <v>1.2993</v>
      </c>
      <c r="F457" s="267">
        <v>4.2219</v>
      </c>
      <c r="G457" s="267">
        <v>1.2638</v>
      </c>
      <c r="H457" s="267">
        <v>5.1623</v>
      </c>
      <c r="I457" s="267">
        <v>1.4859</v>
      </c>
      <c r="J457" s="267">
        <v>3.2642</v>
      </c>
      <c r="K457" s="267">
        <v>1.4725</v>
      </c>
      <c r="L457" s="267">
        <v>3.2445</v>
      </c>
      <c r="M457" s="267">
        <v>2.0375</v>
      </c>
      <c r="N457" s="267">
        <v>2.3742</v>
      </c>
      <c r="O457" s="267">
        <v>1.5326</v>
      </c>
      <c r="P457" s="267">
        <v>0</v>
      </c>
    </row>
    <row r="458" spans="1:16" ht="15">
      <c r="A458" s="290">
        <v>48</v>
      </c>
      <c r="B458" s="267">
        <v>0</v>
      </c>
      <c r="C458" s="267">
        <v>0</v>
      </c>
      <c r="D458" s="267">
        <v>4.971</v>
      </c>
      <c r="E458" s="267">
        <v>1.2866</v>
      </c>
      <c r="F458" s="267">
        <v>4.1305</v>
      </c>
      <c r="G458" s="267">
        <v>1.2596</v>
      </c>
      <c r="H458" s="267">
        <v>4.9684</v>
      </c>
      <c r="I458" s="267">
        <v>1.4579</v>
      </c>
      <c r="J458" s="267">
        <v>3.1838</v>
      </c>
      <c r="K458" s="267">
        <v>1.4608</v>
      </c>
      <c r="L458" s="267">
        <v>3.2025</v>
      </c>
      <c r="M458" s="267">
        <v>2.0087</v>
      </c>
      <c r="N458" s="267">
        <v>2.3245</v>
      </c>
      <c r="O458" s="267">
        <v>1.5055</v>
      </c>
      <c r="P458" s="267">
        <v>0</v>
      </c>
    </row>
    <row r="459" spans="1:16" ht="15">
      <c r="A459" s="290">
        <v>49</v>
      </c>
      <c r="B459" s="267">
        <v>0</v>
      </c>
      <c r="C459" s="267">
        <v>0</v>
      </c>
      <c r="D459" s="267">
        <v>4.8422</v>
      </c>
      <c r="E459" s="267">
        <v>1.2739</v>
      </c>
      <c r="F459" s="267">
        <v>4.0391</v>
      </c>
      <c r="G459" s="267">
        <v>1.2555</v>
      </c>
      <c r="H459" s="267">
        <v>4.7746</v>
      </c>
      <c r="I459" s="267">
        <v>1.4299</v>
      </c>
      <c r="J459" s="267">
        <v>3.1035</v>
      </c>
      <c r="K459" s="267">
        <v>1.4491</v>
      </c>
      <c r="L459" s="267">
        <v>3.1605</v>
      </c>
      <c r="M459" s="267">
        <v>1.98</v>
      </c>
      <c r="N459" s="267">
        <v>2.2748</v>
      </c>
      <c r="O459" s="267">
        <v>1.4783</v>
      </c>
      <c r="P459" s="267">
        <v>0</v>
      </c>
    </row>
    <row r="460" spans="1:16" ht="15">
      <c r="A460" s="290">
        <v>50</v>
      </c>
      <c r="B460" s="267">
        <v>0</v>
      </c>
      <c r="C460" s="267">
        <v>0</v>
      </c>
      <c r="D460" s="267">
        <v>4.7135</v>
      </c>
      <c r="E460" s="267">
        <v>1.2612</v>
      </c>
      <c r="F460" s="267">
        <v>3.9477</v>
      </c>
      <c r="G460" s="267">
        <v>1.2513</v>
      </c>
      <c r="H460" s="267">
        <v>4.5808</v>
      </c>
      <c r="I460" s="267">
        <v>1.4019</v>
      </c>
      <c r="J460" s="267">
        <v>3.0231</v>
      </c>
      <c r="K460" s="267">
        <v>1.4373</v>
      </c>
      <c r="L460" s="267">
        <v>3.1185</v>
      </c>
      <c r="M460" s="267">
        <v>1.9512</v>
      </c>
      <c r="N460" s="267">
        <v>2.2252</v>
      </c>
      <c r="O460" s="267">
        <v>1.4512</v>
      </c>
      <c r="P460" s="267">
        <v>0</v>
      </c>
    </row>
    <row r="461" spans="1:16" ht="15">
      <c r="A461" s="290">
        <v>51</v>
      </c>
      <c r="B461" s="267">
        <v>0</v>
      </c>
      <c r="C461" s="267">
        <v>0</v>
      </c>
      <c r="D461" s="267">
        <v>4.5848</v>
      </c>
      <c r="E461" s="267">
        <v>1.2485</v>
      </c>
      <c r="F461" s="267">
        <v>3.8563</v>
      </c>
      <c r="G461" s="267">
        <v>1.2471</v>
      </c>
      <c r="H461" s="267">
        <v>4.387</v>
      </c>
      <c r="I461" s="267">
        <v>1.374</v>
      </c>
      <c r="J461" s="267">
        <v>2.9427</v>
      </c>
      <c r="K461" s="267">
        <v>1.4256</v>
      </c>
      <c r="L461" s="267">
        <v>3.0765</v>
      </c>
      <c r="M461" s="267">
        <v>1.9224</v>
      </c>
      <c r="N461" s="267">
        <v>2.1755</v>
      </c>
      <c r="O461" s="267">
        <v>1.424</v>
      </c>
      <c r="P461" s="267">
        <v>0</v>
      </c>
    </row>
    <row r="462" spans="1:16" ht="15">
      <c r="A462" s="290">
        <v>52</v>
      </c>
      <c r="B462" s="267">
        <v>0</v>
      </c>
      <c r="C462" s="267">
        <v>0</v>
      </c>
      <c r="D462" s="267">
        <v>4.4561</v>
      </c>
      <c r="E462" s="267">
        <v>1.2359</v>
      </c>
      <c r="F462" s="267">
        <v>3.7648</v>
      </c>
      <c r="G462" s="267">
        <v>1.2429</v>
      </c>
      <c r="H462" s="267">
        <v>4.1931</v>
      </c>
      <c r="I462" s="267">
        <v>1.346</v>
      </c>
      <c r="J462" s="267">
        <v>2.8623</v>
      </c>
      <c r="K462" s="267">
        <v>1.4139</v>
      </c>
      <c r="L462" s="267">
        <v>3.0345</v>
      </c>
      <c r="M462" s="267">
        <v>1.8936</v>
      </c>
      <c r="N462" s="267">
        <v>2.1258</v>
      </c>
      <c r="O462" s="267">
        <v>1.3968</v>
      </c>
      <c r="P462" s="267">
        <v>0</v>
      </c>
    </row>
    <row r="463" spans="1:16" ht="15">
      <c r="A463" s="290">
        <v>53</v>
      </c>
      <c r="B463" s="267">
        <v>0</v>
      </c>
      <c r="C463" s="267">
        <v>0</v>
      </c>
      <c r="D463" s="267">
        <v>4.3274</v>
      </c>
      <c r="E463" s="267">
        <v>1.2232</v>
      </c>
      <c r="F463" s="267">
        <v>3.6734</v>
      </c>
      <c r="G463" s="267">
        <v>1.2387</v>
      </c>
      <c r="H463" s="267">
        <v>3.9993</v>
      </c>
      <c r="I463" s="267">
        <v>1.318</v>
      </c>
      <c r="J463" s="267">
        <v>2.7819</v>
      </c>
      <c r="K463" s="267">
        <v>1.4022</v>
      </c>
      <c r="L463" s="267">
        <v>2.9925</v>
      </c>
      <c r="M463" s="267">
        <v>1.8648</v>
      </c>
      <c r="N463" s="267">
        <v>2.0762</v>
      </c>
      <c r="O463" s="267">
        <v>1.3697</v>
      </c>
      <c r="P463" s="267">
        <v>0</v>
      </c>
    </row>
    <row r="464" spans="1:16" ht="15">
      <c r="A464" s="290">
        <v>54</v>
      </c>
      <c r="B464" s="267">
        <v>0</v>
      </c>
      <c r="C464" s="267">
        <v>0</v>
      </c>
      <c r="D464" s="267">
        <v>4.1986</v>
      </c>
      <c r="E464" s="267">
        <v>1.2105</v>
      </c>
      <c r="F464" s="267">
        <v>3.582</v>
      </c>
      <c r="G464" s="267">
        <v>1.2345</v>
      </c>
      <c r="H464" s="267">
        <v>3.8055</v>
      </c>
      <c r="I464" s="267">
        <v>1.29</v>
      </c>
      <c r="J464" s="267">
        <v>2.7015</v>
      </c>
      <c r="K464" s="267">
        <v>1.3905</v>
      </c>
      <c r="L464" s="267">
        <v>2.9505</v>
      </c>
      <c r="M464" s="267">
        <v>1.836</v>
      </c>
      <c r="N464" s="267">
        <v>2.0265</v>
      </c>
      <c r="O464" s="267">
        <v>1.3425</v>
      </c>
      <c r="P464" s="267">
        <v>0</v>
      </c>
    </row>
    <row r="465" spans="1:16" ht="15">
      <c r="A465" s="290">
        <v>55</v>
      </c>
      <c r="B465" s="267">
        <v>0</v>
      </c>
      <c r="C465" s="267">
        <v>0</v>
      </c>
      <c r="D465" s="267">
        <v>4.0092</v>
      </c>
      <c r="E465" s="267">
        <v>1.2071</v>
      </c>
      <c r="F465" s="267">
        <v>3.441</v>
      </c>
      <c r="G465" s="267">
        <v>1.2276</v>
      </c>
      <c r="H465" s="267">
        <v>3.775</v>
      </c>
      <c r="I465" s="267">
        <v>1.2785</v>
      </c>
      <c r="J465" s="267">
        <v>2.6077</v>
      </c>
      <c r="K465" s="267">
        <v>1.3704</v>
      </c>
      <c r="L465" s="267">
        <v>2.875</v>
      </c>
      <c r="M465" s="267">
        <v>1.8231</v>
      </c>
      <c r="N465" s="267">
        <v>1.9881</v>
      </c>
      <c r="O465" s="267">
        <v>1.3391</v>
      </c>
      <c r="P465" s="267">
        <v>0</v>
      </c>
    </row>
    <row r="466" spans="1:16" ht="15">
      <c r="A466" s="290">
        <v>56</v>
      </c>
      <c r="B466" s="267">
        <v>0</v>
      </c>
      <c r="C466" s="267">
        <v>0</v>
      </c>
      <c r="D466" s="267">
        <v>3.8197</v>
      </c>
      <c r="E466" s="267">
        <v>1.2038</v>
      </c>
      <c r="F466" s="267">
        <v>3.3</v>
      </c>
      <c r="G466" s="267">
        <v>1.2208</v>
      </c>
      <c r="H466" s="267">
        <v>3.7445</v>
      </c>
      <c r="I466" s="267">
        <v>1.267</v>
      </c>
      <c r="J466" s="267">
        <v>2.5139</v>
      </c>
      <c r="K466" s="267">
        <v>1.3503</v>
      </c>
      <c r="L466" s="267">
        <v>2.7995</v>
      </c>
      <c r="M466" s="267">
        <v>1.8101</v>
      </c>
      <c r="N466" s="267">
        <v>1.9497</v>
      </c>
      <c r="O466" s="267">
        <v>1.3357</v>
      </c>
      <c r="P466" s="267">
        <v>0</v>
      </c>
    </row>
    <row r="467" spans="1:16" ht="15">
      <c r="A467" s="290">
        <v>57</v>
      </c>
      <c r="B467" s="267">
        <v>0</v>
      </c>
      <c r="C467" s="267">
        <v>0</v>
      </c>
      <c r="D467" s="267">
        <v>3.6303</v>
      </c>
      <c r="E467" s="267">
        <v>1.2004</v>
      </c>
      <c r="F467" s="267">
        <v>3.1589</v>
      </c>
      <c r="G467" s="267">
        <v>1.2139</v>
      </c>
      <c r="H467" s="267">
        <v>3.7141</v>
      </c>
      <c r="I467" s="267">
        <v>1.2555</v>
      </c>
      <c r="J467" s="267">
        <v>2.4201</v>
      </c>
      <c r="K467" s="267">
        <v>1.3302</v>
      </c>
      <c r="L467" s="267">
        <v>2.724</v>
      </c>
      <c r="M467" s="267">
        <v>1.7972</v>
      </c>
      <c r="N467" s="267">
        <v>1.9113</v>
      </c>
      <c r="O467" s="267">
        <v>1.3323</v>
      </c>
      <c r="P467" s="267">
        <v>0</v>
      </c>
    </row>
    <row r="468" spans="1:16" ht="15">
      <c r="A468" s="290">
        <v>58</v>
      </c>
      <c r="B468" s="267">
        <v>0</v>
      </c>
      <c r="C468" s="267">
        <v>0</v>
      </c>
      <c r="D468" s="267">
        <v>3.4408</v>
      </c>
      <c r="E468" s="267">
        <v>1.1971</v>
      </c>
      <c r="F468" s="267">
        <v>3.0179</v>
      </c>
      <c r="G468" s="267">
        <v>1.207</v>
      </c>
      <c r="H468" s="267">
        <v>3.6836</v>
      </c>
      <c r="I468" s="267">
        <v>1.244</v>
      </c>
      <c r="J468" s="267">
        <v>2.3263</v>
      </c>
      <c r="K468" s="267">
        <v>1.31</v>
      </c>
      <c r="L468" s="267">
        <v>2.6485</v>
      </c>
      <c r="M468" s="267">
        <v>1.7842</v>
      </c>
      <c r="N468" s="267">
        <v>1.873</v>
      </c>
      <c r="O468" s="267">
        <v>1.3289</v>
      </c>
      <c r="P468" s="267">
        <v>0</v>
      </c>
    </row>
    <row r="469" spans="1:16" ht="15">
      <c r="A469" s="290">
        <v>59</v>
      </c>
      <c r="B469" s="267">
        <v>0</v>
      </c>
      <c r="C469" s="267">
        <v>0</v>
      </c>
      <c r="D469" s="267">
        <v>3.2514</v>
      </c>
      <c r="E469" s="267">
        <v>1.1937</v>
      </c>
      <c r="F469" s="267">
        <v>2.8769</v>
      </c>
      <c r="G469" s="267">
        <v>1.2002</v>
      </c>
      <c r="H469" s="267">
        <v>3.6531</v>
      </c>
      <c r="I469" s="267">
        <v>1.2326</v>
      </c>
      <c r="J469" s="267">
        <v>2.2325</v>
      </c>
      <c r="K469" s="267">
        <v>1.2899</v>
      </c>
      <c r="L469" s="267">
        <v>2.573</v>
      </c>
      <c r="M469" s="267">
        <v>1.7713</v>
      </c>
      <c r="N469" s="267">
        <v>1.8346</v>
      </c>
      <c r="O469" s="267">
        <v>1.3255</v>
      </c>
      <c r="P469" s="267">
        <v>0</v>
      </c>
    </row>
    <row r="470" spans="1:16" ht="15">
      <c r="A470" s="290">
        <v>60</v>
      </c>
      <c r="B470" s="267">
        <v>0</v>
      </c>
      <c r="C470" s="267">
        <v>0</v>
      </c>
      <c r="D470" s="267">
        <v>3.0619</v>
      </c>
      <c r="E470" s="267">
        <v>1.1904</v>
      </c>
      <c r="F470" s="267">
        <v>2.7359</v>
      </c>
      <c r="G470" s="267">
        <v>1.1933</v>
      </c>
      <c r="H470" s="267">
        <v>3.6226</v>
      </c>
      <c r="I470" s="267">
        <v>1.2211</v>
      </c>
      <c r="J470" s="267">
        <v>2.1387</v>
      </c>
      <c r="K470" s="267">
        <v>1.2698</v>
      </c>
      <c r="L470" s="267">
        <v>2.4975</v>
      </c>
      <c r="M470" s="267">
        <v>1.7583</v>
      </c>
      <c r="N470" s="267">
        <v>1.7962</v>
      </c>
      <c r="O470" s="267">
        <v>1.3221</v>
      </c>
      <c r="P470" s="267">
        <v>0</v>
      </c>
    </row>
    <row r="471" ht="12.75">
      <c r="A471" s="83"/>
    </row>
    <row r="472" ht="12.75">
      <c r="A472" s="76" t="e">
        <f>HLOOKUP('[3]NEER Claim Cost Calculator'!$I$22,B476:P537,MATCH('[3]NEER Claim Cost Calculator'!$K$22,A476:A537))</f>
        <v>#N/A</v>
      </c>
    </row>
    <row r="473" spans="1:16" s="261" customFormat="1" ht="12.75">
      <c r="A473" s="475" t="s">
        <v>18750</v>
      </c>
      <c r="B473" s="475"/>
      <c r="C473" s="475"/>
      <c r="D473" s="475"/>
      <c r="E473" s="475"/>
      <c r="F473" s="475"/>
      <c r="G473" s="475"/>
      <c r="H473" s="475"/>
      <c r="I473" s="475"/>
      <c r="J473" s="475"/>
      <c r="K473" s="475"/>
      <c r="L473" s="475"/>
      <c r="M473" s="475"/>
      <c r="N473" s="475"/>
      <c r="O473" s="475"/>
      <c r="P473" s="475"/>
    </row>
    <row r="474" spans="1:16" ht="12.75">
      <c r="A474" s="479" t="s">
        <v>18751</v>
      </c>
      <c r="B474" s="479"/>
      <c r="C474" s="479"/>
      <c r="D474" s="479"/>
      <c r="E474" s="479"/>
      <c r="F474" s="479"/>
      <c r="G474" s="479"/>
      <c r="H474" s="479"/>
      <c r="I474" s="479"/>
      <c r="J474" s="479"/>
      <c r="K474" s="479"/>
      <c r="L474" s="479"/>
      <c r="M474" s="479"/>
      <c r="N474" s="479"/>
      <c r="O474" s="479"/>
      <c r="P474" s="479"/>
    </row>
    <row r="475" spans="1:16" ht="12.75">
      <c r="A475" s="80" t="s">
        <v>18752</v>
      </c>
      <c r="B475" s="222" t="s">
        <v>18753</v>
      </c>
      <c r="C475" s="222" t="s">
        <v>18754</v>
      </c>
      <c r="D475" s="222" t="s">
        <v>18755</v>
      </c>
      <c r="E475" s="222" t="s">
        <v>18756</v>
      </c>
      <c r="F475" s="222" t="s">
        <v>18757</v>
      </c>
      <c r="G475" s="222" t="s">
        <v>18758</v>
      </c>
      <c r="H475" s="222" t="s">
        <v>18759</v>
      </c>
      <c r="I475" s="222" t="s">
        <v>18760</v>
      </c>
      <c r="J475" s="222" t="s">
        <v>18761</v>
      </c>
      <c r="K475" s="222" t="s">
        <v>18762</v>
      </c>
      <c r="L475" s="222" t="s">
        <v>18763</v>
      </c>
      <c r="M475" s="222" t="s">
        <v>18764</v>
      </c>
      <c r="N475" s="222" t="s">
        <v>18765</v>
      </c>
      <c r="O475" s="222" t="s">
        <v>18766</v>
      </c>
      <c r="P475" s="222" t="s">
        <v>18767</v>
      </c>
    </row>
    <row r="476" spans="1:16" ht="12.75">
      <c r="A476" s="82" t="s">
        <v>18768</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10.3662</v>
      </c>
      <c r="E477" s="267">
        <v>3.2569</v>
      </c>
      <c r="F477" s="267">
        <v>15.6819</v>
      </c>
      <c r="G477" s="267">
        <v>3.8925</v>
      </c>
      <c r="H477" s="267">
        <v>17.4291</v>
      </c>
      <c r="I477" s="267">
        <v>3.4763</v>
      </c>
      <c r="J477" s="267">
        <v>27.3819</v>
      </c>
      <c r="K477" s="267">
        <v>2.8125</v>
      </c>
      <c r="L477" s="267">
        <v>11.193</v>
      </c>
      <c r="M477" s="267">
        <v>4.23</v>
      </c>
      <c r="N477" s="267">
        <v>0</v>
      </c>
      <c r="O477" s="267">
        <v>0</v>
      </c>
      <c r="P477" s="267">
        <v>0</v>
      </c>
    </row>
    <row r="478" spans="1:16" ht="15">
      <c r="A478" s="290">
        <v>1</v>
      </c>
      <c r="B478" s="267">
        <v>0</v>
      </c>
      <c r="C478" s="267">
        <v>0</v>
      </c>
      <c r="D478" s="267">
        <v>9.2144</v>
      </c>
      <c r="E478" s="267">
        <v>2.895</v>
      </c>
      <c r="F478" s="267">
        <v>13.9395</v>
      </c>
      <c r="G478" s="267">
        <v>3.46</v>
      </c>
      <c r="H478" s="267">
        <v>15.4925</v>
      </c>
      <c r="I478" s="267">
        <v>3.09</v>
      </c>
      <c r="J478" s="267">
        <v>24.3395</v>
      </c>
      <c r="K478" s="267">
        <v>2.5</v>
      </c>
      <c r="L478" s="267">
        <v>9.9493</v>
      </c>
      <c r="M478" s="267">
        <v>3.76</v>
      </c>
      <c r="N478" s="267">
        <v>0</v>
      </c>
      <c r="O478" s="267">
        <v>0</v>
      </c>
      <c r="P478" s="267">
        <v>0</v>
      </c>
    </row>
    <row r="479" spans="1:16" ht="15">
      <c r="A479" s="290">
        <v>2</v>
      </c>
      <c r="B479" s="267">
        <v>0</v>
      </c>
      <c r="C479" s="267">
        <v>0</v>
      </c>
      <c r="D479" s="267">
        <v>8.0626</v>
      </c>
      <c r="E479" s="267">
        <v>2.5331</v>
      </c>
      <c r="F479" s="267">
        <v>12.197</v>
      </c>
      <c r="G479" s="267">
        <v>3.0275</v>
      </c>
      <c r="H479" s="267">
        <v>13.556</v>
      </c>
      <c r="I479" s="267">
        <v>2.7038</v>
      </c>
      <c r="J479" s="267">
        <v>21.297</v>
      </c>
      <c r="K479" s="267">
        <v>2.1875</v>
      </c>
      <c r="L479" s="267">
        <v>8.7057</v>
      </c>
      <c r="M479" s="267">
        <v>3.29</v>
      </c>
      <c r="N479" s="267">
        <v>0</v>
      </c>
      <c r="O479" s="267">
        <v>0</v>
      </c>
      <c r="P479" s="267">
        <v>0</v>
      </c>
    </row>
    <row r="480" spans="1:16" ht="15">
      <c r="A480" s="290">
        <v>3</v>
      </c>
      <c r="B480" s="267">
        <v>0</v>
      </c>
      <c r="C480" s="267">
        <v>0</v>
      </c>
      <c r="D480" s="267">
        <v>6.9108</v>
      </c>
      <c r="E480" s="267">
        <v>2.1713</v>
      </c>
      <c r="F480" s="267">
        <v>10.4546</v>
      </c>
      <c r="G480" s="267">
        <v>2.595</v>
      </c>
      <c r="H480" s="267">
        <v>11.6194</v>
      </c>
      <c r="I480" s="267">
        <v>2.3175</v>
      </c>
      <c r="J480" s="267">
        <v>18.2546</v>
      </c>
      <c r="K480" s="267">
        <v>1.875</v>
      </c>
      <c r="L480" s="267">
        <v>7.462</v>
      </c>
      <c r="M480" s="267">
        <v>2.82</v>
      </c>
      <c r="N480" s="267">
        <v>0</v>
      </c>
      <c r="O480" s="267">
        <v>0</v>
      </c>
      <c r="P480" s="267">
        <v>0</v>
      </c>
    </row>
    <row r="481" spans="1:16" ht="15">
      <c r="A481" s="290">
        <v>4</v>
      </c>
      <c r="B481" s="267">
        <v>0</v>
      </c>
      <c r="C481" s="267">
        <v>0</v>
      </c>
      <c r="D481" s="267">
        <v>5.759</v>
      </c>
      <c r="E481" s="267">
        <v>1.8094</v>
      </c>
      <c r="F481" s="267">
        <v>8.7122</v>
      </c>
      <c r="G481" s="267">
        <v>2.1625</v>
      </c>
      <c r="H481" s="267">
        <v>9.6828</v>
      </c>
      <c r="I481" s="267">
        <v>1.9313</v>
      </c>
      <c r="J481" s="267">
        <v>15.2122</v>
      </c>
      <c r="K481" s="267">
        <v>1.5625</v>
      </c>
      <c r="L481" s="267">
        <v>6.2183</v>
      </c>
      <c r="M481" s="267">
        <v>2.35</v>
      </c>
      <c r="N481" s="267">
        <v>0</v>
      </c>
      <c r="O481" s="267">
        <v>0</v>
      </c>
      <c r="P481" s="267">
        <v>0</v>
      </c>
    </row>
    <row r="482" spans="1:16" ht="15">
      <c r="A482" s="290">
        <v>5</v>
      </c>
      <c r="B482" s="267">
        <v>0</v>
      </c>
      <c r="C482" s="267">
        <v>0</v>
      </c>
      <c r="D482" s="267">
        <v>4.6072</v>
      </c>
      <c r="E482" s="267">
        <v>1.4475</v>
      </c>
      <c r="F482" s="267">
        <v>6.9697</v>
      </c>
      <c r="G482" s="267">
        <v>1.73</v>
      </c>
      <c r="H482" s="267">
        <v>7.7463</v>
      </c>
      <c r="I482" s="267">
        <v>1.545</v>
      </c>
      <c r="J482" s="267">
        <v>12.1697</v>
      </c>
      <c r="K482" s="267">
        <v>1.25</v>
      </c>
      <c r="L482" s="267">
        <v>4.9747</v>
      </c>
      <c r="M482" s="267">
        <v>1.88</v>
      </c>
      <c r="N482" s="267">
        <v>0</v>
      </c>
      <c r="O482" s="267">
        <v>0</v>
      </c>
      <c r="P482" s="267">
        <v>0</v>
      </c>
    </row>
    <row r="483" spans="1:16" ht="15">
      <c r="A483" s="290">
        <v>6</v>
      </c>
      <c r="B483" s="267">
        <v>0</v>
      </c>
      <c r="C483" s="267">
        <v>0</v>
      </c>
      <c r="D483" s="267">
        <v>3.4554</v>
      </c>
      <c r="E483" s="267">
        <v>1.0856</v>
      </c>
      <c r="F483" s="267">
        <v>5.2273</v>
      </c>
      <c r="G483" s="267">
        <v>1.2975</v>
      </c>
      <c r="H483" s="267">
        <v>5.8097</v>
      </c>
      <c r="I483" s="267">
        <v>1.1588</v>
      </c>
      <c r="J483" s="267">
        <v>9.1273</v>
      </c>
      <c r="K483" s="267">
        <v>0.9375</v>
      </c>
      <c r="L483" s="267">
        <v>3.731</v>
      </c>
      <c r="M483" s="267">
        <v>1.41</v>
      </c>
      <c r="N483" s="267">
        <v>0</v>
      </c>
      <c r="O483" s="267">
        <v>0</v>
      </c>
      <c r="P483" s="267">
        <v>0</v>
      </c>
    </row>
    <row r="484" spans="1:16" ht="15">
      <c r="A484" s="290">
        <v>7</v>
      </c>
      <c r="B484" s="267">
        <v>0</v>
      </c>
      <c r="C484" s="267">
        <v>0</v>
      </c>
      <c r="D484" s="267">
        <v>3.4141</v>
      </c>
      <c r="E484" s="267">
        <v>1.0555</v>
      </c>
      <c r="F484" s="267">
        <v>4.9757</v>
      </c>
      <c r="G484" s="267">
        <v>1.2615</v>
      </c>
      <c r="H484" s="267">
        <v>5.5601</v>
      </c>
      <c r="I484" s="267">
        <v>1.1266</v>
      </c>
      <c r="J484" s="267">
        <v>8.6454</v>
      </c>
      <c r="K484" s="267">
        <v>0.9115</v>
      </c>
      <c r="L484" s="267">
        <v>3.6191</v>
      </c>
      <c r="M484" s="267">
        <v>1.3708</v>
      </c>
      <c r="N484" s="267">
        <v>0</v>
      </c>
      <c r="O484" s="267">
        <v>0</v>
      </c>
      <c r="P484" s="267">
        <v>0</v>
      </c>
    </row>
    <row r="485" spans="1:16" ht="15">
      <c r="A485" s="290">
        <v>8</v>
      </c>
      <c r="B485" s="267">
        <v>0</v>
      </c>
      <c r="C485" s="267">
        <v>0</v>
      </c>
      <c r="D485" s="267">
        <v>3.3728</v>
      </c>
      <c r="E485" s="267">
        <v>1.0253</v>
      </c>
      <c r="F485" s="267">
        <v>4.724</v>
      </c>
      <c r="G485" s="267">
        <v>1.2254</v>
      </c>
      <c r="H485" s="267">
        <v>5.3106</v>
      </c>
      <c r="I485" s="267">
        <v>1.0944</v>
      </c>
      <c r="J485" s="267">
        <v>8.1636</v>
      </c>
      <c r="K485" s="267">
        <v>0.8854</v>
      </c>
      <c r="L485" s="267">
        <v>3.5073</v>
      </c>
      <c r="M485" s="267">
        <v>1.3317</v>
      </c>
      <c r="N485" s="267">
        <v>0</v>
      </c>
      <c r="O485" s="267">
        <v>0</v>
      </c>
      <c r="P485" s="267">
        <v>0</v>
      </c>
    </row>
    <row r="486" spans="1:16" ht="15">
      <c r="A486" s="290">
        <v>9</v>
      </c>
      <c r="B486" s="267">
        <v>0</v>
      </c>
      <c r="C486" s="267">
        <v>0</v>
      </c>
      <c r="D486" s="267">
        <v>3.3316</v>
      </c>
      <c r="E486" s="267">
        <v>0.9952</v>
      </c>
      <c r="F486" s="267">
        <v>4.4724</v>
      </c>
      <c r="G486" s="267">
        <v>1.1894</v>
      </c>
      <c r="H486" s="267">
        <v>5.061</v>
      </c>
      <c r="I486" s="267">
        <v>1.0622</v>
      </c>
      <c r="J486" s="267">
        <v>7.6817</v>
      </c>
      <c r="K486" s="267">
        <v>0.8594</v>
      </c>
      <c r="L486" s="267">
        <v>3.3954</v>
      </c>
      <c r="M486" s="267">
        <v>1.2925</v>
      </c>
      <c r="N486" s="267">
        <v>0</v>
      </c>
      <c r="O486" s="267">
        <v>0</v>
      </c>
      <c r="P486" s="267">
        <v>0</v>
      </c>
    </row>
    <row r="487" spans="1:16" ht="15">
      <c r="A487" s="290">
        <v>10</v>
      </c>
      <c r="B487" s="267">
        <v>0</v>
      </c>
      <c r="C487" s="267">
        <v>0</v>
      </c>
      <c r="D487" s="267">
        <v>3.2903</v>
      </c>
      <c r="E487" s="267">
        <v>0.965</v>
      </c>
      <c r="F487" s="267">
        <v>4.2207</v>
      </c>
      <c r="G487" s="267">
        <v>1.1533</v>
      </c>
      <c r="H487" s="267">
        <v>4.8115</v>
      </c>
      <c r="I487" s="267">
        <v>1.03</v>
      </c>
      <c r="J487" s="267">
        <v>7.1999</v>
      </c>
      <c r="K487" s="267">
        <v>0.8333</v>
      </c>
      <c r="L487" s="267">
        <v>3.2836</v>
      </c>
      <c r="M487" s="267">
        <v>1.2533</v>
      </c>
      <c r="N487" s="267">
        <v>0</v>
      </c>
      <c r="O487" s="267">
        <v>0</v>
      </c>
      <c r="P487" s="267">
        <v>0</v>
      </c>
    </row>
    <row r="488" spans="1:16" ht="15">
      <c r="A488" s="290">
        <v>11</v>
      </c>
      <c r="B488" s="267">
        <v>0</v>
      </c>
      <c r="C488" s="267">
        <v>0</v>
      </c>
      <c r="D488" s="267">
        <v>3.249</v>
      </c>
      <c r="E488" s="267">
        <v>0.9348</v>
      </c>
      <c r="F488" s="267">
        <v>3.9691</v>
      </c>
      <c r="G488" s="267">
        <v>1.1173</v>
      </c>
      <c r="H488" s="267">
        <v>4.5619</v>
      </c>
      <c r="I488" s="267">
        <v>0.9978</v>
      </c>
      <c r="J488" s="267">
        <v>6.718</v>
      </c>
      <c r="K488" s="267">
        <v>0.8073</v>
      </c>
      <c r="L488" s="267">
        <v>3.1717</v>
      </c>
      <c r="M488" s="267">
        <v>1.2142</v>
      </c>
      <c r="N488" s="267">
        <v>0</v>
      </c>
      <c r="O488" s="267">
        <v>0</v>
      </c>
      <c r="P488" s="267">
        <v>0</v>
      </c>
    </row>
    <row r="489" spans="1:16" ht="15">
      <c r="A489" s="290">
        <v>12</v>
      </c>
      <c r="B489" s="267">
        <v>0</v>
      </c>
      <c r="C489" s="267">
        <v>0</v>
      </c>
      <c r="D489" s="267">
        <v>3.2077</v>
      </c>
      <c r="E489" s="267">
        <v>0.9047</v>
      </c>
      <c r="F489" s="267">
        <v>3.7174</v>
      </c>
      <c r="G489" s="267">
        <v>1.0813</v>
      </c>
      <c r="H489" s="267">
        <v>4.3124</v>
      </c>
      <c r="I489" s="267">
        <v>0.9656</v>
      </c>
      <c r="J489" s="267">
        <v>6.2362</v>
      </c>
      <c r="K489" s="267">
        <v>0.7813</v>
      </c>
      <c r="L489" s="267">
        <v>3.0599</v>
      </c>
      <c r="M489" s="267">
        <v>1.175</v>
      </c>
      <c r="N489" s="267">
        <v>0</v>
      </c>
      <c r="O489" s="267">
        <v>0</v>
      </c>
      <c r="P489" s="267">
        <v>0</v>
      </c>
    </row>
    <row r="490" spans="1:16" ht="15">
      <c r="A490" s="290">
        <v>13</v>
      </c>
      <c r="B490" s="267">
        <v>0</v>
      </c>
      <c r="C490" s="267">
        <v>0</v>
      </c>
      <c r="D490" s="267">
        <v>3.1664</v>
      </c>
      <c r="E490" s="267">
        <v>0.8745</v>
      </c>
      <c r="F490" s="267">
        <v>3.4658</v>
      </c>
      <c r="G490" s="267">
        <v>1.0452</v>
      </c>
      <c r="H490" s="267">
        <v>4.0628</v>
      </c>
      <c r="I490" s="267">
        <v>0.9334</v>
      </c>
      <c r="J490" s="267">
        <v>5.7543</v>
      </c>
      <c r="K490" s="267">
        <v>0.7552</v>
      </c>
      <c r="L490" s="267">
        <v>2.948</v>
      </c>
      <c r="M490" s="267">
        <v>1.1358</v>
      </c>
      <c r="N490" s="267">
        <v>0</v>
      </c>
      <c r="O490" s="267">
        <v>0</v>
      </c>
      <c r="P490" s="267">
        <v>0</v>
      </c>
    </row>
    <row r="491" spans="1:16" ht="15">
      <c r="A491" s="290">
        <v>14</v>
      </c>
      <c r="B491" s="267">
        <v>0</v>
      </c>
      <c r="C491" s="267">
        <v>0</v>
      </c>
      <c r="D491" s="267">
        <v>3.1251</v>
      </c>
      <c r="E491" s="267">
        <v>0.8444</v>
      </c>
      <c r="F491" s="267">
        <v>3.2141</v>
      </c>
      <c r="G491" s="267">
        <v>1.0092</v>
      </c>
      <c r="H491" s="267">
        <v>3.8132</v>
      </c>
      <c r="I491" s="267">
        <v>0.9013</v>
      </c>
      <c r="J491" s="267">
        <v>5.2724</v>
      </c>
      <c r="K491" s="267">
        <v>0.7292</v>
      </c>
      <c r="L491" s="267">
        <v>2.8362</v>
      </c>
      <c r="M491" s="267">
        <v>1.0967</v>
      </c>
      <c r="N491" s="267">
        <v>0</v>
      </c>
      <c r="O491" s="267">
        <v>0</v>
      </c>
      <c r="P491" s="267">
        <v>0</v>
      </c>
    </row>
    <row r="492" spans="1:16" ht="15">
      <c r="A492" s="290">
        <v>15</v>
      </c>
      <c r="B492" s="267">
        <v>0</v>
      </c>
      <c r="C492" s="267">
        <v>0</v>
      </c>
      <c r="D492" s="267">
        <v>3.0839</v>
      </c>
      <c r="E492" s="267">
        <v>0.8142</v>
      </c>
      <c r="F492" s="267">
        <v>2.9625</v>
      </c>
      <c r="G492" s="267">
        <v>0.9731</v>
      </c>
      <c r="H492" s="267">
        <v>3.5637</v>
      </c>
      <c r="I492" s="267">
        <v>0.8691</v>
      </c>
      <c r="J492" s="267">
        <v>4.7906</v>
      </c>
      <c r="K492" s="267">
        <v>0.7031</v>
      </c>
      <c r="L492" s="267">
        <v>2.7243</v>
      </c>
      <c r="M492" s="267">
        <v>1.0575</v>
      </c>
      <c r="N492" s="267">
        <v>0</v>
      </c>
      <c r="O492" s="267">
        <v>0</v>
      </c>
      <c r="P492" s="267">
        <v>0</v>
      </c>
    </row>
    <row r="493" spans="1:16" ht="15">
      <c r="A493" s="290">
        <v>16</v>
      </c>
      <c r="B493" s="267">
        <v>0</v>
      </c>
      <c r="C493" s="267">
        <v>0</v>
      </c>
      <c r="D493" s="267">
        <v>3.0426</v>
      </c>
      <c r="E493" s="267">
        <v>0.7841</v>
      </c>
      <c r="F493" s="267">
        <v>2.7108</v>
      </c>
      <c r="G493" s="267">
        <v>0.9371</v>
      </c>
      <c r="H493" s="267">
        <v>3.3141</v>
      </c>
      <c r="I493" s="267">
        <v>0.8369</v>
      </c>
      <c r="J493" s="267">
        <v>4.3087</v>
      </c>
      <c r="K493" s="267">
        <v>0.6771</v>
      </c>
      <c r="L493" s="267">
        <v>2.6125</v>
      </c>
      <c r="M493" s="267">
        <v>1.0183</v>
      </c>
      <c r="N493" s="267">
        <v>0</v>
      </c>
      <c r="O493" s="267">
        <v>0</v>
      </c>
      <c r="P493" s="267">
        <v>0</v>
      </c>
    </row>
    <row r="494" spans="1:16" ht="15">
      <c r="A494" s="290">
        <v>17</v>
      </c>
      <c r="B494" s="267">
        <v>0</v>
      </c>
      <c r="C494" s="267">
        <v>0</v>
      </c>
      <c r="D494" s="267">
        <v>3.0013</v>
      </c>
      <c r="E494" s="267">
        <v>0.7539</v>
      </c>
      <c r="F494" s="267">
        <v>2.4592</v>
      </c>
      <c r="G494" s="267">
        <v>0.901</v>
      </c>
      <c r="H494" s="267">
        <v>3.0646</v>
      </c>
      <c r="I494" s="267">
        <v>0.8047</v>
      </c>
      <c r="J494" s="267">
        <v>3.8269</v>
      </c>
      <c r="K494" s="267">
        <v>0.651</v>
      </c>
      <c r="L494" s="267">
        <v>2.5006</v>
      </c>
      <c r="M494" s="267">
        <v>0.9792</v>
      </c>
      <c r="N494" s="267">
        <v>0</v>
      </c>
      <c r="O494" s="267">
        <v>0</v>
      </c>
      <c r="P494" s="267">
        <v>0</v>
      </c>
    </row>
    <row r="495" spans="1:16" ht="15">
      <c r="A495" s="290">
        <v>18</v>
      </c>
      <c r="B495" s="267">
        <v>0</v>
      </c>
      <c r="C495" s="267">
        <v>0</v>
      </c>
      <c r="D495" s="267">
        <v>2.96</v>
      </c>
      <c r="E495" s="267">
        <v>0.7238</v>
      </c>
      <c r="F495" s="267">
        <v>2.2075</v>
      </c>
      <c r="G495" s="267">
        <v>0.865</v>
      </c>
      <c r="H495" s="267">
        <v>2.815</v>
      </c>
      <c r="I495" s="267">
        <v>0.7725</v>
      </c>
      <c r="J495" s="267">
        <v>3.345</v>
      </c>
      <c r="K495" s="267">
        <v>0.625</v>
      </c>
      <c r="L495" s="267">
        <v>2.3888</v>
      </c>
      <c r="M495" s="267">
        <v>0.94</v>
      </c>
      <c r="N495" s="267">
        <v>2.9106</v>
      </c>
      <c r="O495" s="267">
        <v>0.8084</v>
      </c>
      <c r="P495" s="267">
        <v>0</v>
      </c>
    </row>
    <row r="496" spans="1:16" ht="15">
      <c r="A496" s="290">
        <v>19</v>
      </c>
      <c r="B496" s="267">
        <v>0</v>
      </c>
      <c r="C496" s="267">
        <v>0</v>
      </c>
      <c r="D496" s="267">
        <v>2.8882</v>
      </c>
      <c r="E496" s="267">
        <v>0.7118</v>
      </c>
      <c r="F496" s="267">
        <v>2.3813</v>
      </c>
      <c r="G496" s="267">
        <v>0.8448</v>
      </c>
      <c r="H496" s="267">
        <v>2.8244</v>
      </c>
      <c r="I496" s="267">
        <v>0.7628</v>
      </c>
      <c r="J496" s="267">
        <v>3.2032</v>
      </c>
      <c r="K496" s="267">
        <v>0.6189</v>
      </c>
      <c r="L496" s="267">
        <v>2.3283</v>
      </c>
      <c r="M496" s="267">
        <v>0.9406</v>
      </c>
      <c r="N496" s="267">
        <v>2.8298</v>
      </c>
      <c r="O496" s="267">
        <v>0.7859</v>
      </c>
      <c r="P496" s="267">
        <v>0</v>
      </c>
    </row>
    <row r="497" spans="1:16" ht="15">
      <c r="A497" s="290">
        <v>20</v>
      </c>
      <c r="B497" s="267">
        <v>0</v>
      </c>
      <c r="C497" s="267">
        <v>0</v>
      </c>
      <c r="D497" s="267">
        <v>2.8165</v>
      </c>
      <c r="E497" s="267">
        <v>0.6999</v>
      </c>
      <c r="F497" s="267">
        <v>2.5552</v>
      </c>
      <c r="G497" s="267">
        <v>0.8246</v>
      </c>
      <c r="H497" s="267">
        <v>2.8339</v>
      </c>
      <c r="I497" s="267">
        <v>0.7532</v>
      </c>
      <c r="J497" s="267">
        <v>3.0613</v>
      </c>
      <c r="K497" s="267">
        <v>0.6128</v>
      </c>
      <c r="L497" s="267">
        <v>2.2678</v>
      </c>
      <c r="M497" s="267">
        <v>0.9413</v>
      </c>
      <c r="N497" s="267">
        <v>2.7489</v>
      </c>
      <c r="O497" s="267">
        <v>0.7635</v>
      </c>
      <c r="P497" s="267">
        <v>0</v>
      </c>
    </row>
    <row r="498" spans="1:16" ht="15">
      <c r="A498" s="290">
        <v>21</v>
      </c>
      <c r="B498" s="267">
        <v>0</v>
      </c>
      <c r="C498" s="267">
        <v>0</v>
      </c>
      <c r="D498" s="267">
        <v>3.9208</v>
      </c>
      <c r="E498" s="267">
        <v>0.9378</v>
      </c>
      <c r="F498" s="267">
        <v>3.7774</v>
      </c>
      <c r="G498" s="267">
        <v>1.0965</v>
      </c>
      <c r="H498" s="267">
        <v>3.874</v>
      </c>
      <c r="I498" s="267">
        <v>1.0133</v>
      </c>
      <c r="J498" s="267">
        <v>3.9815</v>
      </c>
      <c r="K498" s="267">
        <v>0.8268</v>
      </c>
      <c r="L498" s="267">
        <v>3.0092</v>
      </c>
      <c r="M498" s="267">
        <v>1.2834</v>
      </c>
      <c r="N498" s="267">
        <v>3.6137</v>
      </c>
      <c r="O498" s="267">
        <v>1.2215</v>
      </c>
      <c r="P498" s="267">
        <v>0</v>
      </c>
    </row>
    <row r="499" spans="1:16" ht="15">
      <c r="A499" s="290">
        <v>22</v>
      </c>
      <c r="B499" s="267">
        <v>0</v>
      </c>
      <c r="C499" s="267">
        <v>0</v>
      </c>
      <c r="D499" s="267">
        <v>3.8806</v>
      </c>
      <c r="E499" s="267">
        <v>0.921</v>
      </c>
      <c r="F499" s="267">
        <v>4.032</v>
      </c>
      <c r="G499" s="267">
        <v>1.0683</v>
      </c>
      <c r="H499" s="267">
        <v>3.8842</v>
      </c>
      <c r="I499" s="267">
        <v>0.9995</v>
      </c>
      <c r="J499" s="267">
        <v>3.7864</v>
      </c>
      <c r="K499" s="267">
        <v>0.818</v>
      </c>
      <c r="L499" s="267">
        <v>2.9251</v>
      </c>
      <c r="M499" s="267">
        <v>1.2834</v>
      </c>
      <c r="N499" s="267">
        <v>3.5042</v>
      </c>
      <c r="O499" s="267">
        <v>1.1845</v>
      </c>
      <c r="P499" s="267">
        <v>0</v>
      </c>
    </row>
    <row r="500" spans="1:16" ht="15">
      <c r="A500" s="290">
        <v>23</v>
      </c>
      <c r="B500" s="267">
        <v>0</v>
      </c>
      <c r="C500" s="267">
        <v>0</v>
      </c>
      <c r="D500" s="267">
        <v>3.8405</v>
      </c>
      <c r="E500" s="267">
        <v>0.9042</v>
      </c>
      <c r="F500" s="267">
        <v>4.2865</v>
      </c>
      <c r="G500" s="267">
        <v>1.0402</v>
      </c>
      <c r="H500" s="267">
        <v>3.8945</v>
      </c>
      <c r="I500" s="267">
        <v>0.9857</v>
      </c>
      <c r="J500" s="267">
        <v>3.5913</v>
      </c>
      <c r="K500" s="267">
        <v>0.8092</v>
      </c>
      <c r="L500" s="267">
        <v>2.8411</v>
      </c>
      <c r="M500" s="267">
        <v>1.2834</v>
      </c>
      <c r="N500" s="267">
        <v>3.3947</v>
      </c>
      <c r="O500" s="267">
        <v>1.1475</v>
      </c>
      <c r="P500" s="267">
        <v>0</v>
      </c>
    </row>
    <row r="501" spans="1:16" ht="15">
      <c r="A501" s="290">
        <v>24</v>
      </c>
      <c r="B501" s="267">
        <v>0</v>
      </c>
      <c r="C501" s="267">
        <v>0</v>
      </c>
      <c r="D501" s="267">
        <v>3.8004</v>
      </c>
      <c r="E501" s="267">
        <v>0.8874</v>
      </c>
      <c r="F501" s="267">
        <v>4.541</v>
      </c>
      <c r="G501" s="267">
        <v>1.012</v>
      </c>
      <c r="H501" s="267">
        <v>3.9047</v>
      </c>
      <c r="I501" s="267">
        <v>0.9719</v>
      </c>
      <c r="J501" s="267">
        <v>3.3961</v>
      </c>
      <c r="K501" s="267">
        <v>0.8004</v>
      </c>
      <c r="L501" s="267">
        <v>2.757</v>
      </c>
      <c r="M501" s="267">
        <v>1.2834</v>
      </c>
      <c r="N501" s="267">
        <v>3.2852</v>
      </c>
      <c r="O501" s="267">
        <v>1.1105</v>
      </c>
      <c r="P501" s="267">
        <v>0</v>
      </c>
    </row>
    <row r="502" spans="1:16" ht="15">
      <c r="A502" s="290">
        <v>25</v>
      </c>
      <c r="B502" s="267">
        <v>0</v>
      </c>
      <c r="C502" s="267">
        <v>0</v>
      </c>
      <c r="D502" s="267">
        <v>3.7602</v>
      </c>
      <c r="E502" s="267">
        <v>0.8707</v>
      </c>
      <c r="F502" s="267">
        <v>4.7955</v>
      </c>
      <c r="G502" s="267">
        <v>0.9839</v>
      </c>
      <c r="H502" s="267">
        <v>3.9149</v>
      </c>
      <c r="I502" s="267">
        <v>0.9581</v>
      </c>
      <c r="J502" s="267">
        <v>3.201</v>
      </c>
      <c r="K502" s="267">
        <v>0.7916</v>
      </c>
      <c r="L502" s="267">
        <v>2.673</v>
      </c>
      <c r="M502" s="267">
        <v>1.2834</v>
      </c>
      <c r="N502" s="267">
        <v>3.1757</v>
      </c>
      <c r="O502" s="267">
        <v>1.0735</v>
      </c>
      <c r="P502" s="267">
        <v>0</v>
      </c>
    </row>
    <row r="503" spans="1:16" ht="15">
      <c r="A503" s="290">
        <v>26</v>
      </c>
      <c r="B503" s="267">
        <v>0</v>
      </c>
      <c r="C503" s="267">
        <v>0</v>
      </c>
      <c r="D503" s="267">
        <v>3.7201</v>
      </c>
      <c r="E503" s="267">
        <v>0.8539</v>
      </c>
      <c r="F503" s="267">
        <v>5.0501</v>
      </c>
      <c r="G503" s="267">
        <v>0.9557</v>
      </c>
      <c r="H503" s="267">
        <v>3.9252</v>
      </c>
      <c r="I503" s="267">
        <v>0.9443</v>
      </c>
      <c r="J503" s="267">
        <v>3.0059</v>
      </c>
      <c r="K503" s="267">
        <v>0.7828</v>
      </c>
      <c r="L503" s="267">
        <v>2.5889</v>
      </c>
      <c r="M503" s="267">
        <v>1.2834</v>
      </c>
      <c r="N503" s="267">
        <v>3.0662</v>
      </c>
      <c r="O503" s="267">
        <v>1.0364</v>
      </c>
      <c r="P503" s="267">
        <v>0</v>
      </c>
    </row>
    <row r="504" spans="1:16" ht="15">
      <c r="A504" s="290">
        <v>27</v>
      </c>
      <c r="B504" s="267">
        <v>0</v>
      </c>
      <c r="C504" s="267">
        <v>0</v>
      </c>
      <c r="D504" s="267">
        <v>3.6799</v>
      </c>
      <c r="E504" s="267">
        <v>0.8371</v>
      </c>
      <c r="F504" s="267">
        <v>5.3046</v>
      </c>
      <c r="G504" s="267">
        <v>0.9275</v>
      </c>
      <c r="H504" s="267">
        <v>3.9354</v>
      </c>
      <c r="I504" s="267">
        <v>0.9305</v>
      </c>
      <c r="J504" s="267">
        <v>2.8108</v>
      </c>
      <c r="K504" s="267">
        <v>0.7739</v>
      </c>
      <c r="L504" s="267">
        <v>2.5049</v>
      </c>
      <c r="M504" s="267">
        <v>1.2834</v>
      </c>
      <c r="N504" s="267">
        <v>2.9567</v>
      </c>
      <c r="O504" s="267">
        <v>0.9994</v>
      </c>
      <c r="P504" s="267">
        <v>0</v>
      </c>
    </row>
    <row r="505" spans="1:16" ht="15">
      <c r="A505" s="290">
        <v>28</v>
      </c>
      <c r="B505" s="267">
        <v>0</v>
      </c>
      <c r="C505" s="267">
        <v>0</v>
      </c>
      <c r="D505" s="267">
        <v>3.6398</v>
      </c>
      <c r="E505" s="267">
        <v>0.8203</v>
      </c>
      <c r="F505" s="267">
        <v>5.5591</v>
      </c>
      <c r="G505" s="267">
        <v>0.8994</v>
      </c>
      <c r="H505" s="267">
        <v>3.9457</v>
      </c>
      <c r="I505" s="267">
        <v>0.9167</v>
      </c>
      <c r="J505" s="267">
        <v>2.6156</v>
      </c>
      <c r="K505" s="267">
        <v>0.7651</v>
      </c>
      <c r="L505" s="267">
        <v>2.4208</v>
      </c>
      <c r="M505" s="267">
        <v>1.2834</v>
      </c>
      <c r="N505" s="267">
        <v>2.8472</v>
      </c>
      <c r="O505" s="267">
        <v>0.9624</v>
      </c>
      <c r="P505" s="267">
        <v>0</v>
      </c>
    </row>
    <row r="506" spans="1:16" ht="15">
      <c r="A506" s="290">
        <v>29</v>
      </c>
      <c r="B506" s="267">
        <v>0</v>
      </c>
      <c r="C506" s="267">
        <v>0</v>
      </c>
      <c r="D506" s="267">
        <v>3.5996</v>
      </c>
      <c r="E506" s="267">
        <v>0.8035</v>
      </c>
      <c r="F506" s="267">
        <v>5.8137</v>
      </c>
      <c r="G506" s="267">
        <v>0.8712</v>
      </c>
      <c r="H506" s="267">
        <v>3.9559</v>
      </c>
      <c r="I506" s="267">
        <v>0.9029</v>
      </c>
      <c r="J506" s="267">
        <v>2.4205</v>
      </c>
      <c r="K506" s="267">
        <v>0.7563</v>
      </c>
      <c r="L506" s="267">
        <v>2.3368</v>
      </c>
      <c r="M506" s="267">
        <v>1.2834</v>
      </c>
      <c r="N506" s="267">
        <v>2.7377</v>
      </c>
      <c r="O506" s="267">
        <v>0.9254</v>
      </c>
      <c r="P506" s="267">
        <v>0</v>
      </c>
    </row>
    <row r="507" spans="1:16" ht="15">
      <c r="A507" s="290">
        <v>30</v>
      </c>
      <c r="B507" s="267">
        <v>0</v>
      </c>
      <c r="C507" s="267">
        <v>0</v>
      </c>
      <c r="D507" s="267">
        <v>3.5595</v>
      </c>
      <c r="E507" s="267">
        <v>0.7867</v>
      </c>
      <c r="F507" s="267">
        <v>6.0682</v>
      </c>
      <c r="G507" s="267">
        <v>0.8431</v>
      </c>
      <c r="H507" s="267">
        <v>3.9661</v>
      </c>
      <c r="I507" s="267">
        <v>0.8891</v>
      </c>
      <c r="J507" s="267">
        <v>2.2254</v>
      </c>
      <c r="K507" s="267">
        <v>0.7475</v>
      </c>
      <c r="L507" s="267">
        <v>2.2527</v>
      </c>
      <c r="M507" s="267">
        <v>1.2834</v>
      </c>
      <c r="N507" s="267">
        <v>2.6282</v>
      </c>
      <c r="O507" s="267">
        <v>0.8884</v>
      </c>
      <c r="P507" s="267">
        <v>0</v>
      </c>
    </row>
    <row r="508" spans="1:16" ht="15">
      <c r="A508" s="290">
        <v>31</v>
      </c>
      <c r="B508" s="267">
        <v>0</v>
      </c>
      <c r="C508" s="267">
        <v>0</v>
      </c>
      <c r="D508" s="267">
        <v>4.0754</v>
      </c>
      <c r="E508" s="267">
        <v>0.7718</v>
      </c>
      <c r="F508" s="267">
        <v>6.0515</v>
      </c>
      <c r="G508" s="267">
        <v>0.8316</v>
      </c>
      <c r="H508" s="267">
        <v>3.9543</v>
      </c>
      <c r="I508" s="267">
        <v>0.8754</v>
      </c>
      <c r="J508" s="267">
        <v>2.2678</v>
      </c>
      <c r="K508" s="267">
        <v>0.7413</v>
      </c>
      <c r="L508" s="267">
        <v>2.2555</v>
      </c>
      <c r="M508" s="267">
        <v>1.2691</v>
      </c>
      <c r="N508" s="267">
        <v>2.5545</v>
      </c>
      <c r="O508" s="267">
        <v>0.923</v>
      </c>
      <c r="P508" s="267">
        <v>0</v>
      </c>
    </row>
    <row r="509" spans="1:16" ht="15">
      <c r="A509" s="290">
        <v>32</v>
      </c>
      <c r="B509" s="267">
        <v>0</v>
      </c>
      <c r="C509" s="267">
        <v>0</v>
      </c>
      <c r="D509" s="267">
        <v>4.5913</v>
      </c>
      <c r="E509" s="267">
        <v>0.7569</v>
      </c>
      <c r="F509" s="267">
        <v>6.0348</v>
      </c>
      <c r="G509" s="267">
        <v>0.8202</v>
      </c>
      <c r="H509" s="267">
        <v>3.9425</v>
      </c>
      <c r="I509" s="267">
        <v>0.8617</v>
      </c>
      <c r="J509" s="267">
        <v>2.3102</v>
      </c>
      <c r="K509" s="267">
        <v>0.7351</v>
      </c>
      <c r="L509" s="267">
        <v>2.2582</v>
      </c>
      <c r="M509" s="267">
        <v>1.2549</v>
      </c>
      <c r="N509" s="267">
        <v>2.4809</v>
      </c>
      <c r="O509" s="267">
        <v>0.9576</v>
      </c>
      <c r="P509" s="267">
        <v>0</v>
      </c>
    </row>
    <row r="510" spans="1:16" ht="15">
      <c r="A510" s="290">
        <v>33</v>
      </c>
      <c r="B510" s="267">
        <v>0</v>
      </c>
      <c r="C510" s="267">
        <v>0</v>
      </c>
      <c r="D510" s="267">
        <v>5.6174</v>
      </c>
      <c r="E510" s="267">
        <v>0.8992</v>
      </c>
      <c r="F510" s="267">
        <v>6.4044</v>
      </c>
      <c r="G510" s="267">
        <v>0.9575</v>
      </c>
      <c r="H510" s="267">
        <v>4.6633</v>
      </c>
      <c r="I510" s="267">
        <v>1.0036</v>
      </c>
      <c r="J510" s="267">
        <v>2.6246</v>
      </c>
      <c r="K510" s="267">
        <v>0.8639</v>
      </c>
      <c r="L510" s="267">
        <v>2.6844</v>
      </c>
      <c r="M510" s="267">
        <v>1.4697</v>
      </c>
      <c r="N510" s="267">
        <v>2.8414</v>
      </c>
      <c r="O510" s="267">
        <v>1.1087</v>
      </c>
      <c r="P510" s="267">
        <v>0</v>
      </c>
    </row>
    <row r="511" spans="1:16" ht="15">
      <c r="A511" s="290">
        <v>34</v>
      </c>
      <c r="B511" s="267">
        <v>0</v>
      </c>
      <c r="C511" s="267">
        <v>0</v>
      </c>
      <c r="D511" s="267">
        <v>6.3022</v>
      </c>
      <c r="E511" s="267">
        <v>0.894</v>
      </c>
      <c r="F511" s="267">
        <v>6.5146</v>
      </c>
      <c r="G511" s="267">
        <v>0.9499</v>
      </c>
      <c r="H511" s="267">
        <v>4.6807</v>
      </c>
      <c r="I511" s="267">
        <v>0.9936</v>
      </c>
      <c r="J511" s="267">
        <v>2.6371</v>
      </c>
      <c r="K511" s="267">
        <v>0.8622</v>
      </c>
      <c r="L511" s="267">
        <v>2.7063</v>
      </c>
      <c r="M511" s="267">
        <v>1.4622</v>
      </c>
      <c r="N511" s="267">
        <v>2.77</v>
      </c>
      <c r="O511" s="267">
        <v>1.1734</v>
      </c>
      <c r="P511" s="267">
        <v>0</v>
      </c>
    </row>
    <row r="512" spans="1:16" ht="15">
      <c r="A512" s="290">
        <v>35</v>
      </c>
      <c r="B512" s="267">
        <v>0</v>
      </c>
      <c r="C512" s="267">
        <v>0</v>
      </c>
      <c r="D512" s="267">
        <v>6.9871</v>
      </c>
      <c r="E512" s="267">
        <v>0.8888</v>
      </c>
      <c r="F512" s="267">
        <v>6.6247</v>
      </c>
      <c r="G512" s="267">
        <v>0.9424</v>
      </c>
      <c r="H512" s="267">
        <v>4.6982</v>
      </c>
      <c r="I512" s="267">
        <v>0.9836</v>
      </c>
      <c r="J512" s="267">
        <v>2.6495</v>
      </c>
      <c r="K512" s="267">
        <v>0.8605</v>
      </c>
      <c r="L512" s="267">
        <v>2.7281</v>
      </c>
      <c r="M512" s="267">
        <v>1.4547</v>
      </c>
      <c r="N512" s="267">
        <v>2.6986</v>
      </c>
      <c r="O512" s="267">
        <v>1.238</v>
      </c>
      <c r="P512" s="267">
        <v>0</v>
      </c>
    </row>
    <row r="513" spans="1:16" ht="15">
      <c r="A513" s="290">
        <v>36</v>
      </c>
      <c r="B513" s="267">
        <v>0</v>
      </c>
      <c r="C513" s="267">
        <v>0</v>
      </c>
      <c r="D513" s="267">
        <v>7.6719</v>
      </c>
      <c r="E513" s="267">
        <v>0.8837</v>
      </c>
      <c r="F513" s="267">
        <v>6.7349</v>
      </c>
      <c r="G513" s="267">
        <v>0.9349</v>
      </c>
      <c r="H513" s="267">
        <v>4.7156</v>
      </c>
      <c r="I513" s="267">
        <v>0.9735</v>
      </c>
      <c r="J513" s="267">
        <v>2.662</v>
      </c>
      <c r="K513" s="267">
        <v>0.8587</v>
      </c>
      <c r="L513" s="267">
        <v>2.7499</v>
      </c>
      <c r="M513" s="267">
        <v>1.4473</v>
      </c>
      <c r="N513" s="267">
        <v>2.6273</v>
      </c>
      <c r="O513" s="267">
        <v>1.3026</v>
      </c>
      <c r="P513" s="267">
        <v>0</v>
      </c>
    </row>
    <row r="514" spans="1:16" ht="15">
      <c r="A514" s="290">
        <v>37</v>
      </c>
      <c r="B514" s="267">
        <v>0</v>
      </c>
      <c r="C514" s="267">
        <v>0</v>
      </c>
      <c r="D514" s="267">
        <v>8.3568</v>
      </c>
      <c r="E514" s="267">
        <v>0.8785</v>
      </c>
      <c r="F514" s="267">
        <v>6.8451</v>
      </c>
      <c r="G514" s="267">
        <v>0.9273</v>
      </c>
      <c r="H514" s="267">
        <v>4.733</v>
      </c>
      <c r="I514" s="267">
        <v>0.9635</v>
      </c>
      <c r="J514" s="267">
        <v>2.6744</v>
      </c>
      <c r="K514" s="267">
        <v>0.857</v>
      </c>
      <c r="L514" s="267">
        <v>2.7717</v>
      </c>
      <c r="M514" s="267">
        <v>1.4398</v>
      </c>
      <c r="N514" s="267">
        <v>2.5559</v>
      </c>
      <c r="O514" s="267">
        <v>1.3673</v>
      </c>
      <c r="P514" s="267">
        <v>0</v>
      </c>
    </row>
    <row r="515" spans="1:16" ht="15">
      <c r="A515" s="290">
        <v>38</v>
      </c>
      <c r="B515" s="267">
        <v>0</v>
      </c>
      <c r="C515" s="267">
        <v>0</v>
      </c>
      <c r="D515" s="267">
        <v>9.0416</v>
      </c>
      <c r="E515" s="267">
        <v>0.8733</v>
      </c>
      <c r="F515" s="267">
        <v>6.9552</v>
      </c>
      <c r="G515" s="267">
        <v>0.9198</v>
      </c>
      <c r="H515" s="267">
        <v>4.7505</v>
      </c>
      <c r="I515" s="267">
        <v>0.9535</v>
      </c>
      <c r="J515" s="267">
        <v>2.6869</v>
      </c>
      <c r="K515" s="267">
        <v>0.8553</v>
      </c>
      <c r="L515" s="267">
        <v>2.7936</v>
      </c>
      <c r="M515" s="267">
        <v>1.4324</v>
      </c>
      <c r="N515" s="267">
        <v>2.4845</v>
      </c>
      <c r="O515" s="267">
        <v>1.4319</v>
      </c>
      <c r="P515" s="267">
        <v>0</v>
      </c>
    </row>
    <row r="516" spans="1:16" ht="15">
      <c r="A516" s="290">
        <v>39</v>
      </c>
      <c r="B516" s="267">
        <v>0</v>
      </c>
      <c r="C516" s="267">
        <v>0</v>
      </c>
      <c r="D516" s="267">
        <v>9.7265</v>
      </c>
      <c r="E516" s="267">
        <v>0.8682</v>
      </c>
      <c r="F516" s="267">
        <v>7.0654</v>
      </c>
      <c r="G516" s="267">
        <v>0.9122</v>
      </c>
      <c r="H516" s="267">
        <v>4.7679</v>
      </c>
      <c r="I516" s="267">
        <v>0.9435</v>
      </c>
      <c r="J516" s="267">
        <v>2.6993</v>
      </c>
      <c r="K516" s="267">
        <v>0.8536</v>
      </c>
      <c r="L516" s="267">
        <v>2.8154</v>
      </c>
      <c r="M516" s="267">
        <v>1.4249</v>
      </c>
      <c r="N516" s="267">
        <v>2.4132</v>
      </c>
      <c r="O516" s="267">
        <v>1.4965</v>
      </c>
      <c r="P516" s="267">
        <v>0</v>
      </c>
    </row>
    <row r="517" spans="1:16" ht="15">
      <c r="A517" s="290">
        <v>40</v>
      </c>
      <c r="B517" s="267">
        <v>0</v>
      </c>
      <c r="C517" s="267">
        <v>0</v>
      </c>
      <c r="D517" s="267">
        <v>10.4113</v>
      </c>
      <c r="E517" s="267">
        <v>0.863</v>
      </c>
      <c r="F517" s="267">
        <v>7.1756</v>
      </c>
      <c r="G517" s="267">
        <v>0.9047</v>
      </c>
      <c r="H517" s="267">
        <v>4.7853</v>
      </c>
      <c r="I517" s="267">
        <v>0.9334</v>
      </c>
      <c r="J517" s="267">
        <v>2.7118</v>
      </c>
      <c r="K517" s="267">
        <v>0.8519</v>
      </c>
      <c r="L517" s="267">
        <v>2.8372</v>
      </c>
      <c r="M517" s="267">
        <v>1.4175</v>
      </c>
      <c r="N517" s="267">
        <v>2.3418</v>
      </c>
      <c r="O517" s="267">
        <v>1.5612</v>
      </c>
      <c r="P517" s="267">
        <v>0</v>
      </c>
    </row>
    <row r="518" spans="1:16" ht="15">
      <c r="A518" s="290">
        <v>41</v>
      </c>
      <c r="B518" s="267">
        <v>0</v>
      </c>
      <c r="C518" s="267">
        <v>0</v>
      </c>
      <c r="D518" s="267">
        <v>11.0962</v>
      </c>
      <c r="E518" s="267">
        <v>0.8578</v>
      </c>
      <c r="F518" s="267">
        <v>7.2857</v>
      </c>
      <c r="G518" s="267">
        <v>0.8971</v>
      </c>
      <c r="H518" s="267">
        <v>4.8028</v>
      </c>
      <c r="I518" s="267">
        <v>0.9234</v>
      </c>
      <c r="J518" s="267">
        <v>2.7243</v>
      </c>
      <c r="K518" s="267">
        <v>0.8502</v>
      </c>
      <c r="L518" s="267">
        <v>2.859</v>
      </c>
      <c r="M518" s="267">
        <v>1.41</v>
      </c>
      <c r="N518" s="267">
        <v>2.2704</v>
      </c>
      <c r="O518" s="267">
        <v>1.6258</v>
      </c>
      <c r="P518" s="267">
        <v>0</v>
      </c>
    </row>
    <row r="519" spans="1:16" ht="15">
      <c r="A519" s="290">
        <v>42</v>
      </c>
      <c r="B519" s="267">
        <v>0</v>
      </c>
      <c r="C519" s="267">
        <v>0</v>
      </c>
      <c r="D519" s="267">
        <v>11.781</v>
      </c>
      <c r="E519" s="267">
        <v>0.8527</v>
      </c>
      <c r="F519" s="267">
        <v>7.3959</v>
      </c>
      <c r="G519" s="267">
        <v>0.8896</v>
      </c>
      <c r="H519" s="267">
        <v>4.8202</v>
      </c>
      <c r="I519" s="267">
        <v>0.9134</v>
      </c>
      <c r="J519" s="267">
        <v>2.7367</v>
      </c>
      <c r="K519" s="267">
        <v>0.8485</v>
      </c>
      <c r="L519" s="267">
        <v>2.8809</v>
      </c>
      <c r="M519" s="267">
        <v>1.4026</v>
      </c>
      <c r="N519" s="267">
        <v>2.1991</v>
      </c>
      <c r="O519" s="267">
        <v>1.6904</v>
      </c>
      <c r="P519" s="267">
        <v>0</v>
      </c>
    </row>
    <row r="520" spans="1:16" ht="15">
      <c r="A520" s="290">
        <v>43</v>
      </c>
      <c r="B520" s="267">
        <v>0</v>
      </c>
      <c r="C520" s="267">
        <v>0</v>
      </c>
      <c r="D520" s="267">
        <v>11.0025</v>
      </c>
      <c r="E520" s="267">
        <v>0.8475</v>
      </c>
      <c r="F520" s="267">
        <v>7.245</v>
      </c>
      <c r="G520" s="267">
        <v>0.8867</v>
      </c>
      <c r="H520" s="267">
        <v>4.6521</v>
      </c>
      <c r="I520" s="267">
        <v>0.9072</v>
      </c>
      <c r="J520" s="267">
        <v>2.8281</v>
      </c>
      <c r="K520" s="267">
        <v>0.8461</v>
      </c>
      <c r="L520" s="267">
        <v>2.8562</v>
      </c>
      <c r="M520" s="267">
        <v>1.3884</v>
      </c>
      <c r="N520" s="267">
        <v>2.1535</v>
      </c>
      <c r="O520" s="267">
        <v>1.6437</v>
      </c>
      <c r="P520" s="267">
        <v>0</v>
      </c>
    </row>
    <row r="521" spans="1:16" ht="15">
      <c r="A521" s="290">
        <v>44</v>
      </c>
      <c r="B521" s="267">
        <v>0</v>
      </c>
      <c r="C521" s="267">
        <v>0</v>
      </c>
      <c r="D521" s="267">
        <v>10.2239</v>
      </c>
      <c r="E521" s="267">
        <v>0.8423</v>
      </c>
      <c r="F521" s="267">
        <v>7.0941</v>
      </c>
      <c r="G521" s="267">
        <v>0.8838</v>
      </c>
      <c r="H521" s="267">
        <v>4.484</v>
      </c>
      <c r="I521" s="267">
        <v>0.901</v>
      </c>
      <c r="J521" s="267">
        <v>2.9194</v>
      </c>
      <c r="K521" s="267">
        <v>0.8437</v>
      </c>
      <c r="L521" s="267">
        <v>2.8316</v>
      </c>
      <c r="M521" s="267">
        <v>1.3743</v>
      </c>
      <c r="N521" s="267">
        <v>2.108</v>
      </c>
      <c r="O521" s="267">
        <v>1.597</v>
      </c>
      <c r="P521" s="267">
        <v>0</v>
      </c>
    </row>
    <row r="522" spans="1:16" ht="15">
      <c r="A522" s="290">
        <v>45</v>
      </c>
      <c r="B522" s="267">
        <v>0</v>
      </c>
      <c r="C522" s="267">
        <v>0</v>
      </c>
      <c r="D522" s="267">
        <v>8.8331</v>
      </c>
      <c r="E522" s="267">
        <v>1.1776</v>
      </c>
      <c r="F522" s="267">
        <v>6.5839</v>
      </c>
      <c r="G522" s="267">
        <v>1.2316</v>
      </c>
      <c r="H522" s="267">
        <v>4.3468</v>
      </c>
      <c r="I522" s="267">
        <v>1.2448</v>
      </c>
      <c r="J522" s="267">
        <v>3.0765</v>
      </c>
      <c r="K522" s="267">
        <v>1.1927</v>
      </c>
      <c r="L522" s="267">
        <v>3.0669</v>
      </c>
      <c r="M522" s="267">
        <v>1.811</v>
      </c>
      <c r="N522" s="267">
        <v>2.3219</v>
      </c>
      <c r="O522" s="267">
        <v>1.7433</v>
      </c>
      <c r="P522" s="267">
        <v>0</v>
      </c>
    </row>
    <row r="523" spans="1:16" ht="15">
      <c r="A523" s="290">
        <v>46</v>
      </c>
      <c r="B523" s="267">
        <v>0</v>
      </c>
      <c r="C523" s="267">
        <v>0</v>
      </c>
      <c r="D523" s="267">
        <v>8.1353</v>
      </c>
      <c r="E523" s="267">
        <v>1.1734</v>
      </c>
      <c r="F523" s="267">
        <v>6.4354</v>
      </c>
      <c r="G523" s="267">
        <v>1.2276</v>
      </c>
      <c r="H523" s="267">
        <v>4.2165</v>
      </c>
      <c r="I523" s="267">
        <v>1.2378</v>
      </c>
      <c r="J523" s="267">
        <v>3.1774</v>
      </c>
      <c r="K523" s="267">
        <v>1.1865</v>
      </c>
      <c r="L523" s="267">
        <v>3.0386</v>
      </c>
      <c r="M523" s="267">
        <v>1.7957</v>
      </c>
      <c r="N523" s="267">
        <v>2.2781</v>
      </c>
      <c r="O523" s="267">
        <v>1.7144</v>
      </c>
      <c r="P523" s="267">
        <v>0</v>
      </c>
    </row>
    <row r="524" spans="1:16" ht="15">
      <c r="A524" s="290">
        <v>47</v>
      </c>
      <c r="B524" s="267">
        <v>0</v>
      </c>
      <c r="C524" s="267">
        <v>0</v>
      </c>
      <c r="D524" s="267">
        <v>7.4375</v>
      </c>
      <c r="E524" s="267">
        <v>1.1693</v>
      </c>
      <c r="F524" s="267">
        <v>6.2868</v>
      </c>
      <c r="G524" s="267">
        <v>1.2236</v>
      </c>
      <c r="H524" s="267">
        <v>4.0862</v>
      </c>
      <c r="I524" s="267">
        <v>1.2308</v>
      </c>
      <c r="J524" s="267">
        <v>3.2783</v>
      </c>
      <c r="K524" s="267">
        <v>1.1803</v>
      </c>
      <c r="L524" s="267">
        <v>3.0104</v>
      </c>
      <c r="M524" s="267">
        <v>1.7805</v>
      </c>
      <c r="N524" s="267">
        <v>2.2343</v>
      </c>
      <c r="O524" s="267">
        <v>1.6856</v>
      </c>
      <c r="P524" s="267">
        <v>0</v>
      </c>
    </row>
    <row r="525" spans="1:16" ht="15">
      <c r="A525" s="290">
        <v>48</v>
      </c>
      <c r="B525" s="267">
        <v>0</v>
      </c>
      <c r="C525" s="267">
        <v>0</v>
      </c>
      <c r="D525" s="267">
        <v>6.7398</v>
      </c>
      <c r="E525" s="267">
        <v>1.1651</v>
      </c>
      <c r="F525" s="267">
        <v>6.1383</v>
      </c>
      <c r="G525" s="267">
        <v>1.2196</v>
      </c>
      <c r="H525" s="267">
        <v>3.9559</v>
      </c>
      <c r="I525" s="267">
        <v>1.2238</v>
      </c>
      <c r="J525" s="267">
        <v>3.3792</v>
      </c>
      <c r="K525" s="267">
        <v>1.1741</v>
      </c>
      <c r="L525" s="267">
        <v>2.9821</v>
      </c>
      <c r="M525" s="267">
        <v>1.7653</v>
      </c>
      <c r="N525" s="267">
        <v>2.1905</v>
      </c>
      <c r="O525" s="267">
        <v>1.6567</v>
      </c>
      <c r="P525" s="267">
        <v>0</v>
      </c>
    </row>
    <row r="526" spans="1:16" ht="15">
      <c r="A526" s="290">
        <v>49</v>
      </c>
      <c r="B526" s="267">
        <v>0</v>
      </c>
      <c r="C526" s="267">
        <v>0</v>
      </c>
      <c r="D526" s="267">
        <v>6.042</v>
      </c>
      <c r="E526" s="267">
        <v>1.1609</v>
      </c>
      <c r="F526" s="267">
        <v>5.9897</v>
      </c>
      <c r="G526" s="267">
        <v>1.2156</v>
      </c>
      <c r="H526" s="267">
        <v>3.8255</v>
      </c>
      <c r="I526" s="267">
        <v>1.2169</v>
      </c>
      <c r="J526" s="267">
        <v>3.4801</v>
      </c>
      <c r="K526" s="267">
        <v>1.168</v>
      </c>
      <c r="L526" s="267">
        <v>2.9538</v>
      </c>
      <c r="M526" s="267">
        <v>1.7501</v>
      </c>
      <c r="N526" s="267">
        <v>2.1466</v>
      </c>
      <c r="O526" s="267">
        <v>1.6278</v>
      </c>
      <c r="P526" s="267">
        <v>0</v>
      </c>
    </row>
    <row r="527" spans="1:16" ht="15">
      <c r="A527" s="290">
        <v>50</v>
      </c>
      <c r="B527" s="267">
        <v>0</v>
      </c>
      <c r="C527" s="267">
        <v>0</v>
      </c>
      <c r="D527" s="267">
        <v>5.3442</v>
      </c>
      <c r="E527" s="267">
        <v>1.1567</v>
      </c>
      <c r="F527" s="267">
        <v>5.8412</v>
      </c>
      <c r="G527" s="267">
        <v>1.2115</v>
      </c>
      <c r="H527" s="267">
        <v>3.6952</v>
      </c>
      <c r="I527" s="267">
        <v>1.2099</v>
      </c>
      <c r="J527" s="267">
        <v>3.581</v>
      </c>
      <c r="K527" s="267">
        <v>1.1618</v>
      </c>
      <c r="L527" s="267">
        <v>2.9256</v>
      </c>
      <c r="M527" s="267">
        <v>1.7349</v>
      </c>
      <c r="N527" s="267">
        <v>2.1028</v>
      </c>
      <c r="O527" s="267">
        <v>1.599</v>
      </c>
      <c r="P527" s="267">
        <v>0</v>
      </c>
    </row>
    <row r="528" spans="1:16" ht="15">
      <c r="A528" s="290">
        <v>51</v>
      </c>
      <c r="B528" s="267">
        <v>0</v>
      </c>
      <c r="C528" s="267">
        <v>0</v>
      </c>
      <c r="D528" s="267">
        <v>4.6464</v>
      </c>
      <c r="E528" s="267">
        <v>1.1525</v>
      </c>
      <c r="F528" s="267">
        <v>5.6926</v>
      </c>
      <c r="G528" s="267">
        <v>1.2075</v>
      </c>
      <c r="H528" s="267">
        <v>3.5649</v>
      </c>
      <c r="I528" s="267">
        <v>1.2029</v>
      </c>
      <c r="J528" s="267">
        <v>3.6818</v>
      </c>
      <c r="K528" s="267">
        <v>1.1556</v>
      </c>
      <c r="L528" s="267">
        <v>2.8973</v>
      </c>
      <c r="M528" s="267">
        <v>1.7197</v>
      </c>
      <c r="N528" s="267">
        <v>2.059</v>
      </c>
      <c r="O528" s="267">
        <v>1.5701</v>
      </c>
      <c r="P528" s="267">
        <v>0</v>
      </c>
    </row>
    <row r="529" spans="1:16" ht="15">
      <c r="A529" s="290">
        <v>52</v>
      </c>
      <c r="B529" s="267">
        <v>0</v>
      </c>
      <c r="C529" s="267">
        <v>0</v>
      </c>
      <c r="D529" s="267">
        <v>3.9486</v>
      </c>
      <c r="E529" s="267">
        <v>1.1484</v>
      </c>
      <c r="F529" s="267">
        <v>5.5441</v>
      </c>
      <c r="G529" s="267">
        <v>1.2035</v>
      </c>
      <c r="H529" s="267">
        <v>3.4346</v>
      </c>
      <c r="I529" s="267">
        <v>1.1959</v>
      </c>
      <c r="J529" s="267">
        <v>3.7827</v>
      </c>
      <c r="K529" s="267">
        <v>1.1494</v>
      </c>
      <c r="L529" s="267">
        <v>2.869</v>
      </c>
      <c r="M529" s="267">
        <v>1.7044</v>
      </c>
      <c r="N529" s="267">
        <v>2.0152</v>
      </c>
      <c r="O529" s="267">
        <v>1.5412</v>
      </c>
      <c r="P529" s="267">
        <v>0</v>
      </c>
    </row>
    <row r="530" spans="1:16" ht="15">
      <c r="A530" s="290">
        <v>53</v>
      </c>
      <c r="B530" s="267">
        <v>0</v>
      </c>
      <c r="C530" s="267">
        <v>0</v>
      </c>
      <c r="D530" s="267">
        <v>3.2508</v>
      </c>
      <c r="E530" s="267">
        <v>1.1442</v>
      </c>
      <c r="F530" s="267">
        <v>5.3955</v>
      </c>
      <c r="G530" s="267">
        <v>1.1995</v>
      </c>
      <c r="H530" s="267">
        <v>3.3042</v>
      </c>
      <c r="I530" s="267">
        <v>1.189</v>
      </c>
      <c r="J530" s="267">
        <v>3.8836</v>
      </c>
      <c r="K530" s="267">
        <v>1.1432</v>
      </c>
      <c r="L530" s="267">
        <v>2.8408</v>
      </c>
      <c r="M530" s="267">
        <v>1.6892</v>
      </c>
      <c r="N530" s="267">
        <v>1.9713</v>
      </c>
      <c r="O530" s="267">
        <v>1.5124</v>
      </c>
      <c r="P530" s="267">
        <v>0</v>
      </c>
    </row>
    <row r="531" spans="1:16" ht="15">
      <c r="A531" s="290">
        <v>54</v>
      </c>
      <c r="B531" s="267">
        <v>0</v>
      </c>
      <c r="C531" s="267">
        <v>0</v>
      </c>
      <c r="D531" s="267">
        <v>2.553</v>
      </c>
      <c r="E531" s="267">
        <v>1.14</v>
      </c>
      <c r="F531" s="267">
        <v>5.247</v>
      </c>
      <c r="G531" s="267">
        <v>1.1955</v>
      </c>
      <c r="H531" s="267">
        <v>3.1739</v>
      </c>
      <c r="I531" s="267">
        <v>1.182</v>
      </c>
      <c r="J531" s="267">
        <v>3.9845</v>
      </c>
      <c r="K531" s="267">
        <v>1.137</v>
      </c>
      <c r="L531" s="267">
        <v>2.8125</v>
      </c>
      <c r="M531" s="267">
        <v>1.674</v>
      </c>
      <c r="N531" s="267">
        <v>1.9275</v>
      </c>
      <c r="O531" s="267">
        <v>1.4835</v>
      </c>
      <c r="P531" s="267">
        <v>0</v>
      </c>
    </row>
    <row r="532" spans="1:16" ht="15">
      <c r="A532" s="290">
        <v>55</v>
      </c>
      <c r="B532" s="267">
        <v>0</v>
      </c>
      <c r="C532" s="267">
        <v>0</v>
      </c>
      <c r="D532" s="267">
        <v>2.7468</v>
      </c>
      <c r="E532" s="267">
        <v>1.1394</v>
      </c>
      <c r="F532" s="267">
        <v>5.1345</v>
      </c>
      <c r="G532" s="267">
        <v>1.1911</v>
      </c>
      <c r="H532" s="267">
        <v>3.0784</v>
      </c>
      <c r="I532" s="267">
        <v>1.1789</v>
      </c>
      <c r="J532" s="267">
        <v>3.958</v>
      </c>
      <c r="K532" s="267">
        <v>1.1366</v>
      </c>
      <c r="L532" s="267">
        <v>2.7746</v>
      </c>
      <c r="M532" s="267">
        <v>1.6605</v>
      </c>
      <c r="N532" s="267">
        <v>1.8916</v>
      </c>
      <c r="O532" s="267">
        <v>1.4735</v>
      </c>
      <c r="P532" s="267">
        <v>0</v>
      </c>
    </row>
    <row r="533" spans="1:16" ht="15">
      <c r="A533" s="290">
        <v>56</v>
      </c>
      <c r="B533" s="267">
        <v>0</v>
      </c>
      <c r="C533" s="267">
        <v>0</v>
      </c>
      <c r="D533" s="267">
        <v>2.9406</v>
      </c>
      <c r="E533" s="267">
        <v>1.1389</v>
      </c>
      <c r="F533" s="267">
        <v>5.0221</v>
      </c>
      <c r="G533" s="267">
        <v>1.1868</v>
      </c>
      <c r="H533" s="267">
        <v>2.9828</v>
      </c>
      <c r="I533" s="267">
        <v>1.1758</v>
      </c>
      <c r="J533" s="267">
        <v>3.9315</v>
      </c>
      <c r="K533" s="267">
        <v>1.1363</v>
      </c>
      <c r="L533" s="267">
        <v>2.7366</v>
      </c>
      <c r="M533" s="267">
        <v>1.6469</v>
      </c>
      <c r="N533" s="267">
        <v>1.8557</v>
      </c>
      <c r="O533" s="267">
        <v>1.4635</v>
      </c>
      <c r="P533" s="267">
        <v>0</v>
      </c>
    </row>
    <row r="534" spans="1:16" ht="15">
      <c r="A534" s="290">
        <v>57</v>
      </c>
      <c r="B534" s="267">
        <v>0</v>
      </c>
      <c r="C534" s="267">
        <v>0</v>
      </c>
      <c r="D534" s="267">
        <v>3.1344</v>
      </c>
      <c r="E534" s="267">
        <v>1.1383</v>
      </c>
      <c r="F534" s="267">
        <v>4.9096</v>
      </c>
      <c r="G534" s="267">
        <v>1.1824</v>
      </c>
      <c r="H534" s="267">
        <v>2.8873</v>
      </c>
      <c r="I534" s="267">
        <v>1.1726</v>
      </c>
      <c r="J534" s="267">
        <v>3.9049</v>
      </c>
      <c r="K534" s="267">
        <v>1.1359</v>
      </c>
      <c r="L534" s="267">
        <v>2.6987</v>
      </c>
      <c r="M534" s="267">
        <v>1.6334</v>
      </c>
      <c r="N534" s="267">
        <v>1.8197</v>
      </c>
      <c r="O534" s="267">
        <v>1.4535</v>
      </c>
      <c r="P534" s="267">
        <v>0</v>
      </c>
    </row>
    <row r="535" spans="1:16" ht="15">
      <c r="A535" s="290">
        <v>58</v>
      </c>
      <c r="B535" s="267">
        <v>0</v>
      </c>
      <c r="C535" s="267">
        <v>0</v>
      </c>
      <c r="D535" s="267">
        <v>3.3283</v>
      </c>
      <c r="E535" s="267">
        <v>1.1377</v>
      </c>
      <c r="F535" s="267">
        <v>4.7971</v>
      </c>
      <c r="G535" s="267">
        <v>1.178</v>
      </c>
      <c r="H535" s="267">
        <v>2.7917</v>
      </c>
      <c r="I535" s="267">
        <v>1.1695</v>
      </c>
      <c r="J535" s="267">
        <v>3.8784</v>
      </c>
      <c r="K535" s="267">
        <v>1.1355</v>
      </c>
      <c r="L535" s="267">
        <v>2.6607</v>
      </c>
      <c r="M535" s="267">
        <v>1.6198</v>
      </c>
      <c r="N535" s="267">
        <v>1.7838</v>
      </c>
      <c r="O535" s="267">
        <v>1.4435</v>
      </c>
      <c r="P535" s="267">
        <v>0</v>
      </c>
    </row>
    <row r="536" spans="1:16" ht="15">
      <c r="A536" s="290">
        <v>59</v>
      </c>
      <c r="B536" s="267">
        <v>0</v>
      </c>
      <c r="C536" s="267">
        <v>0</v>
      </c>
      <c r="D536" s="267">
        <v>3.5221</v>
      </c>
      <c r="E536" s="267">
        <v>1.1372</v>
      </c>
      <c r="F536" s="267">
        <v>4.6847</v>
      </c>
      <c r="G536" s="267">
        <v>1.1737</v>
      </c>
      <c r="H536" s="267">
        <v>2.6961</v>
      </c>
      <c r="I536" s="267">
        <v>1.1664</v>
      </c>
      <c r="J536" s="267">
        <v>3.8519</v>
      </c>
      <c r="K536" s="267">
        <v>1.1351</v>
      </c>
      <c r="L536" s="267">
        <v>2.6228</v>
      </c>
      <c r="M536" s="267">
        <v>1.6063</v>
      </c>
      <c r="N536" s="267">
        <v>1.7479</v>
      </c>
      <c r="O536" s="267">
        <v>1.4335</v>
      </c>
      <c r="P536" s="267">
        <v>0</v>
      </c>
    </row>
    <row r="537" spans="1:16" ht="15">
      <c r="A537" s="290">
        <v>60</v>
      </c>
      <c r="B537" s="267">
        <v>0</v>
      </c>
      <c r="C537" s="267">
        <v>0</v>
      </c>
      <c r="D537" s="267">
        <v>3.7159</v>
      </c>
      <c r="E537" s="267">
        <v>1.1366</v>
      </c>
      <c r="F537" s="267">
        <v>4.5722</v>
      </c>
      <c r="G537" s="267">
        <v>1.1693</v>
      </c>
      <c r="H537" s="267">
        <v>2.6006</v>
      </c>
      <c r="I537" s="267">
        <v>1.1633</v>
      </c>
      <c r="J537" s="267">
        <v>3.8254</v>
      </c>
      <c r="K537" s="267">
        <v>1.1348</v>
      </c>
      <c r="L537" s="267">
        <v>2.5848</v>
      </c>
      <c r="M537" s="267">
        <v>1.5928</v>
      </c>
      <c r="N537" s="267">
        <v>1.712</v>
      </c>
      <c r="O537" s="267">
        <v>1.4235</v>
      </c>
      <c r="P537" s="267">
        <v>0</v>
      </c>
    </row>
  </sheetData>
  <sheetProtection password="C620" sheet="1" objects="1" scenarios="1"/>
  <mergeCells count="17">
    <mergeCell ref="A474:P474"/>
    <mergeCell ref="A205:P205"/>
    <mergeCell ref="A206:P206"/>
    <mergeCell ref="A272:P272"/>
    <mergeCell ref="A273:P273"/>
    <mergeCell ref="A407:P407"/>
    <mergeCell ref="A473:P473"/>
    <mergeCell ref="D1:P1"/>
    <mergeCell ref="A340:P340"/>
    <mergeCell ref="A138:P138"/>
    <mergeCell ref="A139:P139"/>
    <mergeCell ref="A406:P406"/>
    <mergeCell ref="A339:P339"/>
    <mergeCell ref="A4:P4"/>
    <mergeCell ref="A5:P5"/>
    <mergeCell ref="A71:P71"/>
    <mergeCell ref="A72:P72"/>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I22" sqref="I22:J22"/>
    </sheetView>
  </sheetViews>
  <sheetFormatPr defaultColWidth="9.140625" defaultRowHeight="12.75"/>
  <cols>
    <col min="1" max="1" width="8.28125" style="1" customWidth="1"/>
    <col min="2" max="2" width="6.7109375" style="78" customWidth="1"/>
    <col min="3" max="3" width="7.28125" style="78" bestFit="1" customWidth="1"/>
    <col min="4" max="4" width="7.7109375" style="78" customWidth="1"/>
    <col min="5" max="5" width="6.7109375" style="78" customWidth="1"/>
    <col min="6" max="6" width="7.421875" style="78" bestFit="1" customWidth="1"/>
    <col min="7" max="7" width="6.7109375" style="78" customWidth="1"/>
    <col min="8" max="8" width="7.421875" style="78" bestFit="1" customWidth="1"/>
    <col min="9" max="9" width="6.7109375" style="78" customWidth="1"/>
    <col min="10" max="10" width="7.421875" style="78" bestFit="1" customWidth="1"/>
    <col min="11" max="16" width="6.7109375" style="78" customWidth="1"/>
    <col min="17" max="16384" width="9.140625" style="227" customWidth="1"/>
  </cols>
  <sheetData>
    <row r="1" spans="1:4" ht="12.75">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18769</v>
      </c>
    </row>
    <row r="3" ht="12.75">
      <c r="A3" s="76" t="e">
        <f>HLOOKUP('Calculatrice des coûts NMETI'!$I$22,B7:P68,MATCH('Calculatrice des coûts NMETI'!$K$22,A7:A68))</f>
        <v>#N/A</v>
      </c>
    </row>
    <row r="4" spans="1:16" s="261" customFormat="1" ht="12.75">
      <c r="A4" s="475" t="s">
        <v>18770</v>
      </c>
      <c r="B4" s="475"/>
      <c r="C4" s="475"/>
      <c r="D4" s="475"/>
      <c r="E4" s="475"/>
      <c r="F4" s="475"/>
      <c r="G4" s="475"/>
      <c r="H4" s="475"/>
      <c r="I4" s="475"/>
      <c r="J4" s="475"/>
      <c r="K4" s="475"/>
      <c r="L4" s="475"/>
      <c r="M4" s="475"/>
      <c r="N4" s="475"/>
      <c r="O4" s="475"/>
      <c r="P4" s="475"/>
    </row>
    <row r="5" spans="1:16" ht="12.75">
      <c r="A5" s="479" t="s">
        <v>18771</v>
      </c>
      <c r="B5" s="479"/>
      <c r="C5" s="479"/>
      <c r="D5" s="479"/>
      <c r="E5" s="479"/>
      <c r="F5" s="479"/>
      <c r="G5" s="479"/>
      <c r="H5" s="479"/>
      <c r="I5" s="479"/>
      <c r="J5" s="479"/>
      <c r="K5" s="479"/>
      <c r="L5" s="479"/>
      <c r="M5" s="479"/>
      <c r="N5" s="479"/>
      <c r="O5" s="479"/>
      <c r="P5" s="479"/>
    </row>
    <row r="6" spans="1:16" ht="12.75">
      <c r="A6" s="80" t="s">
        <v>18772</v>
      </c>
      <c r="B6" s="222" t="s">
        <v>18773</v>
      </c>
      <c r="C6" s="222" t="s">
        <v>18774</v>
      </c>
      <c r="D6" s="222" t="s">
        <v>18775</v>
      </c>
      <c r="E6" s="222" t="s">
        <v>18776</v>
      </c>
      <c r="F6" s="222" t="s">
        <v>18777</v>
      </c>
      <c r="G6" s="222" t="s">
        <v>18778</v>
      </c>
      <c r="H6" s="222" t="s">
        <v>18779</v>
      </c>
      <c r="I6" s="222" t="s">
        <v>18780</v>
      </c>
      <c r="J6" s="222" t="s">
        <v>18781</v>
      </c>
      <c r="K6" s="222" t="s">
        <v>18782</v>
      </c>
      <c r="L6" s="222" t="s">
        <v>18783</v>
      </c>
      <c r="M6" s="222" t="s">
        <v>18784</v>
      </c>
      <c r="N6" s="222" t="s">
        <v>18785</v>
      </c>
      <c r="O6" s="222" t="s">
        <v>18786</v>
      </c>
      <c r="P6" s="222" t="s">
        <v>18787</v>
      </c>
    </row>
    <row r="7" spans="1:16" ht="12.75">
      <c r="A7" s="82" t="s">
        <v>18788</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39.984</v>
      </c>
      <c r="E8" s="267">
        <v>6.4927</v>
      </c>
      <c r="F8" s="267">
        <v>34.084</v>
      </c>
      <c r="G8" s="267">
        <v>8.9153</v>
      </c>
      <c r="H8" s="267">
        <v>29.0515</v>
      </c>
      <c r="I8" s="267">
        <v>6.9984</v>
      </c>
      <c r="J8" s="267">
        <v>17.2219</v>
      </c>
      <c r="K8" s="267">
        <v>3.5563</v>
      </c>
      <c r="L8" s="267">
        <v>20.1061</v>
      </c>
      <c r="M8" s="267">
        <v>4.9658</v>
      </c>
      <c r="N8" s="267">
        <v>0</v>
      </c>
      <c r="O8" s="267">
        <v>0</v>
      </c>
      <c r="P8" s="267">
        <v>0</v>
      </c>
    </row>
    <row r="9" spans="1:16" ht="15">
      <c r="A9" s="290">
        <v>1</v>
      </c>
      <c r="B9" s="267">
        <v>0</v>
      </c>
      <c r="C9" s="267">
        <v>0</v>
      </c>
      <c r="D9" s="267">
        <v>35.5414</v>
      </c>
      <c r="E9" s="267">
        <v>5.7713</v>
      </c>
      <c r="F9" s="267">
        <v>30.2969</v>
      </c>
      <c r="G9" s="267">
        <v>7.9247</v>
      </c>
      <c r="H9" s="267">
        <v>25.8236</v>
      </c>
      <c r="I9" s="267">
        <v>6.2208</v>
      </c>
      <c r="J9" s="267">
        <v>15.3084</v>
      </c>
      <c r="K9" s="267">
        <v>3.1612</v>
      </c>
      <c r="L9" s="267">
        <v>17.8721</v>
      </c>
      <c r="M9" s="267">
        <v>4.414</v>
      </c>
      <c r="N9" s="267">
        <v>0</v>
      </c>
      <c r="O9" s="267">
        <v>0</v>
      </c>
      <c r="P9" s="267">
        <v>0</v>
      </c>
    </row>
    <row r="10" spans="1:16" ht="15">
      <c r="A10" s="290">
        <v>2</v>
      </c>
      <c r="B10" s="267">
        <v>0</v>
      </c>
      <c r="C10" s="267">
        <v>0</v>
      </c>
      <c r="D10" s="267">
        <v>31.0987</v>
      </c>
      <c r="E10" s="267">
        <v>5.0499</v>
      </c>
      <c r="F10" s="267">
        <v>26.5098</v>
      </c>
      <c r="G10" s="267">
        <v>6.9341</v>
      </c>
      <c r="H10" s="267">
        <v>22.5956</v>
      </c>
      <c r="I10" s="267">
        <v>5.4432</v>
      </c>
      <c r="J10" s="267">
        <v>13.3948</v>
      </c>
      <c r="K10" s="267">
        <v>2.766</v>
      </c>
      <c r="L10" s="267">
        <v>15.6381</v>
      </c>
      <c r="M10" s="267">
        <v>3.8623</v>
      </c>
      <c r="N10" s="267">
        <v>0</v>
      </c>
      <c r="O10" s="267">
        <v>0</v>
      </c>
      <c r="P10" s="267">
        <v>0</v>
      </c>
    </row>
    <row r="11" spans="1:16" ht="15">
      <c r="A11" s="290">
        <v>3</v>
      </c>
      <c r="B11" s="267">
        <v>0</v>
      </c>
      <c r="C11" s="267">
        <v>0</v>
      </c>
      <c r="D11" s="267">
        <v>26.656</v>
      </c>
      <c r="E11" s="267">
        <v>4.3285</v>
      </c>
      <c r="F11" s="267">
        <v>22.7227</v>
      </c>
      <c r="G11" s="267">
        <v>5.9435</v>
      </c>
      <c r="H11" s="267">
        <v>19.3677</v>
      </c>
      <c r="I11" s="267">
        <v>4.6656</v>
      </c>
      <c r="J11" s="267">
        <v>11.4813</v>
      </c>
      <c r="K11" s="267">
        <v>2.3709</v>
      </c>
      <c r="L11" s="267">
        <v>13.4041</v>
      </c>
      <c r="M11" s="267">
        <v>3.3105</v>
      </c>
      <c r="N11" s="267">
        <v>0</v>
      </c>
      <c r="O11" s="267">
        <v>0</v>
      </c>
      <c r="P11" s="267">
        <v>0</v>
      </c>
    </row>
    <row r="12" spans="1:16" ht="15">
      <c r="A12" s="290">
        <v>4</v>
      </c>
      <c r="B12" s="267">
        <v>0</v>
      </c>
      <c r="C12" s="267">
        <v>0</v>
      </c>
      <c r="D12" s="267">
        <v>22.2134</v>
      </c>
      <c r="E12" s="267">
        <v>3.6071</v>
      </c>
      <c r="F12" s="267">
        <v>18.9356</v>
      </c>
      <c r="G12" s="267">
        <v>4.9529</v>
      </c>
      <c r="H12" s="267">
        <v>16.1397</v>
      </c>
      <c r="I12" s="267">
        <v>3.888</v>
      </c>
      <c r="J12" s="267">
        <v>9.5677</v>
      </c>
      <c r="K12" s="267">
        <v>1.9757</v>
      </c>
      <c r="L12" s="267">
        <v>11.1701</v>
      </c>
      <c r="M12" s="267">
        <v>2.7588</v>
      </c>
      <c r="N12" s="267">
        <v>0</v>
      </c>
      <c r="O12" s="267">
        <v>0</v>
      </c>
      <c r="P12" s="267">
        <v>0</v>
      </c>
    </row>
    <row r="13" spans="1:16" ht="15">
      <c r="A13" s="290">
        <v>5</v>
      </c>
      <c r="B13" s="267">
        <v>0</v>
      </c>
      <c r="C13" s="267">
        <v>0</v>
      </c>
      <c r="D13" s="267">
        <v>17.7707</v>
      </c>
      <c r="E13" s="267">
        <v>2.8857</v>
      </c>
      <c r="F13" s="267">
        <v>15.1485</v>
      </c>
      <c r="G13" s="267">
        <v>3.9623</v>
      </c>
      <c r="H13" s="267">
        <v>12.9118</v>
      </c>
      <c r="I13" s="267">
        <v>3.1104</v>
      </c>
      <c r="J13" s="267">
        <v>7.6542</v>
      </c>
      <c r="K13" s="267">
        <v>1.5806</v>
      </c>
      <c r="L13" s="267">
        <v>8.936</v>
      </c>
      <c r="M13" s="267">
        <v>2.207</v>
      </c>
      <c r="N13" s="267">
        <v>0</v>
      </c>
      <c r="O13" s="267">
        <v>0</v>
      </c>
      <c r="P13" s="267">
        <v>0</v>
      </c>
    </row>
    <row r="14" spans="1:16" ht="15">
      <c r="A14" s="290">
        <v>6</v>
      </c>
      <c r="B14" s="267">
        <v>0</v>
      </c>
      <c r="C14" s="267">
        <v>0</v>
      </c>
      <c r="D14" s="267">
        <v>13.328</v>
      </c>
      <c r="E14" s="267">
        <v>2.1642</v>
      </c>
      <c r="F14" s="267">
        <v>11.3613</v>
      </c>
      <c r="G14" s="267">
        <v>2.9718</v>
      </c>
      <c r="H14" s="267">
        <v>9.6838</v>
      </c>
      <c r="I14" s="267">
        <v>2.3328</v>
      </c>
      <c r="J14" s="267">
        <v>5.7406</v>
      </c>
      <c r="K14" s="267">
        <v>1.1854</v>
      </c>
      <c r="L14" s="267">
        <v>6.702</v>
      </c>
      <c r="M14" s="267">
        <v>1.6553</v>
      </c>
      <c r="N14" s="267">
        <v>0</v>
      </c>
      <c r="O14" s="267">
        <v>0</v>
      </c>
      <c r="P14" s="267">
        <v>0</v>
      </c>
    </row>
    <row r="15" spans="1:16" ht="15">
      <c r="A15" s="290">
        <v>7</v>
      </c>
      <c r="B15" s="267">
        <v>0</v>
      </c>
      <c r="C15" s="267">
        <v>0</v>
      </c>
      <c r="D15" s="267">
        <v>13.441</v>
      </c>
      <c r="E15" s="267">
        <v>2.1041</v>
      </c>
      <c r="F15" s="267">
        <v>10.8466</v>
      </c>
      <c r="G15" s="267">
        <v>2.8892</v>
      </c>
      <c r="H15" s="267">
        <v>9.4539</v>
      </c>
      <c r="I15" s="267">
        <v>2.268</v>
      </c>
      <c r="J15" s="267">
        <v>5.7601</v>
      </c>
      <c r="K15" s="267">
        <v>1.1525</v>
      </c>
      <c r="L15" s="267">
        <v>6.565</v>
      </c>
      <c r="M15" s="267">
        <v>1.6323</v>
      </c>
      <c r="N15" s="267">
        <v>0</v>
      </c>
      <c r="O15" s="267">
        <v>0</v>
      </c>
      <c r="P15" s="267">
        <v>0</v>
      </c>
    </row>
    <row r="16" spans="1:16" ht="15">
      <c r="A16" s="290">
        <v>8</v>
      </c>
      <c r="B16" s="267">
        <v>0</v>
      </c>
      <c r="C16" s="267">
        <v>0</v>
      </c>
      <c r="D16" s="267">
        <v>13.554</v>
      </c>
      <c r="E16" s="267">
        <v>2.044</v>
      </c>
      <c r="F16" s="267">
        <v>10.3318</v>
      </c>
      <c r="G16" s="267">
        <v>2.8067</v>
      </c>
      <c r="H16" s="267">
        <v>9.2239</v>
      </c>
      <c r="I16" s="267">
        <v>2.2032</v>
      </c>
      <c r="J16" s="267">
        <v>5.7796</v>
      </c>
      <c r="K16" s="267">
        <v>1.1196</v>
      </c>
      <c r="L16" s="267">
        <v>6.4279</v>
      </c>
      <c r="M16" s="267">
        <v>1.6093</v>
      </c>
      <c r="N16" s="267">
        <v>0</v>
      </c>
      <c r="O16" s="267">
        <v>0</v>
      </c>
      <c r="P16" s="267">
        <v>0</v>
      </c>
    </row>
    <row r="17" spans="1:16" ht="15">
      <c r="A17" s="290">
        <v>9</v>
      </c>
      <c r="B17" s="267">
        <v>0</v>
      </c>
      <c r="C17" s="267">
        <v>0</v>
      </c>
      <c r="D17" s="267">
        <v>13.667</v>
      </c>
      <c r="E17" s="267">
        <v>1.9839</v>
      </c>
      <c r="F17" s="267">
        <v>9.817</v>
      </c>
      <c r="G17" s="267">
        <v>2.7241</v>
      </c>
      <c r="H17" s="267">
        <v>8.9939</v>
      </c>
      <c r="I17" s="267">
        <v>2.1384</v>
      </c>
      <c r="J17" s="267">
        <v>5.7991</v>
      </c>
      <c r="K17" s="267">
        <v>1.0867</v>
      </c>
      <c r="L17" s="267">
        <v>6.2908</v>
      </c>
      <c r="M17" s="267">
        <v>1.5863</v>
      </c>
      <c r="N17" s="267">
        <v>0</v>
      </c>
      <c r="O17" s="267">
        <v>0</v>
      </c>
      <c r="P17" s="267">
        <v>0</v>
      </c>
    </row>
    <row r="18" spans="1:16" ht="15">
      <c r="A18" s="290">
        <v>10</v>
      </c>
      <c r="B18" s="267">
        <v>0</v>
      </c>
      <c r="C18" s="267">
        <v>0</v>
      </c>
      <c r="D18" s="267">
        <v>13.78</v>
      </c>
      <c r="E18" s="267">
        <v>1.9238</v>
      </c>
      <c r="F18" s="267">
        <v>9.3022</v>
      </c>
      <c r="G18" s="267">
        <v>2.6416</v>
      </c>
      <c r="H18" s="267">
        <v>8.7639</v>
      </c>
      <c r="I18" s="267">
        <v>2.0736</v>
      </c>
      <c r="J18" s="267">
        <v>5.8185</v>
      </c>
      <c r="K18" s="267">
        <v>1.0537</v>
      </c>
      <c r="L18" s="267">
        <v>6.1537</v>
      </c>
      <c r="M18" s="267">
        <v>1.5633</v>
      </c>
      <c r="N18" s="267">
        <v>0</v>
      </c>
      <c r="O18" s="267">
        <v>0</v>
      </c>
      <c r="P18" s="267">
        <v>0</v>
      </c>
    </row>
    <row r="19" spans="1:16" ht="15">
      <c r="A19" s="290">
        <v>11</v>
      </c>
      <c r="B19" s="267">
        <v>0</v>
      </c>
      <c r="C19" s="267">
        <v>0</v>
      </c>
      <c r="D19" s="267">
        <v>13.893</v>
      </c>
      <c r="E19" s="267">
        <v>1.8637</v>
      </c>
      <c r="F19" s="267">
        <v>8.7875</v>
      </c>
      <c r="G19" s="267">
        <v>2.559</v>
      </c>
      <c r="H19" s="267">
        <v>8.534</v>
      </c>
      <c r="I19" s="267">
        <v>2.0088</v>
      </c>
      <c r="J19" s="267">
        <v>5.838</v>
      </c>
      <c r="K19" s="267">
        <v>1.0208</v>
      </c>
      <c r="L19" s="267">
        <v>6.0167</v>
      </c>
      <c r="M19" s="267">
        <v>1.5403</v>
      </c>
      <c r="N19" s="267">
        <v>0</v>
      </c>
      <c r="O19" s="267">
        <v>0</v>
      </c>
      <c r="P19" s="267">
        <v>0</v>
      </c>
    </row>
    <row r="20" spans="1:16" ht="15">
      <c r="A20" s="290">
        <v>12</v>
      </c>
      <c r="B20" s="267">
        <v>0</v>
      </c>
      <c r="C20" s="267">
        <v>0</v>
      </c>
      <c r="D20" s="267">
        <v>14.0059</v>
      </c>
      <c r="E20" s="267">
        <v>1.8035</v>
      </c>
      <c r="F20" s="267">
        <v>8.2727</v>
      </c>
      <c r="G20" s="267">
        <v>2.4765</v>
      </c>
      <c r="H20" s="267">
        <v>8.304</v>
      </c>
      <c r="I20" s="267">
        <v>1.944</v>
      </c>
      <c r="J20" s="267">
        <v>5.8575</v>
      </c>
      <c r="K20" s="267">
        <v>0.9879</v>
      </c>
      <c r="L20" s="267">
        <v>5.8796</v>
      </c>
      <c r="M20" s="267">
        <v>1.5173</v>
      </c>
      <c r="N20" s="267">
        <v>0</v>
      </c>
      <c r="O20" s="267">
        <v>0</v>
      </c>
      <c r="P20" s="267">
        <v>0</v>
      </c>
    </row>
    <row r="21" spans="1:16" ht="15">
      <c r="A21" s="290">
        <v>13</v>
      </c>
      <c r="B21" s="267">
        <v>0</v>
      </c>
      <c r="C21" s="267">
        <v>0</v>
      </c>
      <c r="D21" s="267">
        <v>14.1189</v>
      </c>
      <c r="E21" s="267">
        <v>1.7434</v>
      </c>
      <c r="F21" s="267">
        <v>7.7579</v>
      </c>
      <c r="G21" s="267">
        <v>2.3939</v>
      </c>
      <c r="H21" s="267">
        <v>8.074</v>
      </c>
      <c r="I21" s="267">
        <v>1.8792</v>
      </c>
      <c r="J21" s="267">
        <v>5.877</v>
      </c>
      <c r="K21" s="267">
        <v>0.9549</v>
      </c>
      <c r="L21" s="267">
        <v>5.7425</v>
      </c>
      <c r="M21" s="267">
        <v>1.4943</v>
      </c>
      <c r="N21" s="267">
        <v>0</v>
      </c>
      <c r="O21" s="267">
        <v>0</v>
      </c>
      <c r="P21" s="267">
        <v>0</v>
      </c>
    </row>
    <row r="22" spans="1:16" ht="15">
      <c r="A22" s="290">
        <v>14</v>
      </c>
      <c r="B22" s="267">
        <v>0</v>
      </c>
      <c r="C22" s="267">
        <v>0</v>
      </c>
      <c r="D22" s="267">
        <v>14.2319</v>
      </c>
      <c r="E22" s="267">
        <v>1.6833</v>
      </c>
      <c r="F22" s="267">
        <v>7.2431</v>
      </c>
      <c r="G22" s="267">
        <v>2.3114</v>
      </c>
      <c r="H22" s="267">
        <v>7.844</v>
      </c>
      <c r="I22" s="267">
        <v>1.8144</v>
      </c>
      <c r="J22" s="267">
        <v>5.8964</v>
      </c>
      <c r="K22" s="267">
        <v>0.922</v>
      </c>
      <c r="L22" s="267">
        <v>5.6054</v>
      </c>
      <c r="M22" s="267">
        <v>1.4713</v>
      </c>
      <c r="N22" s="267">
        <v>0</v>
      </c>
      <c r="O22" s="267">
        <v>0</v>
      </c>
      <c r="P22" s="267">
        <v>0</v>
      </c>
    </row>
    <row r="23" spans="1:16" ht="15">
      <c r="A23" s="290">
        <v>15</v>
      </c>
      <c r="B23" s="267">
        <v>0</v>
      </c>
      <c r="C23" s="267">
        <v>0</v>
      </c>
      <c r="D23" s="267">
        <v>14.3449</v>
      </c>
      <c r="E23" s="267">
        <v>1.6232</v>
      </c>
      <c r="F23" s="267">
        <v>6.7284</v>
      </c>
      <c r="G23" s="267">
        <v>2.2288</v>
      </c>
      <c r="H23" s="267">
        <v>7.6141</v>
      </c>
      <c r="I23" s="267">
        <v>1.7496</v>
      </c>
      <c r="J23" s="267">
        <v>5.9159</v>
      </c>
      <c r="K23" s="267">
        <v>0.8891</v>
      </c>
      <c r="L23" s="267">
        <v>5.4684</v>
      </c>
      <c r="M23" s="267">
        <v>1.4484</v>
      </c>
      <c r="N23" s="267">
        <v>0</v>
      </c>
      <c r="O23" s="267">
        <v>0</v>
      </c>
      <c r="P23" s="267">
        <v>0</v>
      </c>
    </row>
    <row r="24" spans="1:16" ht="15">
      <c r="A24" s="290">
        <v>16</v>
      </c>
      <c r="B24" s="267">
        <v>0</v>
      </c>
      <c r="C24" s="267">
        <v>0</v>
      </c>
      <c r="D24" s="267">
        <v>14.4579</v>
      </c>
      <c r="E24" s="267">
        <v>1.5631</v>
      </c>
      <c r="F24" s="267">
        <v>6.2136</v>
      </c>
      <c r="G24" s="267">
        <v>2.1463</v>
      </c>
      <c r="H24" s="267">
        <v>7.3841</v>
      </c>
      <c r="I24" s="267">
        <v>1.6848</v>
      </c>
      <c r="J24" s="267">
        <v>5.9354</v>
      </c>
      <c r="K24" s="267">
        <v>0.8562</v>
      </c>
      <c r="L24" s="267">
        <v>5.3313</v>
      </c>
      <c r="M24" s="267">
        <v>1.4254</v>
      </c>
      <c r="N24" s="267">
        <v>0</v>
      </c>
      <c r="O24" s="267">
        <v>0</v>
      </c>
      <c r="P24" s="267">
        <v>0</v>
      </c>
    </row>
    <row r="25" spans="1:16" ht="15">
      <c r="A25" s="290">
        <v>17</v>
      </c>
      <c r="B25" s="267">
        <v>0</v>
      </c>
      <c r="C25" s="267">
        <v>0</v>
      </c>
      <c r="D25" s="267">
        <v>14.5709</v>
      </c>
      <c r="E25" s="267">
        <v>1.5029</v>
      </c>
      <c r="F25" s="267">
        <v>5.6988</v>
      </c>
      <c r="G25" s="267">
        <v>2.0637</v>
      </c>
      <c r="H25" s="267">
        <v>7.1541</v>
      </c>
      <c r="I25" s="267">
        <v>1.62</v>
      </c>
      <c r="J25" s="267">
        <v>5.9549</v>
      </c>
      <c r="K25" s="267">
        <v>0.8232</v>
      </c>
      <c r="L25" s="267">
        <v>5.1942</v>
      </c>
      <c r="M25" s="267">
        <v>1.4024</v>
      </c>
      <c r="N25" s="267">
        <v>0</v>
      </c>
      <c r="O25" s="267">
        <v>0</v>
      </c>
      <c r="P25" s="267">
        <v>0</v>
      </c>
    </row>
    <row r="26" spans="1:16" ht="15">
      <c r="A26" s="290">
        <v>18</v>
      </c>
      <c r="B26" s="267">
        <v>0</v>
      </c>
      <c r="C26" s="267">
        <v>0</v>
      </c>
      <c r="D26" s="267">
        <v>14.6839</v>
      </c>
      <c r="E26" s="267">
        <v>1.4428</v>
      </c>
      <c r="F26" s="267">
        <v>5.184</v>
      </c>
      <c r="G26" s="267">
        <v>1.9812</v>
      </c>
      <c r="H26" s="267">
        <v>6.9241</v>
      </c>
      <c r="I26" s="267">
        <v>1.5552</v>
      </c>
      <c r="J26" s="267">
        <v>5.9743</v>
      </c>
      <c r="K26" s="267">
        <v>0.7903</v>
      </c>
      <c r="L26" s="267">
        <v>5.0572</v>
      </c>
      <c r="M26" s="267">
        <v>1.3794</v>
      </c>
      <c r="N26" s="267">
        <v>5.2003</v>
      </c>
      <c r="O26" s="267">
        <v>0.4055</v>
      </c>
      <c r="P26" s="267">
        <v>0</v>
      </c>
    </row>
    <row r="27" spans="1:16" ht="15">
      <c r="A27" s="290">
        <v>19</v>
      </c>
      <c r="B27" s="267">
        <v>0</v>
      </c>
      <c r="C27" s="267">
        <v>0</v>
      </c>
      <c r="D27" s="267">
        <v>13.847</v>
      </c>
      <c r="E27" s="267">
        <v>1.4391</v>
      </c>
      <c r="F27" s="267">
        <v>5.3705</v>
      </c>
      <c r="G27" s="267">
        <v>1.9239</v>
      </c>
      <c r="H27" s="267">
        <v>6.7856</v>
      </c>
      <c r="I27" s="267">
        <v>1.5121</v>
      </c>
      <c r="J27" s="267">
        <v>5.8733</v>
      </c>
      <c r="K27" s="267">
        <v>0.8728</v>
      </c>
      <c r="L27" s="267">
        <v>4.9407</v>
      </c>
      <c r="M27" s="267">
        <v>1.4159</v>
      </c>
      <c r="N27" s="267">
        <v>5.0558</v>
      </c>
      <c r="O27" s="267">
        <v>0.3942</v>
      </c>
      <c r="P27" s="267">
        <v>0</v>
      </c>
    </row>
    <row r="28" spans="1:16" ht="15">
      <c r="A28" s="290">
        <v>20</v>
      </c>
      <c r="B28" s="267">
        <v>0</v>
      </c>
      <c r="C28" s="267">
        <v>0</v>
      </c>
      <c r="D28" s="267">
        <v>13.0102</v>
      </c>
      <c r="E28" s="267">
        <v>1.4355</v>
      </c>
      <c r="F28" s="267">
        <v>5.5571</v>
      </c>
      <c r="G28" s="267">
        <v>1.8666</v>
      </c>
      <c r="H28" s="267">
        <v>6.6472</v>
      </c>
      <c r="I28" s="267">
        <v>1.469</v>
      </c>
      <c r="J28" s="267">
        <v>5.7723</v>
      </c>
      <c r="K28" s="267">
        <v>0.9553</v>
      </c>
      <c r="L28" s="267">
        <v>4.8242</v>
      </c>
      <c r="M28" s="267">
        <v>1.4524</v>
      </c>
      <c r="N28" s="267">
        <v>4.9114</v>
      </c>
      <c r="O28" s="267">
        <v>0.3829</v>
      </c>
      <c r="P28" s="267">
        <v>0</v>
      </c>
    </row>
    <row r="29" spans="1:16" ht="15">
      <c r="A29" s="290">
        <v>21</v>
      </c>
      <c r="B29" s="267">
        <v>0</v>
      </c>
      <c r="C29" s="267">
        <v>0</v>
      </c>
      <c r="D29" s="267">
        <v>13.0659</v>
      </c>
      <c r="E29" s="267">
        <v>2.0962</v>
      </c>
      <c r="F29" s="267">
        <v>6.5198</v>
      </c>
      <c r="G29" s="267">
        <v>2.0305</v>
      </c>
      <c r="H29" s="267">
        <v>7.318</v>
      </c>
      <c r="I29" s="267">
        <v>1.6937</v>
      </c>
      <c r="J29" s="267">
        <v>6.3805</v>
      </c>
      <c r="K29" s="267">
        <v>1.5284</v>
      </c>
      <c r="L29" s="267">
        <v>5.2899</v>
      </c>
      <c r="M29" s="267">
        <v>1.672</v>
      </c>
      <c r="N29" s="267">
        <v>5.6992</v>
      </c>
      <c r="O29" s="267">
        <v>0.3616</v>
      </c>
      <c r="P29" s="267">
        <v>0</v>
      </c>
    </row>
    <row r="30" spans="1:16" ht="15">
      <c r="A30" s="290">
        <v>22</v>
      </c>
      <c r="B30" s="267">
        <v>0</v>
      </c>
      <c r="C30" s="267">
        <v>0</v>
      </c>
      <c r="D30" s="267">
        <v>12.1304</v>
      </c>
      <c r="E30" s="267">
        <v>2.0491</v>
      </c>
      <c r="F30" s="267">
        <v>6.7813</v>
      </c>
      <c r="G30" s="267">
        <v>1.9767</v>
      </c>
      <c r="H30" s="267">
        <v>7.2039</v>
      </c>
      <c r="I30" s="267">
        <v>1.6847</v>
      </c>
      <c r="J30" s="267">
        <v>6.3042</v>
      </c>
      <c r="K30" s="267">
        <v>1.4896</v>
      </c>
      <c r="L30" s="267">
        <v>5.1883</v>
      </c>
      <c r="M30" s="267">
        <v>1.7207</v>
      </c>
      <c r="N30" s="267">
        <v>5.5265</v>
      </c>
      <c r="O30" s="267">
        <v>0.3506</v>
      </c>
      <c r="P30" s="267">
        <v>0</v>
      </c>
    </row>
    <row r="31" spans="1:16" ht="15">
      <c r="A31" s="290">
        <v>23</v>
      </c>
      <c r="B31" s="267">
        <v>0</v>
      </c>
      <c r="C31" s="267">
        <v>0</v>
      </c>
      <c r="D31" s="267">
        <v>11.1948</v>
      </c>
      <c r="E31" s="267">
        <v>2.0019</v>
      </c>
      <c r="F31" s="267">
        <v>7.0429</v>
      </c>
      <c r="G31" s="267">
        <v>1.923</v>
      </c>
      <c r="H31" s="267">
        <v>7.0899</v>
      </c>
      <c r="I31" s="267">
        <v>1.6757</v>
      </c>
      <c r="J31" s="267">
        <v>6.2279</v>
      </c>
      <c r="K31" s="267">
        <v>1.4508</v>
      </c>
      <c r="L31" s="267">
        <v>5.0866</v>
      </c>
      <c r="M31" s="267">
        <v>1.7694</v>
      </c>
      <c r="N31" s="267">
        <v>5.3538</v>
      </c>
      <c r="O31" s="267">
        <v>0.3397</v>
      </c>
      <c r="P31" s="267">
        <v>0</v>
      </c>
    </row>
    <row r="32" spans="1:16" ht="15">
      <c r="A32" s="290">
        <v>24</v>
      </c>
      <c r="B32" s="267">
        <v>0</v>
      </c>
      <c r="C32" s="267">
        <v>0</v>
      </c>
      <c r="D32" s="267">
        <v>10.2593</v>
      </c>
      <c r="E32" s="267">
        <v>1.9548</v>
      </c>
      <c r="F32" s="267">
        <v>7.3044</v>
      </c>
      <c r="G32" s="267">
        <v>1.8692</v>
      </c>
      <c r="H32" s="267">
        <v>6.9758</v>
      </c>
      <c r="I32" s="267">
        <v>1.6668</v>
      </c>
      <c r="J32" s="267">
        <v>6.1516</v>
      </c>
      <c r="K32" s="267">
        <v>1.412</v>
      </c>
      <c r="L32" s="267">
        <v>4.985</v>
      </c>
      <c r="M32" s="267">
        <v>1.818</v>
      </c>
      <c r="N32" s="267">
        <v>5.1811</v>
      </c>
      <c r="O32" s="267">
        <v>0.3287</v>
      </c>
      <c r="P32" s="267">
        <v>0</v>
      </c>
    </row>
    <row r="33" spans="1:16" ht="15">
      <c r="A33" s="290">
        <v>25</v>
      </c>
      <c r="B33" s="267">
        <v>0</v>
      </c>
      <c r="C33" s="267">
        <v>0</v>
      </c>
      <c r="D33" s="267">
        <v>9.3238</v>
      </c>
      <c r="E33" s="267">
        <v>1.9077</v>
      </c>
      <c r="F33" s="267">
        <v>7.5659</v>
      </c>
      <c r="G33" s="267">
        <v>1.8154</v>
      </c>
      <c r="H33" s="267">
        <v>6.8617</v>
      </c>
      <c r="I33" s="267">
        <v>1.6578</v>
      </c>
      <c r="J33" s="267">
        <v>6.0753</v>
      </c>
      <c r="K33" s="267">
        <v>1.3731</v>
      </c>
      <c r="L33" s="267">
        <v>4.8834</v>
      </c>
      <c r="M33" s="267">
        <v>1.8667</v>
      </c>
      <c r="N33" s="267">
        <v>5.0084</v>
      </c>
      <c r="O33" s="267">
        <v>0.3178</v>
      </c>
      <c r="P33" s="267">
        <v>0</v>
      </c>
    </row>
    <row r="34" spans="1:16" ht="15">
      <c r="A34" s="290">
        <v>26</v>
      </c>
      <c r="B34" s="267">
        <v>0</v>
      </c>
      <c r="C34" s="267">
        <v>0</v>
      </c>
      <c r="D34" s="267">
        <v>8.3882</v>
      </c>
      <c r="E34" s="267">
        <v>1.8606</v>
      </c>
      <c r="F34" s="267">
        <v>7.8275</v>
      </c>
      <c r="G34" s="267">
        <v>1.7617</v>
      </c>
      <c r="H34" s="267">
        <v>6.7477</v>
      </c>
      <c r="I34" s="267">
        <v>1.6489</v>
      </c>
      <c r="J34" s="267">
        <v>5.999</v>
      </c>
      <c r="K34" s="267">
        <v>1.3343</v>
      </c>
      <c r="L34" s="267">
        <v>4.7818</v>
      </c>
      <c r="M34" s="267">
        <v>1.9154</v>
      </c>
      <c r="N34" s="267">
        <v>4.8357</v>
      </c>
      <c r="O34" s="267">
        <v>0.3068</v>
      </c>
      <c r="P34" s="267">
        <v>0</v>
      </c>
    </row>
    <row r="35" spans="1:16" ht="15">
      <c r="A35" s="290">
        <v>27</v>
      </c>
      <c r="B35" s="267">
        <v>0</v>
      </c>
      <c r="C35" s="267">
        <v>0</v>
      </c>
      <c r="D35" s="267">
        <v>7.4527</v>
      </c>
      <c r="E35" s="267">
        <v>1.8135</v>
      </c>
      <c r="F35" s="267">
        <v>8.089</v>
      </c>
      <c r="G35" s="267">
        <v>1.7079</v>
      </c>
      <c r="H35" s="267">
        <v>6.6336</v>
      </c>
      <c r="I35" s="267">
        <v>1.6399</v>
      </c>
      <c r="J35" s="267">
        <v>5.9227</v>
      </c>
      <c r="K35" s="267">
        <v>1.2955</v>
      </c>
      <c r="L35" s="267">
        <v>4.6801</v>
      </c>
      <c r="M35" s="267">
        <v>1.9641</v>
      </c>
      <c r="N35" s="267">
        <v>4.663</v>
      </c>
      <c r="O35" s="267">
        <v>0.2959</v>
      </c>
      <c r="P35" s="267">
        <v>0</v>
      </c>
    </row>
    <row r="36" spans="1:16" ht="15">
      <c r="A36" s="290">
        <v>28</v>
      </c>
      <c r="B36" s="267">
        <v>0</v>
      </c>
      <c r="C36" s="267">
        <v>0</v>
      </c>
      <c r="D36" s="267">
        <v>6.5171</v>
      </c>
      <c r="E36" s="267">
        <v>1.7663</v>
      </c>
      <c r="F36" s="267">
        <v>8.3506</v>
      </c>
      <c r="G36" s="267">
        <v>1.6541</v>
      </c>
      <c r="H36" s="267">
        <v>6.5195</v>
      </c>
      <c r="I36" s="267">
        <v>1.631</v>
      </c>
      <c r="J36" s="267">
        <v>5.8464</v>
      </c>
      <c r="K36" s="267">
        <v>1.2567</v>
      </c>
      <c r="L36" s="267">
        <v>4.5785</v>
      </c>
      <c r="M36" s="267">
        <v>2.0127</v>
      </c>
      <c r="N36" s="267">
        <v>4.4903</v>
      </c>
      <c r="O36" s="267">
        <v>0.2849</v>
      </c>
      <c r="P36" s="267">
        <v>0</v>
      </c>
    </row>
    <row r="37" spans="1:16" ht="15">
      <c r="A37" s="290">
        <v>29</v>
      </c>
      <c r="B37" s="267">
        <v>0</v>
      </c>
      <c r="C37" s="267">
        <v>0</v>
      </c>
      <c r="D37" s="267">
        <v>5.5816</v>
      </c>
      <c r="E37" s="267">
        <v>1.7192</v>
      </c>
      <c r="F37" s="267">
        <v>8.6121</v>
      </c>
      <c r="G37" s="267">
        <v>1.6004</v>
      </c>
      <c r="H37" s="267">
        <v>6.4055</v>
      </c>
      <c r="I37" s="267">
        <v>1.622</v>
      </c>
      <c r="J37" s="267">
        <v>5.7701</v>
      </c>
      <c r="K37" s="267">
        <v>1.2179</v>
      </c>
      <c r="L37" s="267">
        <v>4.4769</v>
      </c>
      <c r="M37" s="267">
        <v>2.0614</v>
      </c>
      <c r="N37" s="267">
        <v>4.3176</v>
      </c>
      <c r="O37" s="267">
        <v>0.2739</v>
      </c>
      <c r="P37" s="267">
        <v>0</v>
      </c>
    </row>
    <row r="38" spans="1:16" ht="15">
      <c r="A38" s="290">
        <v>30</v>
      </c>
      <c r="B38" s="267">
        <v>0</v>
      </c>
      <c r="C38" s="267">
        <v>0</v>
      </c>
      <c r="D38" s="267">
        <v>4.6461</v>
      </c>
      <c r="E38" s="267">
        <v>1.6721</v>
      </c>
      <c r="F38" s="267">
        <v>8.8737</v>
      </c>
      <c r="G38" s="267">
        <v>1.5466</v>
      </c>
      <c r="H38" s="267">
        <v>6.2914</v>
      </c>
      <c r="I38" s="267">
        <v>1.613</v>
      </c>
      <c r="J38" s="267">
        <v>5.6938</v>
      </c>
      <c r="K38" s="267">
        <v>1.1791</v>
      </c>
      <c r="L38" s="267">
        <v>4.3752</v>
      </c>
      <c r="M38" s="267">
        <v>2.1101</v>
      </c>
      <c r="N38" s="267">
        <v>4.1448</v>
      </c>
      <c r="O38" s="267">
        <v>0.263</v>
      </c>
      <c r="P38" s="267">
        <v>0</v>
      </c>
    </row>
    <row r="39" spans="1:16" ht="15">
      <c r="A39" s="290">
        <v>31</v>
      </c>
      <c r="B39" s="267">
        <v>0</v>
      </c>
      <c r="C39" s="267">
        <v>0</v>
      </c>
      <c r="D39" s="267">
        <v>4.8544</v>
      </c>
      <c r="E39" s="267">
        <v>1.6512</v>
      </c>
      <c r="F39" s="267">
        <v>8.7619</v>
      </c>
      <c r="G39" s="267">
        <v>1.529</v>
      </c>
      <c r="H39" s="267">
        <v>6.3926</v>
      </c>
      <c r="I39" s="267">
        <v>1.6041</v>
      </c>
      <c r="J39" s="267">
        <v>5.5144</v>
      </c>
      <c r="K39" s="267">
        <v>1.148</v>
      </c>
      <c r="L39" s="267">
        <v>4.3635</v>
      </c>
      <c r="M39" s="267">
        <v>2.1027</v>
      </c>
      <c r="N39" s="267">
        <v>4.0458</v>
      </c>
      <c r="O39" s="267">
        <v>0.3523</v>
      </c>
      <c r="P39" s="267">
        <v>0</v>
      </c>
    </row>
    <row r="40" spans="1:16" ht="15">
      <c r="A40" s="290">
        <v>32</v>
      </c>
      <c r="B40" s="267">
        <v>0</v>
      </c>
      <c r="C40" s="267">
        <v>0</v>
      </c>
      <c r="D40" s="267">
        <v>5.0627</v>
      </c>
      <c r="E40" s="267">
        <v>1.6303</v>
      </c>
      <c r="F40" s="267">
        <v>8.6502</v>
      </c>
      <c r="G40" s="267">
        <v>1.5114</v>
      </c>
      <c r="H40" s="267">
        <v>6.4937</v>
      </c>
      <c r="I40" s="267">
        <v>1.5951</v>
      </c>
      <c r="J40" s="267">
        <v>5.335</v>
      </c>
      <c r="K40" s="267">
        <v>1.117</v>
      </c>
      <c r="L40" s="267">
        <v>4.3518</v>
      </c>
      <c r="M40" s="267">
        <v>2.0954</v>
      </c>
      <c r="N40" s="267">
        <v>3.9468</v>
      </c>
      <c r="O40" s="267">
        <v>0.4416</v>
      </c>
      <c r="P40" s="267">
        <v>0</v>
      </c>
    </row>
    <row r="41" spans="1:16" ht="15">
      <c r="A41" s="290">
        <v>33</v>
      </c>
      <c r="B41" s="267">
        <v>0</v>
      </c>
      <c r="C41" s="267">
        <v>0</v>
      </c>
      <c r="D41" s="267">
        <v>4.9696</v>
      </c>
      <c r="E41" s="267">
        <v>2.2597</v>
      </c>
      <c r="F41" s="267">
        <v>9.0715</v>
      </c>
      <c r="G41" s="267">
        <v>2.107</v>
      </c>
      <c r="H41" s="267">
        <v>7.1611</v>
      </c>
      <c r="I41" s="267">
        <v>2.2529</v>
      </c>
      <c r="J41" s="267">
        <v>5.6036</v>
      </c>
      <c r="K41" s="267">
        <v>2.0007</v>
      </c>
      <c r="L41" s="267">
        <v>5.151</v>
      </c>
      <c r="M41" s="267">
        <v>3.0771</v>
      </c>
      <c r="N41" s="267">
        <v>4.5668</v>
      </c>
      <c r="O41" s="267">
        <v>2.6463</v>
      </c>
      <c r="P41" s="267">
        <v>0</v>
      </c>
    </row>
    <row r="42" spans="1:16" ht="15">
      <c r="A42" s="290">
        <v>34</v>
      </c>
      <c r="B42" s="267">
        <v>0</v>
      </c>
      <c r="C42" s="267">
        <v>0</v>
      </c>
      <c r="D42" s="267">
        <v>5.1665</v>
      </c>
      <c r="E42" s="267">
        <v>2.2138</v>
      </c>
      <c r="F42" s="267">
        <v>8.935</v>
      </c>
      <c r="G42" s="267">
        <v>2.0755</v>
      </c>
      <c r="H42" s="267">
        <v>7.2341</v>
      </c>
      <c r="I42" s="267">
        <v>2.2461</v>
      </c>
      <c r="J42" s="267">
        <v>5.3522</v>
      </c>
      <c r="K42" s="267">
        <v>1.9926</v>
      </c>
      <c r="L42" s="267">
        <v>5.1257</v>
      </c>
      <c r="M42" s="267">
        <v>3.0633</v>
      </c>
      <c r="N42" s="267">
        <v>4.4609</v>
      </c>
      <c r="O42" s="267">
        <v>2.585</v>
      </c>
      <c r="P42" s="267">
        <v>0</v>
      </c>
    </row>
    <row r="43" spans="1:16" ht="15">
      <c r="A43" s="290">
        <v>35</v>
      </c>
      <c r="B43" s="267">
        <v>0</v>
      </c>
      <c r="C43" s="267">
        <v>0</v>
      </c>
      <c r="D43" s="267">
        <v>5.3634</v>
      </c>
      <c r="E43" s="267">
        <v>2.1678</v>
      </c>
      <c r="F43" s="267">
        <v>8.7985</v>
      </c>
      <c r="G43" s="267">
        <v>2.0439</v>
      </c>
      <c r="H43" s="267">
        <v>7.3072</v>
      </c>
      <c r="I43" s="267">
        <v>2.2392</v>
      </c>
      <c r="J43" s="267">
        <v>5.1008</v>
      </c>
      <c r="K43" s="267">
        <v>1.9846</v>
      </c>
      <c r="L43" s="267">
        <v>5.1004</v>
      </c>
      <c r="M43" s="267">
        <v>3.0495</v>
      </c>
      <c r="N43" s="267">
        <v>4.3551</v>
      </c>
      <c r="O43" s="267">
        <v>2.5236</v>
      </c>
      <c r="P43" s="267">
        <v>0</v>
      </c>
    </row>
    <row r="44" spans="1:16" ht="15">
      <c r="A44" s="290">
        <v>36</v>
      </c>
      <c r="B44" s="267">
        <v>0</v>
      </c>
      <c r="C44" s="267">
        <v>0</v>
      </c>
      <c r="D44" s="267">
        <v>5.5603</v>
      </c>
      <c r="E44" s="267">
        <v>2.1219</v>
      </c>
      <c r="F44" s="267">
        <v>8.662</v>
      </c>
      <c r="G44" s="267">
        <v>2.0124</v>
      </c>
      <c r="H44" s="267">
        <v>7.3802</v>
      </c>
      <c r="I44" s="267">
        <v>2.2324</v>
      </c>
      <c r="J44" s="267">
        <v>4.8494</v>
      </c>
      <c r="K44" s="267">
        <v>1.9765</v>
      </c>
      <c r="L44" s="267">
        <v>5.0752</v>
      </c>
      <c r="M44" s="267">
        <v>3.0357</v>
      </c>
      <c r="N44" s="267">
        <v>4.2493</v>
      </c>
      <c r="O44" s="267">
        <v>2.4623</v>
      </c>
      <c r="P44" s="267">
        <v>0</v>
      </c>
    </row>
    <row r="45" spans="1:16" ht="15">
      <c r="A45" s="290">
        <v>37</v>
      </c>
      <c r="B45" s="267">
        <v>0</v>
      </c>
      <c r="C45" s="267">
        <v>0</v>
      </c>
      <c r="D45" s="267">
        <v>5.7572</v>
      </c>
      <c r="E45" s="267">
        <v>2.076</v>
      </c>
      <c r="F45" s="267">
        <v>8.5256</v>
      </c>
      <c r="G45" s="267">
        <v>1.9809</v>
      </c>
      <c r="H45" s="267">
        <v>7.4533</v>
      </c>
      <c r="I45" s="267">
        <v>2.2256</v>
      </c>
      <c r="J45" s="267">
        <v>4.598</v>
      </c>
      <c r="K45" s="267">
        <v>1.9684</v>
      </c>
      <c r="L45" s="267">
        <v>5.0499</v>
      </c>
      <c r="M45" s="267">
        <v>3.0218</v>
      </c>
      <c r="N45" s="267">
        <v>4.1435</v>
      </c>
      <c r="O45" s="267">
        <v>2.401</v>
      </c>
      <c r="P45" s="267">
        <v>0</v>
      </c>
    </row>
    <row r="46" spans="1:16" ht="15">
      <c r="A46" s="290">
        <v>38</v>
      </c>
      <c r="B46" s="267">
        <v>0</v>
      </c>
      <c r="C46" s="267">
        <v>0</v>
      </c>
      <c r="D46" s="267">
        <v>5.9541</v>
      </c>
      <c r="E46" s="267">
        <v>2.0301</v>
      </c>
      <c r="F46" s="267">
        <v>8.3891</v>
      </c>
      <c r="G46" s="267">
        <v>1.9494</v>
      </c>
      <c r="H46" s="267">
        <v>7.5264</v>
      </c>
      <c r="I46" s="267">
        <v>2.2187</v>
      </c>
      <c r="J46" s="267">
        <v>4.3466</v>
      </c>
      <c r="K46" s="267">
        <v>1.9604</v>
      </c>
      <c r="L46" s="267">
        <v>5.0246</v>
      </c>
      <c r="M46" s="267">
        <v>3.008</v>
      </c>
      <c r="N46" s="267">
        <v>4.0377</v>
      </c>
      <c r="O46" s="267">
        <v>2.3397</v>
      </c>
      <c r="P46" s="267">
        <v>0</v>
      </c>
    </row>
    <row r="47" spans="1:16" ht="15">
      <c r="A47" s="290">
        <v>39</v>
      </c>
      <c r="B47" s="267">
        <v>0</v>
      </c>
      <c r="C47" s="267">
        <v>0</v>
      </c>
      <c r="D47" s="267">
        <v>6.151</v>
      </c>
      <c r="E47" s="267">
        <v>1.9842</v>
      </c>
      <c r="F47" s="267">
        <v>8.2526</v>
      </c>
      <c r="G47" s="267">
        <v>1.9179</v>
      </c>
      <c r="H47" s="267">
        <v>7.5994</v>
      </c>
      <c r="I47" s="267">
        <v>2.2119</v>
      </c>
      <c r="J47" s="267">
        <v>4.0952</v>
      </c>
      <c r="K47" s="267">
        <v>1.9523</v>
      </c>
      <c r="L47" s="267">
        <v>4.9993</v>
      </c>
      <c r="M47" s="267">
        <v>2.9942</v>
      </c>
      <c r="N47" s="267">
        <v>3.9318</v>
      </c>
      <c r="O47" s="267">
        <v>2.2784</v>
      </c>
      <c r="P47" s="267">
        <v>0</v>
      </c>
    </row>
    <row r="48" spans="1:16" ht="15">
      <c r="A48" s="290">
        <v>40</v>
      </c>
      <c r="B48" s="267">
        <v>0</v>
      </c>
      <c r="C48" s="267">
        <v>0</v>
      </c>
      <c r="D48" s="267">
        <v>6.3479</v>
      </c>
      <c r="E48" s="267">
        <v>1.9383</v>
      </c>
      <c r="F48" s="267">
        <v>8.1162</v>
      </c>
      <c r="G48" s="267">
        <v>1.8864</v>
      </c>
      <c r="H48" s="267">
        <v>7.6725</v>
      </c>
      <c r="I48" s="267">
        <v>2.2051</v>
      </c>
      <c r="J48" s="267">
        <v>3.8438</v>
      </c>
      <c r="K48" s="267">
        <v>1.9442</v>
      </c>
      <c r="L48" s="267">
        <v>4.974</v>
      </c>
      <c r="M48" s="267">
        <v>2.9804</v>
      </c>
      <c r="N48" s="267">
        <v>3.826</v>
      </c>
      <c r="O48" s="267">
        <v>2.217</v>
      </c>
      <c r="P48" s="267">
        <v>0</v>
      </c>
    </row>
    <row r="49" spans="1:16" ht="15">
      <c r="A49" s="290">
        <v>41</v>
      </c>
      <c r="B49" s="267">
        <v>0</v>
      </c>
      <c r="C49" s="267">
        <v>0</v>
      </c>
      <c r="D49" s="267">
        <v>6.5448</v>
      </c>
      <c r="E49" s="267">
        <v>1.8924</v>
      </c>
      <c r="F49" s="267">
        <v>7.9797</v>
      </c>
      <c r="G49" s="267">
        <v>1.8549</v>
      </c>
      <c r="H49" s="267">
        <v>7.7455</v>
      </c>
      <c r="I49" s="267">
        <v>2.1983</v>
      </c>
      <c r="J49" s="267">
        <v>3.5924</v>
      </c>
      <c r="K49" s="267">
        <v>1.9361</v>
      </c>
      <c r="L49" s="267">
        <v>4.9487</v>
      </c>
      <c r="M49" s="267">
        <v>2.9666</v>
      </c>
      <c r="N49" s="267">
        <v>3.7202</v>
      </c>
      <c r="O49" s="267">
        <v>2.1557</v>
      </c>
      <c r="P49" s="267">
        <v>0</v>
      </c>
    </row>
    <row r="50" spans="1:16" ht="15">
      <c r="A50" s="290">
        <v>42</v>
      </c>
      <c r="B50" s="267">
        <v>0</v>
      </c>
      <c r="C50" s="267">
        <v>0</v>
      </c>
      <c r="D50" s="267">
        <v>6.7417</v>
      </c>
      <c r="E50" s="267">
        <v>1.8465</v>
      </c>
      <c r="F50" s="267">
        <v>7.8432</v>
      </c>
      <c r="G50" s="267">
        <v>1.8234</v>
      </c>
      <c r="H50" s="267">
        <v>7.8186</v>
      </c>
      <c r="I50" s="267">
        <v>2.1914</v>
      </c>
      <c r="J50" s="267">
        <v>3.341</v>
      </c>
      <c r="K50" s="267">
        <v>1.9281</v>
      </c>
      <c r="L50" s="267">
        <v>4.9234</v>
      </c>
      <c r="M50" s="267">
        <v>2.9527</v>
      </c>
      <c r="N50" s="267">
        <v>3.6144</v>
      </c>
      <c r="O50" s="267">
        <v>2.0944</v>
      </c>
      <c r="P50" s="267">
        <v>0</v>
      </c>
    </row>
    <row r="51" spans="1:16" ht="15">
      <c r="A51" s="290">
        <v>43</v>
      </c>
      <c r="B51" s="267">
        <v>0</v>
      </c>
      <c r="C51" s="267">
        <v>0</v>
      </c>
      <c r="D51" s="267">
        <v>7.2481</v>
      </c>
      <c r="E51" s="267">
        <v>1.8462</v>
      </c>
      <c r="F51" s="267">
        <v>7.3699</v>
      </c>
      <c r="G51" s="267">
        <v>1.8215</v>
      </c>
      <c r="H51" s="267">
        <v>7.475</v>
      </c>
      <c r="I51" s="267">
        <v>2.1602</v>
      </c>
      <c r="J51" s="267">
        <v>3.2375</v>
      </c>
      <c r="K51" s="267">
        <v>1.9193</v>
      </c>
      <c r="L51" s="267">
        <v>4.827</v>
      </c>
      <c r="M51" s="267">
        <v>2.9389</v>
      </c>
      <c r="N51" s="267">
        <v>3.5456</v>
      </c>
      <c r="O51" s="267">
        <v>2.0877</v>
      </c>
      <c r="P51" s="267">
        <v>0</v>
      </c>
    </row>
    <row r="52" spans="1:16" ht="15">
      <c r="A52" s="290">
        <v>44</v>
      </c>
      <c r="B52" s="267">
        <v>0</v>
      </c>
      <c r="C52" s="267">
        <v>0</v>
      </c>
      <c r="D52" s="267">
        <v>7.7546</v>
      </c>
      <c r="E52" s="267">
        <v>1.8459</v>
      </c>
      <c r="F52" s="267">
        <v>6.8966</v>
      </c>
      <c r="G52" s="267">
        <v>1.8197</v>
      </c>
      <c r="H52" s="267">
        <v>7.1315</v>
      </c>
      <c r="I52" s="267">
        <v>2.129</v>
      </c>
      <c r="J52" s="267">
        <v>3.1339</v>
      </c>
      <c r="K52" s="267">
        <v>1.9105</v>
      </c>
      <c r="L52" s="267">
        <v>4.7306</v>
      </c>
      <c r="M52" s="267">
        <v>2.9251</v>
      </c>
      <c r="N52" s="267">
        <v>3.4767</v>
      </c>
      <c r="O52" s="267">
        <v>2.081</v>
      </c>
      <c r="P52" s="267">
        <v>0</v>
      </c>
    </row>
    <row r="53" spans="1:16" ht="15">
      <c r="A53" s="290">
        <v>45</v>
      </c>
      <c r="B53" s="267">
        <v>0</v>
      </c>
      <c r="C53" s="267">
        <v>0</v>
      </c>
      <c r="D53" s="267">
        <v>9.0872</v>
      </c>
      <c r="E53" s="267">
        <v>2.0301</v>
      </c>
      <c r="F53" s="267">
        <v>7.0656</v>
      </c>
      <c r="G53" s="267">
        <v>1.9996</v>
      </c>
      <c r="H53" s="267">
        <v>7.4668</v>
      </c>
      <c r="I53" s="267">
        <v>2.3075</v>
      </c>
      <c r="J53" s="267">
        <v>3.3334</v>
      </c>
      <c r="K53" s="267">
        <v>2.0919</v>
      </c>
      <c r="L53" s="267">
        <v>5.0976</v>
      </c>
      <c r="M53" s="267">
        <v>3.2024</v>
      </c>
      <c r="N53" s="267">
        <v>3.7487</v>
      </c>
      <c r="O53" s="267">
        <v>2.2818</v>
      </c>
      <c r="P53" s="267">
        <v>0</v>
      </c>
    </row>
    <row r="54" spans="1:16" ht="15">
      <c r="A54" s="290">
        <v>46</v>
      </c>
      <c r="B54" s="267">
        <v>0</v>
      </c>
      <c r="C54" s="267">
        <v>0</v>
      </c>
      <c r="D54" s="267">
        <v>9.6443</v>
      </c>
      <c r="E54" s="267">
        <v>2.0298</v>
      </c>
      <c r="F54" s="267">
        <v>6.5449</v>
      </c>
      <c r="G54" s="267">
        <v>1.9975</v>
      </c>
      <c r="H54" s="267">
        <v>7.0889</v>
      </c>
      <c r="I54" s="267">
        <v>2.2731</v>
      </c>
      <c r="J54" s="267">
        <v>3.2195</v>
      </c>
      <c r="K54" s="267">
        <v>2.0823</v>
      </c>
      <c r="L54" s="267">
        <v>4.9915</v>
      </c>
      <c r="M54" s="267">
        <v>3.1872</v>
      </c>
      <c r="N54" s="267">
        <v>3.673</v>
      </c>
      <c r="O54" s="267">
        <v>2.2744</v>
      </c>
      <c r="P54" s="267">
        <v>0</v>
      </c>
    </row>
    <row r="55" spans="1:16" ht="15">
      <c r="A55" s="290">
        <v>47</v>
      </c>
      <c r="B55" s="267">
        <v>0</v>
      </c>
      <c r="C55" s="267">
        <v>0</v>
      </c>
      <c r="D55" s="267">
        <v>10.2014</v>
      </c>
      <c r="E55" s="267">
        <v>2.0295</v>
      </c>
      <c r="F55" s="267">
        <v>6.0243</v>
      </c>
      <c r="G55" s="267">
        <v>1.9955</v>
      </c>
      <c r="H55" s="267">
        <v>6.711</v>
      </c>
      <c r="I55" s="267">
        <v>2.2388</v>
      </c>
      <c r="J55" s="267">
        <v>3.1056</v>
      </c>
      <c r="K55" s="267">
        <v>2.0726</v>
      </c>
      <c r="L55" s="267">
        <v>4.8855</v>
      </c>
      <c r="M55" s="267">
        <v>3.172</v>
      </c>
      <c r="N55" s="267">
        <v>3.5973</v>
      </c>
      <c r="O55" s="267">
        <v>2.2671</v>
      </c>
      <c r="P55" s="267">
        <v>0</v>
      </c>
    </row>
    <row r="56" spans="1:16" ht="15">
      <c r="A56" s="290">
        <v>48</v>
      </c>
      <c r="B56" s="267">
        <v>0</v>
      </c>
      <c r="C56" s="267">
        <v>0</v>
      </c>
      <c r="D56" s="267">
        <v>10.7585</v>
      </c>
      <c r="E56" s="267">
        <v>2.0292</v>
      </c>
      <c r="F56" s="267">
        <v>5.5037</v>
      </c>
      <c r="G56" s="267">
        <v>1.9935</v>
      </c>
      <c r="H56" s="267">
        <v>6.3331</v>
      </c>
      <c r="I56" s="267">
        <v>2.2044</v>
      </c>
      <c r="J56" s="267">
        <v>2.9917</v>
      </c>
      <c r="K56" s="267">
        <v>2.063</v>
      </c>
      <c r="L56" s="267">
        <v>4.7794</v>
      </c>
      <c r="M56" s="267">
        <v>3.1568</v>
      </c>
      <c r="N56" s="267">
        <v>3.5216</v>
      </c>
      <c r="O56" s="267">
        <v>2.2597</v>
      </c>
      <c r="P56" s="267">
        <v>0</v>
      </c>
    </row>
    <row r="57" spans="1:16" ht="15">
      <c r="A57" s="290">
        <v>49</v>
      </c>
      <c r="B57" s="267">
        <v>0</v>
      </c>
      <c r="C57" s="267">
        <v>0</v>
      </c>
      <c r="D57" s="267">
        <v>11.3157</v>
      </c>
      <c r="E57" s="267">
        <v>2.0289</v>
      </c>
      <c r="F57" s="267">
        <v>4.983</v>
      </c>
      <c r="G57" s="267">
        <v>1.9914</v>
      </c>
      <c r="H57" s="267">
        <v>5.9552</v>
      </c>
      <c r="I57" s="267">
        <v>2.1701</v>
      </c>
      <c r="J57" s="267">
        <v>2.8778</v>
      </c>
      <c r="K57" s="267">
        <v>2.0533</v>
      </c>
      <c r="L57" s="267">
        <v>4.6734</v>
      </c>
      <c r="M57" s="267">
        <v>3.1416</v>
      </c>
      <c r="N57" s="267">
        <v>3.4458</v>
      </c>
      <c r="O57" s="267">
        <v>2.2524</v>
      </c>
      <c r="P57" s="267">
        <v>0</v>
      </c>
    </row>
    <row r="58" spans="1:16" ht="15">
      <c r="A58" s="290">
        <v>50</v>
      </c>
      <c r="B58" s="267">
        <v>0</v>
      </c>
      <c r="C58" s="267">
        <v>0</v>
      </c>
      <c r="D58" s="267">
        <v>11.8728</v>
      </c>
      <c r="E58" s="267">
        <v>2.0285</v>
      </c>
      <c r="F58" s="267">
        <v>4.4624</v>
      </c>
      <c r="G58" s="267">
        <v>1.9894</v>
      </c>
      <c r="H58" s="267">
        <v>5.5773</v>
      </c>
      <c r="I58" s="267">
        <v>2.1357</v>
      </c>
      <c r="J58" s="267">
        <v>2.7639</v>
      </c>
      <c r="K58" s="267">
        <v>2.0437</v>
      </c>
      <c r="L58" s="267">
        <v>4.5673</v>
      </c>
      <c r="M58" s="267">
        <v>3.1264</v>
      </c>
      <c r="N58" s="267">
        <v>3.3701</v>
      </c>
      <c r="O58" s="267">
        <v>2.245</v>
      </c>
      <c r="P58" s="267">
        <v>0</v>
      </c>
    </row>
    <row r="59" spans="1:16" ht="15">
      <c r="A59" s="290">
        <v>51</v>
      </c>
      <c r="B59" s="267">
        <v>0</v>
      </c>
      <c r="C59" s="267">
        <v>0</v>
      </c>
      <c r="D59" s="267">
        <v>12.4299</v>
      </c>
      <c r="E59" s="267">
        <v>2.0282</v>
      </c>
      <c r="F59" s="267">
        <v>3.9417</v>
      </c>
      <c r="G59" s="267">
        <v>1.9873</v>
      </c>
      <c r="H59" s="267">
        <v>5.1994</v>
      </c>
      <c r="I59" s="267">
        <v>2.1013</v>
      </c>
      <c r="J59" s="267">
        <v>2.65</v>
      </c>
      <c r="K59" s="267">
        <v>2.034</v>
      </c>
      <c r="L59" s="267">
        <v>4.4613</v>
      </c>
      <c r="M59" s="267">
        <v>3.1112</v>
      </c>
      <c r="N59" s="267">
        <v>3.2944</v>
      </c>
      <c r="O59" s="267">
        <v>2.2376</v>
      </c>
      <c r="P59" s="267">
        <v>0</v>
      </c>
    </row>
    <row r="60" spans="1:16" ht="15">
      <c r="A60" s="290">
        <v>52</v>
      </c>
      <c r="B60" s="267">
        <v>0</v>
      </c>
      <c r="C60" s="267">
        <v>0</v>
      </c>
      <c r="D60" s="267">
        <v>12.987</v>
      </c>
      <c r="E60" s="267">
        <v>2.0279</v>
      </c>
      <c r="F60" s="267">
        <v>3.4211</v>
      </c>
      <c r="G60" s="267">
        <v>1.9853</v>
      </c>
      <c r="H60" s="267">
        <v>4.8215</v>
      </c>
      <c r="I60" s="267">
        <v>2.067</v>
      </c>
      <c r="J60" s="267">
        <v>2.5361</v>
      </c>
      <c r="K60" s="267">
        <v>2.0244</v>
      </c>
      <c r="L60" s="267">
        <v>4.3552</v>
      </c>
      <c r="M60" s="267">
        <v>3.096</v>
      </c>
      <c r="N60" s="267">
        <v>3.2187</v>
      </c>
      <c r="O60" s="267">
        <v>2.2303</v>
      </c>
      <c r="P60" s="267">
        <v>0</v>
      </c>
    </row>
    <row r="61" spans="1:16" ht="15">
      <c r="A61" s="290">
        <v>53</v>
      </c>
      <c r="B61" s="267">
        <v>0</v>
      </c>
      <c r="C61" s="267">
        <v>0</v>
      </c>
      <c r="D61" s="267">
        <v>13.5441</v>
      </c>
      <c r="E61" s="267">
        <v>2.0276</v>
      </c>
      <c r="F61" s="267">
        <v>2.9004</v>
      </c>
      <c r="G61" s="267">
        <v>1.9833</v>
      </c>
      <c r="H61" s="267">
        <v>4.4437</v>
      </c>
      <c r="I61" s="267">
        <v>2.0326</v>
      </c>
      <c r="J61" s="267">
        <v>2.4222</v>
      </c>
      <c r="K61" s="267">
        <v>2.0147</v>
      </c>
      <c r="L61" s="267">
        <v>4.2492</v>
      </c>
      <c r="M61" s="267">
        <v>3.0808</v>
      </c>
      <c r="N61" s="267">
        <v>3.143</v>
      </c>
      <c r="O61" s="267">
        <v>2.2229</v>
      </c>
      <c r="P61" s="267">
        <v>0</v>
      </c>
    </row>
    <row r="62" spans="1:16" ht="15">
      <c r="A62" s="290">
        <v>54</v>
      </c>
      <c r="B62" s="267">
        <v>0</v>
      </c>
      <c r="C62" s="267">
        <v>0</v>
      </c>
      <c r="D62" s="267">
        <v>14.1013</v>
      </c>
      <c r="E62" s="267">
        <v>2.0272</v>
      </c>
      <c r="F62" s="267">
        <v>2.3798</v>
      </c>
      <c r="G62" s="267">
        <v>1.9812</v>
      </c>
      <c r="H62" s="267">
        <v>4.0658</v>
      </c>
      <c r="I62" s="267">
        <v>1.9983</v>
      </c>
      <c r="J62" s="267">
        <v>2.3083</v>
      </c>
      <c r="K62" s="267">
        <v>2.0051</v>
      </c>
      <c r="L62" s="267">
        <v>4.1432</v>
      </c>
      <c r="M62" s="267">
        <v>3.0656</v>
      </c>
      <c r="N62" s="267">
        <v>3.0673</v>
      </c>
      <c r="O62" s="267">
        <v>2.2156</v>
      </c>
      <c r="P62" s="267">
        <v>0</v>
      </c>
    </row>
    <row r="63" spans="1:16" ht="15">
      <c r="A63" s="290">
        <v>55</v>
      </c>
      <c r="B63" s="267">
        <v>0</v>
      </c>
      <c r="C63" s="267">
        <v>0</v>
      </c>
      <c r="D63" s="267">
        <v>14.0607</v>
      </c>
      <c r="E63" s="267">
        <v>2.0214</v>
      </c>
      <c r="F63" s="267">
        <v>2.3772</v>
      </c>
      <c r="G63" s="267">
        <v>1.9791</v>
      </c>
      <c r="H63" s="267">
        <v>4.272</v>
      </c>
      <c r="I63" s="267">
        <v>1.9968</v>
      </c>
      <c r="J63" s="267">
        <v>2.2802</v>
      </c>
      <c r="K63" s="267">
        <v>2.0022</v>
      </c>
      <c r="L63" s="267">
        <v>4.1835</v>
      </c>
      <c r="M63" s="267">
        <v>3.0277</v>
      </c>
      <c r="N63" s="267">
        <v>3.0145</v>
      </c>
      <c r="O63" s="267">
        <v>2.2082</v>
      </c>
      <c r="P63" s="267">
        <v>0</v>
      </c>
    </row>
    <row r="64" spans="1:16" ht="15">
      <c r="A64" s="290">
        <v>56</v>
      </c>
      <c r="B64" s="267">
        <v>0</v>
      </c>
      <c r="C64" s="267">
        <v>0</v>
      </c>
      <c r="D64" s="267">
        <v>14.0202</v>
      </c>
      <c r="E64" s="267">
        <v>2.0156</v>
      </c>
      <c r="F64" s="267">
        <v>2.3746</v>
      </c>
      <c r="G64" s="267">
        <v>1.9769</v>
      </c>
      <c r="H64" s="267">
        <v>4.4783</v>
      </c>
      <c r="I64" s="267">
        <v>1.9954</v>
      </c>
      <c r="J64" s="267">
        <v>2.2522</v>
      </c>
      <c r="K64" s="267">
        <v>1.9994</v>
      </c>
      <c r="L64" s="267">
        <v>4.2239</v>
      </c>
      <c r="M64" s="267">
        <v>2.9897</v>
      </c>
      <c r="N64" s="267">
        <v>2.9617</v>
      </c>
      <c r="O64" s="267">
        <v>2.2009</v>
      </c>
      <c r="P64" s="267">
        <v>0</v>
      </c>
    </row>
    <row r="65" spans="1:16" ht="15">
      <c r="A65" s="290">
        <v>57</v>
      </c>
      <c r="B65" s="267">
        <v>0</v>
      </c>
      <c r="C65" s="267">
        <v>0</v>
      </c>
      <c r="D65" s="267">
        <v>13.9797</v>
      </c>
      <c r="E65" s="267">
        <v>2.0098</v>
      </c>
      <c r="F65" s="267">
        <v>2.3721</v>
      </c>
      <c r="G65" s="267">
        <v>1.9748</v>
      </c>
      <c r="H65" s="267">
        <v>4.6846</v>
      </c>
      <c r="I65" s="267">
        <v>1.9939</v>
      </c>
      <c r="J65" s="267">
        <v>2.2241</v>
      </c>
      <c r="K65" s="267">
        <v>1.9965</v>
      </c>
      <c r="L65" s="267">
        <v>4.2642</v>
      </c>
      <c r="M65" s="267">
        <v>2.9518</v>
      </c>
      <c r="N65" s="267">
        <v>2.9089</v>
      </c>
      <c r="O65" s="267">
        <v>2.1935</v>
      </c>
      <c r="P65" s="267">
        <v>0</v>
      </c>
    </row>
    <row r="66" spans="1:16" ht="15">
      <c r="A66" s="290">
        <v>58</v>
      </c>
      <c r="B66" s="267">
        <v>0</v>
      </c>
      <c r="C66" s="267">
        <v>0</v>
      </c>
      <c r="D66" s="267">
        <v>13.9391</v>
      </c>
      <c r="E66" s="267">
        <v>2.0039</v>
      </c>
      <c r="F66" s="267">
        <v>2.3695</v>
      </c>
      <c r="G66" s="267">
        <v>1.9727</v>
      </c>
      <c r="H66" s="267">
        <v>4.8909</v>
      </c>
      <c r="I66" s="267">
        <v>1.9925</v>
      </c>
      <c r="J66" s="267">
        <v>2.1961</v>
      </c>
      <c r="K66" s="267">
        <v>1.9937</v>
      </c>
      <c r="L66" s="267">
        <v>4.3046</v>
      </c>
      <c r="M66" s="267">
        <v>2.9138</v>
      </c>
      <c r="N66" s="267">
        <v>2.8561</v>
      </c>
      <c r="O66" s="267">
        <v>2.1862</v>
      </c>
      <c r="P66" s="267">
        <v>0</v>
      </c>
    </row>
    <row r="67" spans="1:16" ht="15">
      <c r="A67" s="290">
        <v>59</v>
      </c>
      <c r="B67" s="267">
        <v>0</v>
      </c>
      <c r="C67" s="267">
        <v>0</v>
      </c>
      <c r="D67" s="267">
        <v>13.8986</v>
      </c>
      <c r="E67" s="267">
        <v>1.9981</v>
      </c>
      <c r="F67" s="267">
        <v>2.367</v>
      </c>
      <c r="G67" s="267">
        <v>1.9706</v>
      </c>
      <c r="H67" s="267">
        <v>5.0971</v>
      </c>
      <c r="I67" s="267">
        <v>1.991</v>
      </c>
      <c r="J67" s="267">
        <v>2.168</v>
      </c>
      <c r="K67" s="267">
        <v>1.9908</v>
      </c>
      <c r="L67" s="267">
        <v>4.3449</v>
      </c>
      <c r="M67" s="267">
        <v>2.8759</v>
      </c>
      <c r="N67" s="267">
        <v>2.8033</v>
      </c>
      <c r="O67" s="267">
        <v>2.1788</v>
      </c>
      <c r="P67" s="267">
        <v>0</v>
      </c>
    </row>
    <row r="68" spans="1:16" ht="15">
      <c r="A68" s="290">
        <v>60</v>
      </c>
      <c r="B68" s="267">
        <v>0</v>
      </c>
      <c r="C68" s="267">
        <v>0</v>
      </c>
      <c r="D68" s="267">
        <v>13.8581</v>
      </c>
      <c r="E68" s="267">
        <v>1.9923</v>
      </c>
      <c r="F68" s="267">
        <v>2.3644</v>
      </c>
      <c r="G68" s="267">
        <v>1.9684</v>
      </c>
      <c r="H68" s="267">
        <v>5.3034</v>
      </c>
      <c r="I68" s="267">
        <v>1.9896</v>
      </c>
      <c r="J68" s="267">
        <v>2.14</v>
      </c>
      <c r="K68" s="267">
        <v>1.9879</v>
      </c>
      <c r="L68" s="267">
        <v>4.3853</v>
      </c>
      <c r="M68" s="267">
        <v>2.838</v>
      </c>
      <c r="N68" s="267">
        <v>2.7505</v>
      </c>
      <c r="O68" s="267">
        <v>2.1714</v>
      </c>
      <c r="P68" s="267">
        <v>0</v>
      </c>
    </row>
    <row r="69" ht="12.75">
      <c r="A69" s="83"/>
    </row>
    <row r="70" ht="12.75">
      <c r="A70" s="76" t="e">
        <f>HLOOKUP('[3]NEER Claim Cost Calculator'!$I$22,B74:P135,MATCH('[3]NEER Claim Cost Calculator'!$K$22,A74:A135))</f>
        <v>#N/A</v>
      </c>
    </row>
    <row r="71" spans="1:16" s="261" customFormat="1" ht="12.75">
      <c r="A71" s="475" t="s">
        <v>18789</v>
      </c>
      <c r="B71" s="475"/>
      <c r="C71" s="475"/>
      <c r="D71" s="475"/>
      <c r="E71" s="475"/>
      <c r="F71" s="475"/>
      <c r="G71" s="475"/>
      <c r="H71" s="475"/>
      <c r="I71" s="475"/>
      <c r="J71" s="475"/>
      <c r="K71" s="475"/>
      <c r="L71" s="475"/>
      <c r="M71" s="475"/>
      <c r="N71" s="475"/>
      <c r="O71" s="475"/>
      <c r="P71" s="475"/>
    </row>
    <row r="72" spans="1:16" ht="12.75">
      <c r="A72" s="479" t="s">
        <v>18790</v>
      </c>
      <c r="B72" s="479"/>
      <c r="C72" s="479"/>
      <c r="D72" s="479"/>
      <c r="E72" s="479"/>
      <c r="F72" s="479"/>
      <c r="G72" s="479"/>
      <c r="H72" s="479"/>
      <c r="I72" s="479"/>
      <c r="J72" s="479"/>
      <c r="K72" s="479"/>
      <c r="L72" s="479"/>
      <c r="M72" s="479"/>
      <c r="N72" s="479"/>
      <c r="O72" s="479"/>
      <c r="P72" s="479"/>
    </row>
    <row r="73" spans="1:16" ht="12.75">
      <c r="A73" s="80" t="s">
        <v>18791</v>
      </c>
      <c r="B73" s="222" t="s">
        <v>18792</v>
      </c>
      <c r="C73" s="222" t="s">
        <v>18793</v>
      </c>
      <c r="D73" s="222" t="s">
        <v>18794</v>
      </c>
      <c r="E73" s="222" t="s">
        <v>18795</v>
      </c>
      <c r="F73" s="222" t="s">
        <v>18796</v>
      </c>
      <c r="G73" s="222" t="s">
        <v>18797</v>
      </c>
      <c r="H73" s="222" t="s">
        <v>18798</v>
      </c>
      <c r="I73" s="222" t="s">
        <v>18799</v>
      </c>
      <c r="J73" s="222" t="s">
        <v>18800</v>
      </c>
      <c r="K73" s="222" t="s">
        <v>18801</v>
      </c>
      <c r="L73" s="222" t="s">
        <v>18802</v>
      </c>
      <c r="M73" s="222" t="s">
        <v>18803</v>
      </c>
      <c r="N73" s="222" t="s">
        <v>18804</v>
      </c>
      <c r="O73" s="222" t="s">
        <v>18805</v>
      </c>
      <c r="P73" s="222" t="s">
        <v>18806</v>
      </c>
    </row>
    <row r="74" spans="1:16" ht="12.75">
      <c r="A74" s="82" t="s">
        <v>18807</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45.6672</v>
      </c>
      <c r="E75" s="267">
        <v>15.8077</v>
      </c>
      <c r="F75" s="267">
        <v>40.4227</v>
      </c>
      <c r="G75" s="267">
        <v>9.9756</v>
      </c>
      <c r="H75" s="267">
        <v>41.2262</v>
      </c>
      <c r="I75" s="267">
        <v>13.5891</v>
      </c>
      <c r="J75" s="267">
        <v>46.1108</v>
      </c>
      <c r="K75" s="267">
        <v>17.773</v>
      </c>
      <c r="L75" s="267">
        <v>17.8134</v>
      </c>
      <c r="M75" s="267">
        <v>15.5826</v>
      </c>
      <c r="N75" s="267">
        <v>0</v>
      </c>
      <c r="O75" s="267">
        <v>0</v>
      </c>
      <c r="P75" s="267">
        <v>0</v>
      </c>
    </row>
    <row r="76" spans="1:16" ht="15">
      <c r="A76" s="290">
        <v>1</v>
      </c>
      <c r="B76" s="267">
        <v>0</v>
      </c>
      <c r="C76" s="267">
        <v>0</v>
      </c>
      <c r="D76" s="267">
        <v>40.5931</v>
      </c>
      <c r="E76" s="267">
        <v>14.0513</v>
      </c>
      <c r="F76" s="267">
        <v>35.9313</v>
      </c>
      <c r="G76" s="267">
        <v>8.8672</v>
      </c>
      <c r="H76" s="267">
        <v>36.6455</v>
      </c>
      <c r="I76" s="267">
        <v>12.0792</v>
      </c>
      <c r="J76" s="267">
        <v>40.9874</v>
      </c>
      <c r="K76" s="267">
        <v>15.7982</v>
      </c>
      <c r="L76" s="267">
        <v>15.8341</v>
      </c>
      <c r="M76" s="267">
        <v>13.8512</v>
      </c>
      <c r="N76" s="267">
        <v>0</v>
      </c>
      <c r="O76" s="267">
        <v>0</v>
      </c>
      <c r="P76" s="267">
        <v>0</v>
      </c>
    </row>
    <row r="77" spans="1:16" ht="15">
      <c r="A77" s="290">
        <v>2</v>
      </c>
      <c r="B77" s="267">
        <v>0</v>
      </c>
      <c r="C77" s="267">
        <v>0</v>
      </c>
      <c r="D77" s="267">
        <v>35.5189</v>
      </c>
      <c r="E77" s="267">
        <v>12.2949</v>
      </c>
      <c r="F77" s="267">
        <v>31.4399</v>
      </c>
      <c r="G77" s="267">
        <v>7.7588</v>
      </c>
      <c r="H77" s="267">
        <v>32.0648</v>
      </c>
      <c r="I77" s="267">
        <v>10.5693</v>
      </c>
      <c r="J77" s="267">
        <v>35.864</v>
      </c>
      <c r="K77" s="267">
        <v>13.8235</v>
      </c>
      <c r="L77" s="267">
        <v>13.8549</v>
      </c>
      <c r="M77" s="267">
        <v>12.1198</v>
      </c>
      <c r="N77" s="267">
        <v>0</v>
      </c>
      <c r="O77" s="267">
        <v>0</v>
      </c>
      <c r="P77" s="267">
        <v>0</v>
      </c>
    </row>
    <row r="78" spans="1:16" ht="15">
      <c r="A78" s="290">
        <v>3</v>
      </c>
      <c r="B78" s="267">
        <v>0</v>
      </c>
      <c r="C78" s="267">
        <v>0</v>
      </c>
      <c r="D78" s="267">
        <v>30.4448</v>
      </c>
      <c r="E78" s="267">
        <v>10.5385</v>
      </c>
      <c r="F78" s="267">
        <v>26.9485</v>
      </c>
      <c r="G78" s="267">
        <v>6.6504</v>
      </c>
      <c r="H78" s="267">
        <v>27.4841</v>
      </c>
      <c r="I78" s="267">
        <v>9.0594</v>
      </c>
      <c r="J78" s="267">
        <v>30.7405</v>
      </c>
      <c r="K78" s="267">
        <v>11.8487</v>
      </c>
      <c r="L78" s="267">
        <v>11.8756</v>
      </c>
      <c r="M78" s="267">
        <v>10.3884</v>
      </c>
      <c r="N78" s="267">
        <v>0</v>
      </c>
      <c r="O78" s="267">
        <v>0</v>
      </c>
      <c r="P78" s="267">
        <v>0</v>
      </c>
    </row>
    <row r="79" spans="1:16" ht="15">
      <c r="A79" s="290">
        <v>4</v>
      </c>
      <c r="B79" s="267">
        <v>0</v>
      </c>
      <c r="C79" s="267">
        <v>0</v>
      </c>
      <c r="D79" s="267">
        <v>25.3707</v>
      </c>
      <c r="E79" s="267">
        <v>8.782</v>
      </c>
      <c r="F79" s="267">
        <v>22.4571</v>
      </c>
      <c r="G79" s="267">
        <v>5.542</v>
      </c>
      <c r="H79" s="267">
        <v>22.9034</v>
      </c>
      <c r="I79" s="267">
        <v>7.5495</v>
      </c>
      <c r="J79" s="267">
        <v>25.6171</v>
      </c>
      <c r="K79" s="267">
        <v>9.8739</v>
      </c>
      <c r="L79" s="267">
        <v>9.8963</v>
      </c>
      <c r="M79" s="267">
        <v>8.657</v>
      </c>
      <c r="N79" s="267">
        <v>0</v>
      </c>
      <c r="O79" s="267">
        <v>0</v>
      </c>
      <c r="P79" s="267">
        <v>0</v>
      </c>
    </row>
    <row r="80" spans="1:16" ht="15">
      <c r="A80" s="290">
        <v>5</v>
      </c>
      <c r="B80" s="267">
        <v>0</v>
      </c>
      <c r="C80" s="267">
        <v>0</v>
      </c>
      <c r="D80" s="267">
        <v>20.2965</v>
      </c>
      <c r="E80" s="267">
        <v>7.0256</v>
      </c>
      <c r="F80" s="267">
        <v>17.9657</v>
      </c>
      <c r="G80" s="267">
        <v>4.4336</v>
      </c>
      <c r="H80" s="267">
        <v>18.3227</v>
      </c>
      <c r="I80" s="267">
        <v>6.0396</v>
      </c>
      <c r="J80" s="267">
        <v>20.4937</v>
      </c>
      <c r="K80" s="267">
        <v>7.8991</v>
      </c>
      <c r="L80" s="267">
        <v>7.9171</v>
      </c>
      <c r="M80" s="267">
        <v>6.9256</v>
      </c>
      <c r="N80" s="267">
        <v>0</v>
      </c>
      <c r="O80" s="267">
        <v>0</v>
      </c>
      <c r="P80" s="267">
        <v>0</v>
      </c>
    </row>
    <row r="81" spans="1:16" ht="15">
      <c r="A81" s="290">
        <v>6</v>
      </c>
      <c r="B81" s="267">
        <v>0</v>
      </c>
      <c r="C81" s="267">
        <v>0</v>
      </c>
      <c r="D81" s="267">
        <v>15.2224</v>
      </c>
      <c r="E81" s="267">
        <v>5.2692</v>
      </c>
      <c r="F81" s="267">
        <v>13.4742</v>
      </c>
      <c r="G81" s="267">
        <v>3.3252</v>
      </c>
      <c r="H81" s="267">
        <v>13.7421</v>
      </c>
      <c r="I81" s="267">
        <v>4.5297</v>
      </c>
      <c r="J81" s="267">
        <v>15.3703</v>
      </c>
      <c r="K81" s="267">
        <v>5.9243</v>
      </c>
      <c r="L81" s="267">
        <v>5.9378</v>
      </c>
      <c r="M81" s="267">
        <v>5.1942</v>
      </c>
      <c r="N81" s="267">
        <v>0</v>
      </c>
      <c r="O81" s="267">
        <v>0</v>
      </c>
      <c r="P81" s="267">
        <v>0</v>
      </c>
    </row>
    <row r="82" spans="1:16" ht="15">
      <c r="A82" s="290">
        <v>7</v>
      </c>
      <c r="B82" s="267">
        <v>0</v>
      </c>
      <c r="C82" s="267">
        <v>0</v>
      </c>
      <c r="D82" s="267">
        <v>14.3699</v>
      </c>
      <c r="E82" s="267">
        <v>5.1229</v>
      </c>
      <c r="F82" s="267">
        <v>12.9704</v>
      </c>
      <c r="G82" s="267">
        <v>3.2328</v>
      </c>
      <c r="H82" s="267">
        <v>13.3091</v>
      </c>
      <c r="I82" s="267">
        <v>4.4039</v>
      </c>
      <c r="J82" s="267">
        <v>14.7117</v>
      </c>
      <c r="K82" s="267">
        <v>5.7598</v>
      </c>
      <c r="L82" s="267">
        <v>6.0913</v>
      </c>
      <c r="M82" s="267">
        <v>5.122</v>
      </c>
      <c r="N82" s="267">
        <v>0</v>
      </c>
      <c r="O82" s="267">
        <v>0</v>
      </c>
      <c r="P82" s="267">
        <v>0</v>
      </c>
    </row>
    <row r="83" spans="1:16" ht="15">
      <c r="A83" s="290">
        <v>8</v>
      </c>
      <c r="B83" s="267">
        <v>0</v>
      </c>
      <c r="C83" s="267">
        <v>0</v>
      </c>
      <c r="D83" s="267">
        <v>13.5175</v>
      </c>
      <c r="E83" s="267">
        <v>4.9765</v>
      </c>
      <c r="F83" s="267">
        <v>12.4665</v>
      </c>
      <c r="G83" s="267">
        <v>3.1405</v>
      </c>
      <c r="H83" s="267">
        <v>12.8761</v>
      </c>
      <c r="I83" s="267">
        <v>4.278</v>
      </c>
      <c r="J83" s="267">
        <v>14.0532</v>
      </c>
      <c r="K83" s="267">
        <v>5.5952</v>
      </c>
      <c r="L83" s="267">
        <v>6.2448</v>
      </c>
      <c r="M83" s="267">
        <v>5.0499</v>
      </c>
      <c r="N83" s="267">
        <v>0</v>
      </c>
      <c r="O83" s="267">
        <v>0</v>
      </c>
      <c r="P83" s="267">
        <v>0</v>
      </c>
    </row>
    <row r="84" spans="1:16" ht="15">
      <c r="A84" s="290">
        <v>9</v>
      </c>
      <c r="B84" s="267">
        <v>0</v>
      </c>
      <c r="C84" s="267">
        <v>0</v>
      </c>
      <c r="D84" s="267">
        <v>12.6651</v>
      </c>
      <c r="E84" s="267">
        <v>4.8301</v>
      </c>
      <c r="F84" s="267">
        <v>11.9627</v>
      </c>
      <c r="G84" s="267">
        <v>3.0481</v>
      </c>
      <c r="H84" s="267">
        <v>12.4431</v>
      </c>
      <c r="I84" s="267">
        <v>4.1522</v>
      </c>
      <c r="J84" s="267">
        <v>13.3947</v>
      </c>
      <c r="K84" s="267">
        <v>5.4306</v>
      </c>
      <c r="L84" s="267">
        <v>6.3983</v>
      </c>
      <c r="M84" s="267">
        <v>4.9778</v>
      </c>
      <c r="N84" s="267">
        <v>0</v>
      </c>
      <c r="O84" s="267">
        <v>0</v>
      </c>
      <c r="P84" s="267">
        <v>0</v>
      </c>
    </row>
    <row r="85" spans="1:16" ht="15">
      <c r="A85" s="290">
        <v>10</v>
      </c>
      <c r="B85" s="267">
        <v>0</v>
      </c>
      <c r="C85" s="267">
        <v>0</v>
      </c>
      <c r="D85" s="267">
        <v>11.8126</v>
      </c>
      <c r="E85" s="267">
        <v>4.6838</v>
      </c>
      <c r="F85" s="267">
        <v>11.4588</v>
      </c>
      <c r="G85" s="267">
        <v>2.9557</v>
      </c>
      <c r="H85" s="267">
        <v>12.0102</v>
      </c>
      <c r="I85" s="267">
        <v>4.0264</v>
      </c>
      <c r="J85" s="267">
        <v>12.7361</v>
      </c>
      <c r="K85" s="267">
        <v>5.2661</v>
      </c>
      <c r="L85" s="267">
        <v>6.5518</v>
      </c>
      <c r="M85" s="267">
        <v>4.9056</v>
      </c>
      <c r="N85" s="267">
        <v>0</v>
      </c>
      <c r="O85" s="267">
        <v>0</v>
      </c>
      <c r="P85" s="267">
        <v>0</v>
      </c>
    </row>
    <row r="86" spans="1:16" ht="15">
      <c r="A86" s="290">
        <v>11</v>
      </c>
      <c r="B86" s="267">
        <v>0</v>
      </c>
      <c r="C86" s="267">
        <v>0</v>
      </c>
      <c r="D86" s="267">
        <v>10.9602</v>
      </c>
      <c r="E86" s="267">
        <v>4.5374</v>
      </c>
      <c r="F86" s="267">
        <v>10.955</v>
      </c>
      <c r="G86" s="267">
        <v>2.8634</v>
      </c>
      <c r="H86" s="267">
        <v>11.5772</v>
      </c>
      <c r="I86" s="267">
        <v>3.9006</v>
      </c>
      <c r="J86" s="267">
        <v>12.0776</v>
      </c>
      <c r="K86" s="267">
        <v>5.1015</v>
      </c>
      <c r="L86" s="267">
        <v>6.7053</v>
      </c>
      <c r="M86" s="267">
        <v>4.8335</v>
      </c>
      <c r="N86" s="267">
        <v>0</v>
      </c>
      <c r="O86" s="267">
        <v>0</v>
      </c>
      <c r="P86" s="267">
        <v>0</v>
      </c>
    </row>
    <row r="87" spans="1:16" ht="15">
      <c r="A87" s="290">
        <v>12</v>
      </c>
      <c r="B87" s="267">
        <v>0</v>
      </c>
      <c r="C87" s="267">
        <v>0</v>
      </c>
      <c r="D87" s="267">
        <v>10.1077</v>
      </c>
      <c r="E87" s="267">
        <v>4.391</v>
      </c>
      <c r="F87" s="267">
        <v>10.4511</v>
      </c>
      <c r="G87" s="267">
        <v>2.771</v>
      </c>
      <c r="H87" s="267">
        <v>11.1442</v>
      </c>
      <c r="I87" s="267">
        <v>3.7747</v>
      </c>
      <c r="J87" s="267">
        <v>11.4191</v>
      </c>
      <c r="K87" s="267">
        <v>4.937</v>
      </c>
      <c r="L87" s="267">
        <v>6.8587</v>
      </c>
      <c r="M87" s="267">
        <v>4.7613</v>
      </c>
      <c r="N87" s="267">
        <v>0</v>
      </c>
      <c r="O87" s="267">
        <v>0</v>
      </c>
      <c r="P87" s="267">
        <v>0</v>
      </c>
    </row>
    <row r="88" spans="1:16" ht="15">
      <c r="A88" s="290">
        <v>13</v>
      </c>
      <c r="B88" s="267">
        <v>0</v>
      </c>
      <c r="C88" s="267">
        <v>0</v>
      </c>
      <c r="D88" s="267">
        <v>9.2553</v>
      </c>
      <c r="E88" s="267">
        <v>4.2447</v>
      </c>
      <c r="F88" s="267">
        <v>9.9473</v>
      </c>
      <c r="G88" s="267">
        <v>2.6786</v>
      </c>
      <c r="H88" s="267">
        <v>10.7113</v>
      </c>
      <c r="I88" s="267">
        <v>3.6489</v>
      </c>
      <c r="J88" s="267">
        <v>10.7606</v>
      </c>
      <c r="K88" s="267">
        <v>4.7724</v>
      </c>
      <c r="L88" s="267">
        <v>7.0122</v>
      </c>
      <c r="M88" s="267">
        <v>4.6892</v>
      </c>
      <c r="N88" s="267">
        <v>0</v>
      </c>
      <c r="O88" s="267">
        <v>0</v>
      </c>
      <c r="P88" s="267">
        <v>0</v>
      </c>
    </row>
    <row r="89" spans="1:16" ht="15">
      <c r="A89" s="290">
        <v>14</v>
      </c>
      <c r="B89" s="267">
        <v>0</v>
      </c>
      <c r="C89" s="267">
        <v>0</v>
      </c>
      <c r="D89" s="267">
        <v>8.4028</v>
      </c>
      <c r="E89" s="267">
        <v>4.0983</v>
      </c>
      <c r="F89" s="267">
        <v>9.4434</v>
      </c>
      <c r="G89" s="267">
        <v>2.5863</v>
      </c>
      <c r="H89" s="267">
        <v>10.2783</v>
      </c>
      <c r="I89" s="267">
        <v>3.5231</v>
      </c>
      <c r="J89" s="267">
        <v>10.102</v>
      </c>
      <c r="K89" s="267">
        <v>4.6078</v>
      </c>
      <c r="L89" s="267">
        <v>7.1657</v>
      </c>
      <c r="M89" s="267">
        <v>4.6171</v>
      </c>
      <c r="N89" s="267">
        <v>0</v>
      </c>
      <c r="O89" s="267">
        <v>0</v>
      </c>
      <c r="P89" s="267">
        <v>0</v>
      </c>
    </row>
    <row r="90" spans="1:16" ht="15">
      <c r="A90" s="290">
        <v>15</v>
      </c>
      <c r="B90" s="267">
        <v>0</v>
      </c>
      <c r="C90" s="267">
        <v>0</v>
      </c>
      <c r="D90" s="267">
        <v>7.5504</v>
      </c>
      <c r="E90" s="267">
        <v>3.9519</v>
      </c>
      <c r="F90" s="267">
        <v>8.9396</v>
      </c>
      <c r="G90" s="267">
        <v>2.4939</v>
      </c>
      <c r="H90" s="267">
        <v>9.8453</v>
      </c>
      <c r="I90" s="267">
        <v>3.3973</v>
      </c>
      <c r="J90" s="267">
        <v>9.4435</v>
      </c>
      <c r="K90" s="267">
        <v>4.4433</v>
      </c>
      <c r="L90" s="267">
        <v>7.3192</v>
      </c>
      <c r="M90" s="267">
        <v>4.5449</v>
      </c>
      <c r="N90" s="267">
        <v>0</v>
      </c>
      <c r="O90" s="267">
        <v>0</v>
      </c>
      <c r="P90" s="267">
        <v>0</v>
      </c>
    </row>
    <row r="91" spans="1:16" ht="15">
      <c r="A91" s="290">
        <v>16</v>
      </c>
      <c r="B91" s="267">
        <v>0</v>
      </c>
      <c r="C91" s="267">
        <v>0</v>
      </c>
      <c r="D91" s="267">
        <v>6.6979</v>
      </c>
      <c r="E91" s="267">
        <v>3.8056</v>
      </c>
      <c r="F91" s="267">
        <v>8.4357</v>
      </c>
      <c r="G91" s="267">
        <v>2.4015</v>
      </c>
      <c r="H91" s="267">
        <v>9.4123</v>
      </c>
      <c r="I91" s="267">
        <v>3.2714</v>
      </c>
      <c r="J91" s="267">
        <v>8.785</v>
      </c>
      <c r="K91" s="267">
        <v>4.2787</v>
      </c>
      <c r="L91" s="267">
        <v>7.4727</v>
      </c>
      <c r="M91" s="267">
        <v>4.4728</v>
      </c>
      <c r="N91" s="267">
        <v>0</v>
      </c>
      <c r="O91" s="267">
        <v>0</v>
      </c>
      <c r="P91" s="267">
        <v>0</v>
      </c>
    </row>
    <row r="92" spans="1:16" ht="15">
      <c r="A92" s="290">
        <v>17</v>
      </c>
      <c r="B92" s="267">
        <v>0</v>
      </c>
      <c r="C92" s="267">
        <v>0</v>
      </c>
      <c r="D92" s="267">
        <v>5.8455</v>
      </c>
      <c r="E92" s="267">
        <v>3.6592</v>
      </c>
      <c r="F92" s="267">
        <v>7.9319</v>
      </c>
      <c r="G92" s="267">
        <v>2.3092</v>
      </c>
      <c r="H92" s="267">
        <v>8.9794</v>
      </c>
      <c r="I92" s="267">
        <v>3.1456</v>
      </c>
      <c r="J92" s="267">
        <v>8.1264</v>
      </c>
      <c r="K92" s="267">
        <v>4.1141</v>
      </c>
      <c r="L92" s="267">
        <v>7.6262</v>
      </c>
      <c r="M92" s="267">
        <v>4.4006</v>
      </c>
      <c r="N92" s="267">
        <v>0</v>
      </c>
      <c r="O92" s="267">
        <v>0</v>
      </c>
      <c r="P92" s="267">
        <v>0</v>
      </c>
    </row>
    <row r="93" spans="1:16" ht="15">
      <c r="A93" s="290">
        <v>18</v>
      </c>
      <c r="B93" s="267">
        <v>0</v>
      </c>
      <c r="C93" s="267">
        <v>0</v>
      </c>
      <c r="D93" s="267">
        <v>4.993</v>
      </c>
      <c r="E93" s="267">
        <v>3.5128</v>
      </c>
      <c r="F93" s="267">
        <v>7.428</v>
      </c>
      <c r="G93" s="267">
        <v>2.2168</v>
      </c>
      <c r="H93" s="267">
        <v>8.5464</v>
      </c>
      <c r="I93" s="267">
        <v>3.0198</v>
      </c>
      <c r="J93" s="267">
        <v>7.4679</v>
      </c>
      <c r="K93" s="267">
        <v>3.9496</v>
      </c>
      <c r="L93" s="267">
        <v>7.7797</v>
      </c>
      <c r="M93" s="267">
        <v>4.3285</v>
      </c>
      <c r="N93" s="267">
        <v>8.5059</v>
      </c>
      <c r="O93" s="267">
        <v>3.0824</v>
      </c>
      <c r="P93" s="267">
        <v>0</v>
      </c>
    </row>
    <row r="94" spans="1:16" ht="15">
      <c r="A94" s="290">
        <v>19</v>
      </c>
      <c r="B94" s="267">
        <v>0</v>
      </c>
      <c r="C94" s="267">
        <v>0</v>
      </c>
      <c r="D94" s="267">
        <v>5.3805</v>
      </c>
      <c r="E94" s="267">
        <v>3.3812</v>
      </c>
      <c r="F94" s="267">
        <v>7.6255</v>
      </c>
      <c r="G94" s="267">
        <v>2.2995</v>
      </c>
      <c r="H94" s="267">
        <v>8.2388</v>
      </c>
      <c r="I94" s="267">
        <v>2.9858</v>
      </c>
      <c r="J94" s="267">
        <v>7.1769</v>
      </c>
      <c r="K94" s="267">
        <v>3.9392</v>
      </c>
      <c r="L94" s="267">
        <v>7.5324</v>
      </c>
      <c r="M94" s="267">
        <v>4.3513</v>
      </c>
      <c r="N94" s="267">
        <v>8.2696</v>
      </c>
      <c r="O94" s="267">
        <v>2.9968</v>
      </c>
      <c r="P94" s="267">
        <v>0</v>
      </c>
    </row>
    <row r="95" spans="1:16" ht="15">
      <c r="A95" s="290">
        <v>20</v>
      </c>
      <c r="B95" s="267">
        <v>0</v>
      </c>
      <c r="C95" s="267">
        <v>0</v>
      </c>
      <c r="D95" s="267">
        <v>5.768</v>
      </c>
      <c r="E95" s="267">
        <v>3.2495</v>
      </c>
      <c r="F95" s="267">
        <v>7.823</v>
      </c>
      <c r="G95" s="267">
        <v>2.3822</v>
      </c>
      <c r="H95" s="267">
        <v>7.9312</v>
      </c>
      <c r="I95" s="267">
        <v>2.9518</v>
      </c>
      <c r="J95" s="267">
        <v>6.8858</v>
      </c>
      <c r="K95" s="267">
        <v>3.9289</v>
      </c>
      <c r="L95" s="267">
        <v>7.2851</v>
      </c>
      <c r="M95" s="267">
        <v>4.3741</v>
      </c>
      <c r="N95" s="267">
        <v>8.0333</v>
      </c>
      <c r="O95" s="267">
        <v>2.9111</v>
      </c>
      <c r="P95" s="267">
        <v>0</v>
      </c>
    </row>
    <row r="96" spans="1:16" ht="15">
      <c r="A96" s="290">
        <v>21</v>
      </c>
      <c r="B96" s="267">
        <v>0</v>
      </c>
      <c r="C96" s="267">
        <v>0</v>
      </c>
      <c r="D96" s="267">
        <v>6.3322</v>
      </c>
      <c r="E96" s="267">
        <v>3.6999</v>
      </c>
      <c r="F96" s="267">
        <v>9.0917</v>
      </c>
      <c r="G96" s="267">
        <v>3.8115</v>
      </c>
      <c r="H96" s="267">
        <v>8.4702</v>
      </c>
      <c r="I96" s="267">
        <v>3.2863</v>
      </c>
      <c r="J96" s="267">
        <v>7.3557</v>
      </c>
      <c r="K96" s="267">
        <v>3.8973</v>
      </c>
      <c r="L96" s="267">
        <v>7.8933</v>
      </c>
      <c r="M96" s="267">
        <v>4.967</v>
      </c>
      <c r="N96" s="267">
        <v>9.3219</v>
      </c>
      <c r="O96" s="267">
        <v>3.3781</v>
      </c>
      <c r="P96" s="267">
        <v>0</v>
      </c>
    </row>
    <row r="97" spans="1:16" ht="15">
      <c r="A97" s="290">
        <v>22</v>
      </c>
      <c r="B97" s="267">
        <v>0</v>
      </c>
      <c r="C97" s="267">
        <v>0</v>
      </c>
      <c r="D97" s="267">
        <v>6.777</v>
      </c>
      <c r="E97" s="267">
        <v>3.6378</v>
      </c>
      <c r="F97" s="267">
        <v>9.383</v>
      </c>
      <c r="G97" s="267">
        <v>3.7682</v>
      </c>
      <c r="H97" s="267">
        <v>8.1419</v>
      </c>
      <c r="I97" s="267">
        <v>3.2682</v>
      </c>
      <c r="J97" s="267">
        <v>7.0537</v>
      </c>
      <c r="K97" s="267">
        <v>3.8787</v>
      </c>
      <c r="L97" s="267">
        <v>7.6555</v>
      </c>
      <c r="M97" s="267">
        <v>5.0265</v>
      </c>
      <c r="N97" s="267">
        <v>9.0394</v>
      </c>
      <c r="O97" s="267">
        <v>3.2757</v>
      </c>
      <c r="P97" s="267">
        <v>0</v>
      </c>
    </row>
    <row r="98" spans="1:16" ht="15">
      <c r="A98" s="290">
        <v>23</v>
      </c>
      <c r="B98" s="267">
        <v>0</v>
      </c>
      <c r="C98" s="267">
        <v>0</v>
      </c>
      <c r="D98" s="267">
        <v>7.2218</v>
      </c>
      <c r="E98" s="267">
        <v>3.5757</v>
      </c>
      <c r="F98" s="267">
        <v>9.6744</v>
      </c>
      <c r="G98" s="267">
        <v>3.7248</v>
      </c>
      <c r="H98" s="267">
        <v>7.8136</v>
      </c>
      <c r="I98" s="267">
        <v>3.25</v>
      </c>
      <c r="J98" s="267">
        <v>6.7517</v>
      </c>
      <c r="K98" s="267">
        <v>3.86</v>
      </c>
      <c r="L98" s="267">
        <v>7.4177</v>
      </c>
      <c r="M98" s="267">
        <v>5.0859</v>
      </c>
      <c r="N98" s="267">
        <v>8.757</v>
      </c>
      <c r="O98" s="267">
        <v>3.1734</v>
      </c>
      <c r="P98" s="267">
        <v>0</v>
      </c>
    </row>
    <row r="99" spans="1:16" ht="15">
      <c r="A99" s="290">
        <v>24</v>
      </c>
      <c r="B99" s="267">
        <v>0</v>
      </c>
      <c r="C99" s="267">
        <v>0</v>
      </c>
      <c r="D99" s="267">
        <v>7.6666</v>
      </c>
      <c r="E99" s="267">
        <v>3.5136</v>
      </c>
      <c r="F99" s="267">
        <v>9.9657</v>
      </c>
      <c r="G99" s="267">
        <v>3.6815</v>
      </c>
      <c r="H99" s="267">
        <v>7.4854</v>
      </c>
      <c r="I99" s="267">
        <v>3.2319</v>
      </c>
      <c r="J99" s="267">
        <v>6.4497</v>
      </c>
      <c r="K99" s="267">
        <v>3.8413</v>
      </c>
      <c r="L99" s="267">
        <v>7.1799</v>
      </c>
      <c r="M99" s="267">
        <v>5.1454</v>
      </c>
      <c r="N99" s="267">
        <v>8.4745</v>
      </c>
      <c r="O99" s="267">
        <v>3.071</v>
      </c>
      <c r="P99" s="267">
        <v>0</v>
      </c>
    </row>
    <row r="100" spans="1:16" ht="15">
      <c r="A100" s="290">
        <v>25</v>
      </c>
      <c r="B100" s="267">
        <v>0</v>
      </c>
      <c r="C100" s="267">
        <v>0</v>
      </c>
      <c r="D100" s="267">
        <v>8.1114</v>
      </c>
      <c r="E100" s="267">
        <v>3.4514</v>
      </c>
      <c r="F100" s="267">
        <v>10.257</v>
      </c>
      <c r="G100" s="267">
        <v>3.6381</v>
      </c>
      <c r="H100" s="267">
        <v>7.1571</v>
      </c>
      <c r="I100" s="267">
        <v>3.2137</v>
      </c>
      <c r="J100" s="267">
        <v>6.1477</v>
      </c>
      <c r="K100" s="267">
        <v>3.8227</v>
      </c>
      <c r="L100" s="267">
        <v>6.9421</v>
      </c>
      <c r="M100" s="267">
        <v>5.2048</v>
      </c>
      <c r="N100" s="267">
        <v>8.192</v>
      </c>
      <c r="O100" s="267">
        <v>2.9686</v>
      </c>
      <c r="P100" s="267">
        <v>0</v>
      </c>
    </row>
    <row r="101" spans="1:16" ht="15">
      <c r="A101" s="290">
        <v>26</v>
      </c>
      <c r="B101" s="267">
        <v>0</v>
      </c>
      <c r="C101" s="267">
        <v>0</v>
      </c>
      <c r="D101" s="267">
        <v>8.5562</v>
      </c>
      <c r="E101" s="267">
        <v>3.3893</v>
      </c>
      <c r="F101" s="267">
        <v>10.5484</v>
      </c>
      <c r="G101" s="267">
        <v>3.5948</v>
      </c>
      <c r="H101" s="267">
        <v>6.8289</v>
      </c>
      <c r="I101" s="267">
        <v>3.1955</v>
      </c>
      <c r="J101" s="267">
        <v>5.8457</v>
      </c>
      <c r="K101" s="267">
        <v>3.804</v>
      </c>
      <c r="L101" s="267">
        <v>6.7043</v>
      </c>
      <c r="M101" s="267">
        <v>5.2643</v>
      </c>
      <c r="N101" s="267">
        <v>7.9095</v>
      </c>
      <c r="O101" s="267">
        <v>2.8663</v>
      </c>
      <c r="P101" s="267">
        <v>0</v>
      </c>
    </row>
    <row r="102" spans="1:16" ht="15">
      <c r="A102" s="290">
        <v>27</v>
      </c>
      <c r="B102" s="267">
        <v>0</v>
      </c>
      <c r="C102" s="267">
        <v>0</v>
      </c>
      <c r="D102" s="267">
        <v>9.0011</v>
      </c>
      <c r="E102" s="267">
        <v>3.3272</v>
      </c>
      <c r="F102" s="267">
        <v>10.8397</v>
      </c>
      <c r="G102" s="267">
        <v>3.5514</v>
      </c>
      <c r="H102" s="267">
        <v>6.5006</v>
      </c>
      <c r="I102" s="267">
        <v>3.1774</v>
      </c>
      <c r="J102" s="267">
        <v>5.5436</v>
      </c>
      <c r="K102" s="267">
        <v>3.7854</v>
      </c>
      <c r="L102" s="267">
        <v>6.4665</v>
      </c>
      <c r="M102" s="267">
        <v>5.3238</v>
      </c>
      <c r="N102" s="267">
        <v>7.627</v>
      </c>
      <c r="O102" s="267">
        <v>2.7639</v>
      </c>
      <c r="P102" s="267">
        <v>0</v>
      </c>
    </row>
    <row r="103" spans="1:16" ht="15">
      <c r="A103" s="290">
        <v>28</v>
      </c>
      <c r="B103" s="267">
        <v>0</v>
      </c>
      <c r="C103" s="267">
        <v>0</v>
      </c>
      <c r="D103" s="267">
        <v>9.4459</v>
      </c>
      <c r="E103" s="267">
        <v>3.2651</v>
      </c>
      <c r="F103" s="267">
        <v>11.131</v>
      </c>
      <c r="G103" s="267">
        <v>3.508</v>
      </c>
      <c r="H103" s="267">
        <v>6.1723</v>
      </c>
      <c r="I103" s="267">
        <v>3.1592</v>
      </c>
      <c r="J103" s="267">
        <v>5.2416</v>
      </c>
      <c r="K103" s="267">
        <v>3.7667</v>
      </c>
      <c r="L103" s="267">
        <v>6.2287</v>
      </c>
      <c r="M103" s="267">
        <v>5.3832</v>
      </c>
      <c r="N103" s="267">
        <v>7.3445</v>
      </c>
      <c r="O103" s="267">
        <v>2.6615</v>
      </c>
      <c r="P103" s="267">
        <v>0</v>
      </c>
    </row>
    <row r="104" spans="1:16" ht="15">
      <c r="A104" s="290">
        <v>29</v>
      </c>
      <c r="B104" s="267">
        <v>0</v>
      </c>
      <c r="C104" s="267">
        <v>0</v>
      </c>
      <c r="D104" s="267">
        <v>9.8907</v>
      </c>
      <c r="E104" s="267">
        <v>3.203</v>
      </c>
      <c r="F104" s="267">
        <v>11.4224</v>
      </c>
      <c r="G104" s="267">
        <v>3.4647</v>
      </c>
      <c r="H104" s="267">
        <v>5.8441</v>
      </c>
      <c r="I104" s="267">
        <v>3.1411</v>
      </c>
      <c r="J104" s="267">
        <v>4.9396</v>
      </c>
      <c r="K104" s="267">
        <v>3.748</v>
      </c>
      <c r="L104" s="267">
        <v>5.9909</v>
      </c>
      <c r="M104" s="267">
        <v>5.4427</v>
      </c>
      <c r="N104" s="267">
        <v>7.0621</v>
      </c>
      <c r="O104" s="267">
        <v>2.5592</v>
      </c>
      <c r="P104" s="267">
        <v>0</v>
      </c>
    </row>
    <row r="105" spans="1:16" ht="15">
      <c r="A105" s="290">
        <v>30</v>
      </c>
      <c r="B105" s="267">
        <v>0</v>
      </c>
      <c r="C105" s="267">
        <v>0</v>
      </c>
      <c r="D105" s="267">
        <v>10.3355</v>
      </c>
      <c r="E105" s="267">
        <v>3.1409</v>
      </c>
      <c r="F105" s="267">
        <v>11.7137</v>
      </c>
      <c r="G105" s="267">
        <v>3.4213</v>
      </c>
      <c r="H105" s="267">
        <v>5.5158</v>
      </c>
      <c r="I105" s="267">
        <v>3.1229</v>
      </c>
      <c r="J105" s="267">
        <v>4.6376</v>
      </c>
      <c r="K105" s="267">
        <v>3.7294</v>
      </c>
      <c r="L105" s="267">
        <v>5.7531</v>
      </c>
      <c r="M105" s="267">
        <v>5.5021</v>
      </c>
      <c r="N105" s="267">
        <v>6.7796</v>
      </c>
      <c r="O105" s="267">
        <v>2.4568</v>
      </c>
      <c r="P105" s="267">
        <v>0</v>
      </c>
    </row>
    <row r="106" spans="1:16" ht="15">
      <c r="A106" s="290">
        <v>31</v>
      </c>
      <c r="B106" s="267">
        <v>0</v>
      </c>
      <c r="C106" s="267">
        <v>0</v>
      </c>
      <c r="D106" s="267">
        <v>9.9598</v>
      </c>
      <c r="E106" s="267">
        <v>3.0788</v>
      </c>
      <c r="F106" s="267">
        <v>11.2419</v>
      </c>
      <c r="G106" s="267">
        <v>3.369</v>
      </c>
      <c r="H106" s="267">
        <v>5.5242</v>
      </c>
      <c r="I106" s="267">
        <v>3.0945</v>
      </c>
      <c r="J106" s="267">
        <v>4.5667</v>
      </c>
      <c r="K106" s="267">
        <v>3.7107</v>
      </c>
      <c r="L106" s="267">
        <v>5.7446</v>
      </c>
      <c r="M106" s="267">
        <v>5.3774</v>
      </c>
      <c r="N106" s="267">
        <v>6.6448</v>
      </c>
      <c r="O106" s="267">
        <v>2.6204</v>
      </c>
      <c r="P106" s="267">
        <v>0</v>
      </c>
    </row>
    <row r="107" spans="1:16" ht="15">
      <c r="A107" s="290">
        <v>32</v>
      </c>
      <c r="B107" s="267">
        <v>0</v>
      </c>
      <c r="C107" s="267">
        <v>0</v>
      </c>
      <c r="D107" s="267">
        <v>9.5841</v>
      </c>
      <c r="E107" s="267">
        <v>3.0166</v>
      </c>
      <c r="F107" s="267">
        <v>10.7701</v>
      </c>
      <c r="G107" s="267">
        <v>3.3166</v>
      </c>
      <c r="H107" s="267">
        <v>5.5326</v>
      </c>
      <c r="I107" s="267">
        <v>3.0661</v>
      </c>
      <c r="J107" s="267">
        <v>4.4959</v>
      </c>
      <c r="K107" s="267">
        <v>3.6921</v>
      </c>
      <c r="L107" s="267">
        <v>5.7361</v>
      </c>
      <c r="M107" s="267">
        <v>5.2526</v>
      </c>
      <c r="N107" s="267">
        <v>6.5099</v>
      </c>
      <c r="O107" s="267">
        <v>2.784</v>
      </c>
      <c r="P107" s="267">
        <v>0</v>
      </c>
    </row>
    <row r="108" spans="1:16" ht="15">
      <c r="A108" s="290">
        <v>33</v>
      </c>
      <c r="B108" s="267">
        <v>0</v>
      </c>
      <c r="C108" s="267">
        <v>0</v>
      </c>
      <c r="D108" s="267">
        <v>9.1174</v>
      </c>
      <c r="E108" s="267">
        <v>3.6497</v>
      </c>
      <c r="F108" s="267">
        <v>11.7529</v>
      </c>
      <c r="G108" s="267">
        <v>4.9761</v>
      </c>
      <c r="H108" s="267">
        <v>7.2296</v>
      </c>
      <c r="I108" s="267">
        <v>4.1314</v>
      </c>
      <c r="J108" s="267">
        <v>6.0056</v>
      </c>
      <c r="K108" s="267">
        <v>5.1665</v>
      </c>
      <c r="L108" s="267">
        <v>7.7033</v>
      </c>
      <c r="M108" s="267">
        <v>6.9672</v>
      </c>
      <c r="N108" s="267">
        <v>8.2473</v>
      </c>
      <c r="O108" s="267">
        <v>3.8045</v>
      </c>
      <c r="P108" s="267">
        <v>0</v>
      </c>
    </row>
    <row r="109" spans="1:16" ht="15">
      <c r="A109" s="290">
        <v>34</v>
      </c>
      <c r="B109" s="267">
        <v>0</v>
      </c>
      <c r="C109" s="267">
        <v>0</v>
      </c>
      <c r="D109" s="267">
        <v>8.9094</v>
      </c>
      <c r="E109" s="267">
        <v>3.644</v>
      </c>
      <c r="F109" s="267">
        <v>11.2903</v>
      </c>
      <c r="G109" s="267">
        <v>4.919</v>
      </c>
      <c r="H109" s="267">
        <v>7.2177</v>
      </c>
      <c r="I109" s="267">
        <v>4.1079</v>
      </c>
      <c r="J109" s="267">
        <v>5.9121</v>
      </c>
      <c r="K109" s="267">
        <v>5.1334</v>
      </c>
      <c r="L109" s="267">
        <v>7.673</v>
      </c>
      <c r="M109" s="267">
        <v>6.8538</v>
      </c>
      <c r="N109" s="267">
        <v>8.078</v>
      </c>
      <c r="O109" s="267">
        <v>3.8041</v>
      </c>
      <c r="P109" s="267">
        <v>0</v>
      </c>
    </row>
    <row r="110" spans="1:16" ht="15">
      <c r="A110" s="290">
        <v>35</v>
      </c>
      <c r="B110" s="267">
        <v>0</v>
      </c>
      <c r="C110" s="267">
        <v>0</v>
      </c>
      <c r="D110" s="267">
        <v>8.7015</v>
      </c>
      <c r="E110" s="267">
        <v>3.6382</v>
      </c>
      <c r="F110" s="267">
        <v>10.8276</v>
      </c>
      <c r="G110" s="267">
        <v>4.862</v>
      </c>
      <c r="H110" s="267">
        <v>7.2058</v>
      </c>
      <c r="I110" s="267">
        <v>4.0845</v>
      </c>
      <c r="J110" s="267">
        <v>5.8185</v>
      </c>
      <c r="K110" s="267">
        <v>5.1002</v>
      </c>
      <c r="L110" s="267">
        <v>7.6427</v>
      </c>
      <c r="M110" s="267">
        <v>6.7403</v>
      </c>
      <c r="N110" s="267">
        <v>7.9087</v>
      </c>
      <c r="O110" s="267">
        <v>3.8037</v>
      </c>
      <c r="P110" s="267">
        <v>0</v>
      </c>
    </row>
    <row r="111" spans="1:16" ht="15">
      <c r="A111" s="290">
        <v>36</v>
      </c>
      <c r="B111" s="267">
        <v>0</v>
      </c>
      <c r="C111" s="267">
        <v>0</v>
      </c>
      <c r="D111" s="267">
        <v>8.4935</v>
      </c>
      <c r="E111" s="267">
        <v>3.6325</v>
      </c>
      <c r="F111" s="267">
        <v>10.365</v>
      </c>
      <c r="G111" s="267">
        <v>4.805</v>
      </c>
      <c r="H111" s="267">
        <v>7.1939</v>
      </c>
      <c r="I111" s="267">
        <v>4.0611</v>
      </c>
      <c r="J111" s="267">
        <v>5.725</v>
      </c>
      <c r="K111" s="267">
        <v>5.067</v>
      </c>
      <c r="L111" s="267">
        <v>7.6123</v>
      </c>
      <c r="M111" s="267">
        <v>6.6268</v>
      </c>
      <c r="N111" s="267">
        <v>7.7394</v>
      </c>
      <c r="O111" s="267">
        <v>3.8033</v>
      </c>
      <c r="P111" s="267">
        <v>0</v>
      </c>
    </row>
    <row r="112" spans="1:16" ht="15">
      <c r="A112" s="290">
        <v>37</v>
      </c>
      <c r="B112" s="267">
        <v>0</v>
      </c>
      <c r="C112" s="267">
        <v>0</v>
      </c>
      <c r="D112" s="267">
        <v>8.2855</v>
      </c>
      <c r="E112" s="267">
        <v>3.6268</v>
      </c>
      <c r="F112" s="267">
        <v>9.9023</v>
      </c>
      <c r="G112" s="267">
        <v>4.748</v>
      </c>
      <c r="H112" s="267">
        <v>7.182</v>
      </c>
      <c r="I112" s="267">
        <v>4.0377</v>
      </c>
      <c r="J112" s="267">
        <v>5.6314</v>
      </c>
      <c r="K112" s="267">
        <v>5.0338</v>
      </c>
      <c r="L112" s="267">
        <v>7.582</v>
      </c>
      <c r="M112" s="267">
        <v>6.5133</v>
      </c>
      <c r="N112" s="267">
        <v>7.5701</v>
      </c>
      <c r="O112" s="267">
        <v>3.8029</v>
      </c>
      <c r="P112" s="267">
        <v>0</v>
      </c>
    </row>
    <row r="113" spans="1:16" ht="15">
      <c r="A113" s="290">
        <v>38</v>
      </c>
      <c r="B113" s="267">
        <v>0</v>
      </c>
      <c r="C113" s="267">
        <v>0</v>
      </c>
      <c r="D113" s="267">
        <v>8.0776</v>
      </c>
      <c r="E113" s="267">
        <v>3.621</v>
      </c>
      <c r="F113" s="267">
        <v>9.4397</v>
      </c>
      <c r="G113" s="267">
        <v>4.691</v>
      </c>
      <c r="H113" s="267">
        <v>7.1701</v>
      </c>
      <c r="I113" s="267">
        <v>4.0142</v>
      </c>
      <c r="J113" s="267">
        <v>5.5379</v>
      </c>
      <c r="K113" s="267">
        <v>5.0007</v>
      </c>
      <c r="L113" s="267">
        <v>7.5517</v>
      </c>
      <c r="M113" s="267">
        <v>6.3998</v>
      </c>
      <c r="N113" s="267">
        <v>7.4008</v>
      </c>
      <c r="O113" s="267">
        <v>3.8025</v>
      </c>
      <c r="P113" s="267">
        <v>0</v>
      </c>
    </row>
    <row r="114" spans="1:16" ht="15">
      <c r="A114" s="290">
        <v>39</v>
      </c>
      <c r="B114" s="267">
        <v>0</v>
      </c>
      <c r="C114" s="267">
        <v>0</v>
      </c>
      <c r="D114" s="267">
        <v>7.8696</v>
      </c>
      <c r="E114" s="267">
        <v>3.6153</v>
      </c>
      <c r="F114" s="267">
        <v>8.977</v>
      </c>
      <c r="G114" s="267">
        <v>4.634</v>
      </c>
      <c r="H114" s="267">
        <v>7.1582</v>
      </c>
      <c r="I114" s="267">
        <v>3.9908</v>
      </c>
      <c r="J114" s="267">
        <v>5.4443</v>
      </c>
      <c r="K114" s="267">
        <v>4.9675</v>
      </c>
      <c r="L114" s="267">
        <v>7.5214</v>
      </c>
      <c r="M114" s="267">
        <v>6.2864</v>
      </c>
      <c r="N114" s="267">
        <v>7.2315</v>
      </c>
      <c r="O114" s="267">
        <v>3.8021</v>
      </c>
      <c r="P114" s="267">
        <v>0</v>
      </c>
    </row>
    <row r="115" spans="1:16" ht="15">
      <c r="A115" s="290">
        <v>40</v>
      </c>
      <c r="B115" s="267">
        <v>0</v>
      </c>
      <c r="C115" s="267">
        <v>0</v>
      </c>
      <c r="D115" s="267">
        <v>7.6616</v>
      </c>
      <c r="E115" s="267">
        <v>3.6096</v>
      </c>
      <c r="F115" s="267">
        <v>8.5144</v>
      </c>
      <c r="G115" s="267">
        <v>4.577</v>
      </c>
      <c r="H115" s="267">
        <v>7.1463</v>
      </c>
      <c r="I115" s="267">
        <v>3.9674</v>
      </c>
      <c r="J115" s="267">
        <v>5.3507</v>
      </c>
      <c r="K115" s="267">
        <v>4.9343</v>
      </c>
      <c r="L115" s="267">
        <v>7.4911</v>
      </c>
      <c r="M115" s="267">
        <v>6.1729</v>
      </c>
      <c r="N115" s="267">
        <v>7.0622</v>
      </c>
      <c r="O115" s="267">
        <v>3.8017</v>
      </c>
      <c r="P115" s="267">
        <v>0</v>
      </c>
    </row>
    <row r="116" spans="1:16" ht="15">
      <c r="A116" s="290">
        <v>41</v>
      </c>
      <c r="B116" s="267">
        <v>0</v>
      </c>
      <c r="C116" s="267">
        <v>0</v>
      </c>
      <c r="D116" s="267">
        <v>7.4537</v>
      </c>
      <c r="E116" s="267">
        <v>3.6039</v>
      </c>
      <c r="F116" s="267">
        <v>8.0518</v>
      </c>
      <c r="G116" s="267">
        <v>4.5199</v>
      </c>
      <c r="H116" s="267">
        <v>7.1344</v>
      </c>
      <c r="I116" s="267">
        <v>3.944</v>
      </c>
      <c r="J116" s="267">
        <v>5.2572</v>
      </c>
      <c r="K116" s="267">
        <v>4.9011</v>
      </c>
      <c r="L116" s="267">
        <v>7.4608</v>
      </c>
      <c r="M116" s="267">
        <v>6.0594</v>
      </c>
      <c r="N116" s="267">
        <v>6.8929</v>
      </c>
      <c r="O116" s="267">
        <v>3.8013</v>
      </c>
      <c r="P116" s="267">
        <v>0</v>
      </c>
    </row>
    <row r="117" spans="1:16" ht="15">
      <c r="A117" s="290">
        <v>42</v>
      </c>
      <c r="B117" s="267">
        <v>0</v>
      </c>
      <c r="C117" s="267">
        <v>0</v>
      </c>
      <c r="D117" s="267">
        <v>7.2457</v>
      </c>
      <c r="E117" s="267">
        <v>3.5981</v>
      </c>
      <c r="F117" s="267">
        <v>7.5891</v>
      </c>
      <c r="G117" s="267">
        <v>4.4629</v>
      </c>
      <c r="H117" s="267">
        <v>7.1225</v>
      </c>
      <c r="I117" s="267">
        <v>3.9205</v>
      </c>
      <c r="J117" s="267">
        <v>5.1636</v>
      </c>
      <c r="K117" s="267">
        <v>4.8679</v>
      </c>
      <c r="L117" s="267">
        <v>7.4305</v>
      </c>
      <c r="M117" s="267">
        <v>5.9459</v>
      </c>
      <c r="N117" s="267">
        <v>6.7236</v>
      </c>
      <c r="O117" s="267">
        <v>3.8009</v>
      </c>
      <c r="P117" s="267">
        <v>0</v>
      </c>
    </row>
    <row r="118" spans="1:16" ht="15">
      <c r="A118" s="290">
        <v>43</v>
      </c>
      <c r="B118" s="267">
        <v>0</v>
      </c>
      <c r="C118" s="267">
        <v>0</v>
      </c>
      <c r="D118" s="267">
        <v>6.9709</v>
      </c>
      <c r="E118" s="267">
        <v>3.5924</v>
      </c>
      <c r="F118" s="267">
        <v>7.4934</v>
      </c>
      <c r="G118" s="267">
        <v>4.3886</v>
      </c>
      <c r="H118" s="267">
        <v>6.8751</v>
      </c>
      <c r="I118" s="267">
        <v>3.8971</v>
      </c>
      <c r="J118" s="267">
        <v>5.5037</v>
      </c>
      <c r="K118" s="267">
        <v>4.757</v>
      </c>
      <c r="L118" s="267">
        <v>7.3995</v>
      </c>
      <c r="M118" s="267">
        <v>5.9211</v>
      </c>
      <c r="N118" s="267">
        <v>6.6025</v>
      </c>
      <c r="O118" s="267">
        <v>3.8005</v>
      </c>
      <c r="P118" s="267">
        <v>0</v>
      </c>
    </row>
    <row r="119" spans="1:16" ht="15">
      <c r="A119" s="290">
        <v>44</v>
      </c>
      <c r="B119" s="267">
        <v>0</v>
      </c>
      <c r="C119" s="267">
        <v>0</v>
      </c>
      <c r="D119" s="267">
        <v>6.6961</v>
      </c>
      <c r="E119" s="267">
        <v>3.5867</v>
      </c>
      <c r="F119" s="267">
        <v>7.3976</v>
      </c>
      <c r="G119" s="267">
        <v>4.3143</v>
      </c>
      <c r="H119" s="267">
        <v>6.6278</v>
      </c>
      <c r="I119" s="267">
        <v>3.8737</v>
      </c>
      <c r="J119" s="267">
        <v>5.8438</v>
      </c>
      <c r="K119" s="267">
        <v>4.6461</v>
      </c>
      <c r="L119" s="267">
        <v>7.3685</v>
      </c>
      <c r="M119" s="267">
        <v>5.8963</v>
      </c>
      <c r="N119" s="267">
        <v>6.4814</v>
      </c>
      <c r="O119" s="267">
        <v>3.8001</v>
      </c>
      <c r="P119" s="267">
        <v>0</v>
      </c>
    </row>
    <row r="120" spans="1:16" ht="15">
      <c r="A120" s="290">
        <v>45</v>
      </c>
      <c r="B120" s="267">
        <v>0</v>
      </c>
      <c r="C120" s="267">
        <v>0</v>
      </c>
      <c r="D120" s="267">
        <v>7.0634</v>
      </c>
      <c r="E120" s="267">
        <v>3.939</v>
      </c>
      <c r="F120" s="267">
        <v>8.0321</v>
      </c>
      <c r="G120" s="267">
        <v>4.664</v>
      </c>
      <c r="H120" s="267">
        <v>7.0184</v>
      </c>
      <c r="I120" s="267">
        <v>4.2353</v>
      </c>
      <c r="J120" s="267">
        <v>6.8024</v>
      </c>
      <c r="K120" s="267">
        <v>4.9888</v>
      </c>
      <c r="L120" s="267">
        <v>8.0712</v>
      </c>
      <c r="M120" s="267">
        <v>6.4587</v>
      </c>
      <c r="N120" s="267">
        <v>6.9963</v>
      </c>
      <c r="O120" s="267">
        <v>4.1797</v>
      </c>
      <c r="P120" s="267">
        <v>0</v>
      </c>
    </row>
    <row r="121" spans="1:16" ht="15">
      <c r="A121" s="290">
        <v>46</v>
      </c>
      <c r="B121" s="267">
        <v>0</v>
      </c>
      <c r="C121" s="267">
        <v>0</v>
      </c>
      <c r="D121" s="267">
        <v>6.7611</v>
      </c>
      <c r="E121" s="267">
        <v>3.9327</v>
      </c>
      <c r="F121" s="267">
        <v>7.9268</v>
      </c>
      <c r="G121" s="267">
        <v>4.5822</v>
      </c>
      <c r="H121" s="267">
        <v>6.7463</v>
      </c>
      <c r="I121" s="267">
        <v>4.2095</v>
      </c>
      <c r="J121" s="267">
        <v>7.1765</v>
      </c>
      <c r="K121" s="267">
        <v>4.8668</v>
      </c>
      <c r="L121" s="267">
        <v>8.0371</v>
      </c>
      <c r="M121" s="267">
        <v>6.4314</v>
      </c>
      <c r="N121" s="267">
        <v>6.863</v>
      </c>
      <c r="O121" s="267">
        <v>4.1793</v>
      </c>
      <c r="P121" s="267">
        <v>0</v>
      </c>
    </row>
    <row r="122" spans="1:16" ht="15">
      <c r="A122" s="290">
        <v>47</v>
      </c>
      <c r="B122" s="267">
        <v>0</v>
      </c>
      <c r="C122" s="267">
        <v>0</v>
      </c>
      <c r="D122" s="267">
        <v>6.4588</v>
      </c>
      <c r="E122" s="267">
        <v>3.9264</v>
      </c>
      <c r="F122" s="267">
        <v>7.8215</v>
      </c>
      <c r="G122" s="267">
        <v>4.5005</v>
      </c>
      <c r="H122" s="267">
        <v>6.4742</v>
      </c>
      <c r="I122" s="267">
        <v>4.1837</v>
      </c>
      <c r="J122" s="267">
        <v>7.5506</v>
      </c>
      <c r="K122" s="267">
        <v>4.7448</v>
      </c>
      <c r="L122" s="267">
        <v>8.003</v>
      </c>
      <c r="M122" s="267">
        <v>6.4041</v>
      </c>
      <c r="N122" s="267">
        <v>6.7298</v>
      </c>
      <c r="O122" s="267">
        <v>4.1788</v>
      </c>
      <c r="P122" s="267">
        <v>0</v>
      </c>
    </row>
    <row r="123" spans="1:16" ht="15">
      <c r="A123" s="290">
        <v>48</v>
      </c>
      <c r="B123" s="267">
        <v>0</v>
      </c>
      <c r="C123" s="267">
        <v>0</v>
      </c>
      <c r="D123" s="267">
        <v>6.1565</v>
      </c>
      <c r="E123" s="267">
        <v>3.9201</v>
      </c>
      <c r="F123" s="267">
        <v>7.7162</v>
      </c>
      <c r="G123" s="267">
        <v>4.4188</v>
      </c>
      <c r="H123" s="267">
        <v>6.2021</v>
      </c>
      <c r="I123" s="267">
        <v>4.158</v>
      </c>
      <c r="J123" s="267">
        <v>7.9247</v>
      </c>
      <c r="K123" s="267">
        <v>4.6228</v>
      </c>
      <c r="L123" s="267">
        <v>7.9689</v>
      </c>
      <c r="M123" s="267">
        <v>6.3768</v>
      </c>
      <c r="N123" s="267">
        <v>6.5965</v>
      </c>
      <c r="O123" s="267">
        <v>4.1784</v>
      </c>
      <c r="P123" s="267">
        <v>0</v>
      </c>
    </row>
    <row r="124" spans="1:16" ht="15">
      <c r="A124" s="290">
        <v>49</v>
      </c>
      <c r="B124" s="267">
        <v>0</v>
      </c>
      <c r="C124" s="267">
        <v>0</v>
      </c>
      <c r="D124" s="267">
        <v>5.8541</v>
      </c>
      <c r="E124" s="267">
        <v>3.9138</v>
      </c>
      <c r="F124" s="267">
        <v>7.6108</v>
      </c>
      <c r="G124" s="267">
        <v>4.337</v>
      </c>
      <c r="H124" s="267">
        <v>5.93</v>
      </c>
      <c r="I124" s="267">
        <v>4.1322</v>
      </c>
      <c r="J124" s="267">
        <v>8.2988</v>
      </c>
      <c r="K124" s="267">
        <v>4.5008</v>
      </c>
      <c r="L124" s="267">
        <v>7.9348</v>
      </c>
      <c r="M124" s="267">
        <v>6.3495</v>
      </c>
      <c r="N124" s="267">
        <v>6.4633</v>
      </c>
      <c r="O124" s="267">
        <v>4.1779</v>
      </c>
      <c r="P124" s="267">
        <v>0</v>
      </c>
    </row>
    <row r="125" spans="1:16" ht="15">
      <c r="A125" s="290">
        <v>50</v>
      </c>
      <c r="B125" s="267">
        <v>0</v>
      </c>
      <c r="C125" s="267">
        <v>0</v>
      </c>
      <c r="D125" s="267">
        <v>5.5518</v>
      </c>
      <c r="E125" s="267">
        <v>3.9075</v>
      </c>
      <c r="F125" s="267">
        <v>7.5055</v>
      </c>
      <c r="G125" s="267">
        <v>4.2553</v>
      </c>
      <c r="H125" s="267">
        <v>5.6579</v>
      </c>
      <c r="I125" s="267">
        <v>4.1064</v>
      </c>
      <c r="J125" s="267">
        <v>8.673</v>
      </c>
      <c r="K125" s="267">
        <v>4.3788</v>
      </c>
      <c r="L125" s="267">
        <v>7.9007</v>
      </c>
      <c r="M125" s="267">
        <v>6.3222</v>
      </c>
      <c r="N125" s="267">
        <v>6.33</v>
      </c>
      <c r="O125" s="267">
        <v>4.1775</v>
      </c>
      <c r="P125" s="267">
        <v>0</v>
      </c>
    </row>
    <row r="126" spans="1:16" ht="15">
      <c r="A126" s="290">
        <v>51</v>
      </c>
      <c r="B126" s="267">
        <v>0</v>
      </c>
      <c r="C126" s="267">
        <v>0</v>
      </c>
      <c r="D126" s="267">
        <v>5.2495</v>
      </c>
      <c r="E126" s="267">
        <v>3.9012</v>
      </c>
      <c r="F126" s="267">
        <v>7.4002</v>
      </c>
      <c r="G126" s="267">
        <v>4.1735</v>
      </c>
      <c r="H126" s="267">
        <v>5.3857</v>
      </c>
      <c r="I126" s="267">
        <v>4.0806</v>
      </c>
      <c r="J126" s="267">
        <v>9.0471</v>
      </c>
      <c r="K126" s="267">
        <v>4.2568</v>
      </c>
      <c r="L126" s="267">
        <v>7.8666</v>
      </c>
      <c r="M126" s="267">
        <v>6.2949</v>
      </c>
      <c r="N126" s="267">
        <v>6.1968</v>
      </c>
      <c r="O126" s="267">
        <v>4.1771</v>
      </c>
      <c r="P126" s="267">
        <v>0</v>
      </c>
    </row>
    <row r="127" spans="1:16" ht="15">
      <c r="A127" s="290">
        <v>52</v>
      </c>
      <c r="B127" s="267">
        <v>0</v>
      </c>
      <c r="C127" s="267">
        <v>0</v>
      </c>
      <c r="D127" s="267">
        <v>4.9472</v>
      </c>
      <c r="E127" s="267">
        <v>3.8949</v>
      </c>
      <c r="F127" s="267">
        <v>7.2949</v>
      </c>
      <c r="G127" s="267">
        <v>4.0918</v>
      </c>
      <c r="H127" s="267">
        <v>5.1136</v>
      </c>
      <c r="I127" s="267">
        <v>4.0549</v>
      </c>
      <c r="J127" s="267">
        <v>9.4212</v>
      </c>
      <c r="K127" s="267">
        <v>4.1348</v>
      </c>
      <c r="L127" s="267">
        <v>7.8325</v>
      </c>
      <c r="M127" s="267">
        <v>6.2676</v>
      </c>
      <c r="N127" s="267">
        <v>6.0635</v>
      </c>
      <c r="O127" s="267">
        <v>4.1766</v>
      </c>
      <c r="P127" s="267">
        <v>0</v>
      </c>
    </row>
    <row r="128" spans="1:16" ht="15">
      <c r="A128" s="290">
        <v>53</v>
      </c>
      <c r="B128" s="267">
        <v>0</v>
      </c>
      <c r="C128" s="267">
        <v>0</v>
      </c>
      <c r="D128" s="267">
        <v>4.6449</v>
      </c>
      <c r="E128" s="267">
        <v>3.8886</v>
      </c>
      <c r="F128" s="267">
        <v>7.1896</v>
      </c>
      <c r="G128" s="267">
        <v>4.0101</v>
      </c>
      <c r="H128" s="267">
        <v>4.8415</v>
      </c>
      <c r="I128" s="267">
        <v>4.0291</v>
      </c>
      <c r="J128" s="267">
        <v>9.7953</v>
      </c>
      <c r="K128" s="267">
        <v>4.0128</v>
      </c>
      <c r="L128" s="267">
        <v>7.7984</v>
      </c>
      <c r="M128" s="267">
        <v>6.2403</v>
      </c>
      <c r="N128" s="267">
        <v>5.9303</v>
      </c>
      <c r="O128" s="267">
        <v>4.1762</v>
      </c>
      <c r="P128" s="267">
        <v>0</v>
      </c>
    </row>
    <row r="129" spans="1:16" ht="15">
      <c r="A129" s="290">
        <v>54</v>
      </c>
      <c r="B129" s="267">
        <v>0</v>
      </c>
      <c r="C129" s="267">
        <v>0</v>
      </c>
      <c r="D129" s="267">
        <v>4.3426</v>
      </c>
      <c r="E129" s="267">
        <v>3.8823</v>
      </c>
      <c r="F129" s="267">
        <v>7.0843</v>
      </c>
      <c r="G129" s="267">
        <v>3.9283</v>
      </c>
      <c r="H129" s="267">
        <v>4.5694</v>
      </c>
      <c r="I129" s="267">
        <v>4.0033</v>
      </c>
      <c r="J129" s="267">
        <v>10.1695</v>
      </c>
      <c r="K129" s="267">
        <v>3.8908</v>
      </c>
      <c r="L129" s="267">
        <v>7.7643</v>
      </c>
      <c r="M129" s="267">
        <v>6.213</v>
      </c>
      <c r="N129" s="267">
        <v>5.797</v>
      </c>
      <c r="O129" s="267">
        <v>4.1757</v>
      </c>
      <c r="P129" s="267">
        <v>0</v>
      </c>
    </row>
    <row r="130" spans="1:16" ht="15">
      <c r="A130" s="290">
        <v>55</v>
      </c>
      <c r="B130" s="267">
        <v>0</v>
      </c>
      <c r="C130" s="267">
        <v>0</v>
      </c>
      <c r="D130" s="267">
        <v>4.3383</v>
      </c>
      <c r="E130" s="267">
        <v>3.8784</v>
      </c>
      <c r="F130" s="267">
        <v>7.0753</v>
      </c>
      <c r="G130" s="267">
        <v>3.9233</v>
      </c>
      <c r="H130" s="267">
        <v>4.5207</v>
      </c>
      <c r="I130" s="267">
        <v>3.9894</v>
      </c>
      <c r="J130" s="267">
        <v>9.6425</v>
      </c>
      <c r="K130" s="267">
        <v>3.8848</v>
      </c>
      <c r="L130" s="267">
        <v>7.6467</v>
      </c>
      <c r="M130" s="267">
        <v>6.157</v>
      </c>
      <c r="N130" s="267">
        <v>5.7063</v>
      </c>
      <c r="O130" s="267">
        <v>4.1753</v>
      </c>
      <c r="P130" s="267">
        <v>0</v>
      </c>
    </row>
    <row r="131" spans="1:16" ht="15">
      <c r="A131" s="290">
        <v>56</v>
      </c>
      <c r="B131" s="267">
        <v>0</v>
      </c>
      <c r="C131" s="267">
        <v>0</v>
      </c>
      <c r="D131" s="267">
        <v>4.3339</v>
      </c>
      <c r="E131" s="267">
        <v>3.8745</v>
      </c>
      <c r="F131" s="267">
        <v>7.0663</v>
      </c>
      <c r="G131" s="267">
        <v>3.9183</v>
      </c>
      <c r="H131" s="267">
        <v>4.4719</v>
      </c>
      <c r="I131" s="267">
        <v>3.9754</v>
      </c>
      <c r="J131" s="267">
        <v>9.1155</v>
      </c>
      <c r="K131" s="267">
        <v>3.8788</v>
      </c>
      <c r="L131" s="267">
        <v>7.5291</v>
      </c>
      <c r="M131" s="267">
        <v>6.1009</v>
      </c>
      <c r="N131" s="267">
        <v>5.6157</v>
      </c>
      <c r="O131" s="267">
        <v>4.1749</v>
      </c>
      <c r="P131" s="267">
        <v>0</v>
      </c>
    </row>
    <row r="132" spans="1:16" ht="15">
      <c r="A132" s="290">
        <v>57</v>
      </c>
      <c r="B132" s="267">
        <v>0</v>
      </c>
      <c r="C132" s="267">
        <v>0</v>
      </c>
      <c r="D132" s="267">
        <v>4.3296</v>
      </c>
      <c r="E132" s="267">
        <v>3.8706</v>
      </c>
      <c r="F132" s="267">
        <v>7.0573</v>
      </c>
      <c r="G132" s="267">
        <v>3.9134</v>
      </c>
      <c r="H132" s="267">
        <v>4.4232</v>
      </c>
      <c r="I132" s="267">
        <v>3.9614</v>
      </c>
      <c r="J132" s="267">
        <v>8.5885</v>
      </c>
      <c r="K132" s="267">
        <v>3.8728</v>
      </c>
      <c r="L132" s="267">
        <v>7.4115</v>
      </c>
      <c r="M132" s="267">
        <v>6.0449</v>
      </c>
      <c r="N132" s="267">
        <v>5.525</v>
      </c>
      <c r="O132" s="267">
        <v>4.1744</v>
      </c>
      <c r="P132" s="267">
        <v>0</v>
      </c>
    </row>
    <row r="133" spans="1:16" ht="15">
      <c r="A133" s="290">
        <v>58</v>
      </c>
      <c r="B133" s="267">
        <v>0</v>
      </c>
      <c r="C133" s="267">
        <v>0</v>
      </c>
      <c r="D133" s="267">
        <v>4.3252</v>
      </c>
      <c r="E133" s="267">
        <v>3.8667</v>
      </c>
      <c r="F133" s="267">
        <v>7.0483</v>
      </c>
      <c r="G133" s="267">
        <v>3.9084</v>
      </c>
      <c r="H133" s="267">
        <v>4.3744</v>
      </c>
      <c r="I133" s="267">
        <v>3.9474</v>
      </c>
      <c r="J133" s="267">
        <v>8.0614</v>
      </c>
      <c r="K133" s="267">
        <v>3.8668</v>
      </c>
      <c r="L133" s="267">
        <v>7.2939</v>
      </c>
      <c r="M133" s="267">
        <v>5.9888</v>
      </c>
      <c r="N133" s="267">
        <v>5.4343</v>
      </c>
      <c r="O133" s="267">
        <v>4.174</v>
      </c>
      <c r="P133" s="267">
        <v>0</v>
      </c>
    </row>
    <row r="134" spans="1:16" ht="15">
      <c r="A134" s="290">
        <v>59</v>
      </c>
      <c r="B134" s="267">
        <v>0</v>
      </c>
      <c r="C134" s="267">
        <v>0</v>
      </c>
      <c r="D134" s="267">
        <v>4.3209</v>
      </c>
      <c r="E134" s="267">
        <v>3.8628</v>
      </c>
      <c r="F134" s="267">
        <v>7.0393</v>
      </c>
      <c r="G134" s="267">
        <v>3.9034</v>
      </c>
      <c r="H134" s="267">
        <v>4.3257</v>
      </c>
      <c r="I134" s="267">
        <v>3.9334</v>
      </c>
      <c r="J134" s="267">
        <v>7.5344</v>
      </c>
      <c r="K134" s="267">
        <v>3.8608</v>
      </c>
      <c r="L134" s="267">
        <v>7.1764</v>
      </c>
      <c r="M134" s="267">
        <v>5.9328</v>
      </c>
      <c r="N134" s="267">
        <v>5.3437</v>
      </c>
      <c r="O134" s="267">
        <v>4.1735</v>
      </c>
      <c r="P134" s="267">
        <v>0</v>
      </c>
    </row>
    <row r="135" spans="1:16" ht="15">
      <c r="A135" s="290">
        <v>60</v>
      </c>
      <c r="B135" s="267">
        <v>0</v>
      </c>
      <c r="C135" s="267">
        <v>0</v>
      </c>
      <c r="D135" s="267">
        <v>4.3165</v>
      </c>
      <c r="E135" s="267">
        <v>3.8589</v>
      </c>
      <c r="F135" s="267">
        <v>7.0303</v>
      </c>
      <c r="G135" s="267">
        <v>3.8984</v>
      </c>
      <c r="H135" s="267">
        <v>4.2769</v>
      </c>
      <c r="I135" s="267">
        <v>3.9194</v>
      </c>
      <c r="J135" s="267">
        <v>7.0074</v>
      </c>
      <c r="K135" s="267">
        <v>3.8548</v>
      </c>
      <c r="L135" s="267">
        <v>7.0588</v>
      </c>
      <c r="M135" s="267">
        <v>5.8767</v>
      </c>
      <c r="N135" s="267">
        <v>5.253</v>
      </c>
      <c r="O135" s="267">
        <v>4.1731</v>
      </c>
      <c r="P135" s="267">
        <v>0</v>
      </c>
    </row>
    <row r="136" ht="12.75">
      <c r="A136" s="83"/>
    </row>
    <row r="137" ht="12.75">
      <c r="A137" s="76" t="e">
        <f>HLOOKUP('[3]NEER Claim Cost Calculator'!$I$22,B141:P202,MATCH('[3]NEER Claim Cost Calculator'!$K$22,A141:A202))</f>
        <v>#N/A</v>
      </c>
    </row>
    <row r="138" spans="1:16" s="261" customFormat="1" ht="12.75">
      <c r="A138" s="475" t="s">
        <v>18808</v>
      </c>
      <c r="B138" s="475"/>
      <c r="C138" s="475"/>
      <c r="D138" s="475"/>
      <c r="E138" s="475"/>
      <c r="F138" s="475"/>
      <c r="G138" s="475"/>
      <c r="H138" s="475"/>
      <c r="I138" s="475"/>
      <c r="J138" s="475"/>
      <c r="K138" s="475"/>
      <c r="L138" s="475"/>
      <c r="M138" s="475"/>
      <c r="N138" s="475"/>
      <c r="O138" s="475"/>
      <c r="P138" s="475"/>
    </row>
    <row r="139" spans="1:16" ht="12.75">
      <c r="A139" s="479" t="s">
        <v>18809</v>
      </c>
      <c r="B139" s="479"/>
      <c r="C139" s="479"/>
      <c r="D139" s="479"/>
      <c r="E139" s="479"/>
      <c r="F139" s="479"/>
      <c r="G139" s="479"/>
      <c r="H139" s="479"/>
      <c r="I139" s="479"/>
      <c r="J139" s="479"/>
      <c r="K139" s="479"/>
      <c r="L139" s="479"/>
      <c r="M139" s="479"/>
      <c r="N139" s="479"/>
      <c r="O139" s="479"/>
      <c r="P139" s="479"/>
    </row>
    <row r="140" spans="1:16" ht="12.75">
      <c r="A140" s="80" t="s">
        <v>18810</v>
      </c>
      <c r="B140" s="222" t="s">
        <v>18811</v>
      </c>
      <c r="C140" s="222" t="s">
        <v>18812</v>
      </c>
      <c r="D140" s="222" t="s">
        <v>18813</v>
      </c>
      <c r="E140" s="222" t="s">
        <v>18814</v>
      </c>
      <c r="F140" s="222" t="s">
        <v>18815</v>
      </c>
      <c r="G140" s="222" t="s">
        <v>18816</v>
      </c>
      <c r="H140" s="222" t="s">
        <v>18817</v>
      </c>
      <c r="I140" s="222" t="s">
        <v>18818</v>
      </c>
      <c r="J140" s="222" t="s">
        <v>18819</v>
      </c>
      <c r="K140" s="222" t="s">
        <v>18820</v>
      </c>
      <c r="L140" s="222" t="s">
        <v>18821</v>
      </c>
      <c r="M140" s="222" t="s">
        <v>18822</v>
      </c>
      <c r="N140" s="222" t="s">
        <v>18823</v>
      </c>
      <c r="O140" s="222" t="s">
        <v>18824</v>
      </c>
      <c r="P140" s="222" t="s">
        <v>18825</v>
      </c>
    </row>
    <row r="141" spans="1:16" ht="12.75">
      <c r="A141" s="82" t="s">
        <v>18826</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14.7624</v>
      </c>
      <c r="E142" s="267">
        <v>3.124</v>
      </c>
      <c r="F142" s="267">
        <v>20.9137</v>
      </c>
      <c r="G142" s="267">
        <v>3.7602</v>
      </c>
      <c r="H142" s="267">
        <v>24.6943</v>
      </c>
      <c r="I142" s="267">
        <v>5.9462</v>
      </c>
      <c r="J142" s="267">
        <v>28.8445</v>
      </c>
      <c r="K142" s="267">
        <v>2.6672</v>
      </c>
      <c r="L142" s="267">
        <v>4.998</v>
      </c>
      <c r="M142" s="267">
        <v>3.9739</v>
      </c>
      <c r="N142" s="267">
        <v>0</v>
      </c>
      <c r="O142" s="267">
        <v>0</v>
      </c>
      <c r="P142" s="267">
        <v>0</v>
      </c>
    </row>
    <row r="143" spans="1:16" ht="15">
      <c r="A143" s="290">
        <v>1</v>
      </c>
      <c r="B143" s="267">
        <v>0</v>
      </c>
      <c r="C143" s="267">
        <v>0</v>
      </c>
      <c r="D143" s="267">
        <v>13.1221</v>
      </c>
      <c r="E143" s="267">
        <v>2.7769</v>
      </c>
      <c r="F143" s="267">
        <v>18.59</v>
      </c>
      <c r="G143" s="267">
        <v>3.3424</v>
      </c>
      <c r="H143" s="267">
        <v>21.9505</v>
      </c>
      <c r="I143" s="267">
        <v>5.2855</v>
      </c>
      <c r="J143" s="267">
        <v>25.6396</v>
      </c>
      <c r="K143" s="267">
        <v>2.3709</v>
      </c>
      <c r="L143" s="267">
        <v>4.4427</v>
      </c>
      <c r="M143" s="267">
        <v>3.5324</v>
      </c>
      <c r="N143" s="267">
        <v>0</v>
      </c>
      <c r="O143" s="267">
        <v>0</v>
      </c>
      <c r="P143" s="267">
        <v>0</v>
      </c>
    </row>
    <row r="144" spans="1:16" ht="15">
      <c r="A144" s="290">
        <v>2</v>
      </c>
      <c r="B144" s="267">
        <v>0</v>
      </c>
      <c r="C144" s="267">
        <v>0</v>
      </c>
      <c r="D144" s="267">
        <v>11.4818</v>
      </c>
      <c r="E144" s="267">
        <v>2.4298</v>
      </c>
      <c r="F144" s="267">
        <v>16.2662</v>
      </c>
      <c r="G144" s="267">
        <v>2.9246</v>
      </c>
      <c r="H144" s="267">
        <v>19.2067</v>
      </c>
      <c r="I144" s="267">
        <v>4.6248</v>
      </c>
      <c r="J144" s="267">
        <v>22.4346</v>
      </c>
      <c r="K144" s="267">
        <v>2.0745</v>
      </c>
      <c r="L144" s="267">
        <v>3.8873</v>
      </c>
      <c r="M144" s="267">
        <v>3.0908</v>
      </c>
      <c r="N144" s="267">
        <v>0</v>
      </c>
      <c r="O144" s="267">
        <v>0</v>
      </c>
      <c r="P144" s="267">
        <v>0</v>
      </c>
    </row>
    <row r="145" spans="1:16" ht="15">
      <c r="A145" s="290">
        <v>3</v>
      </c>
      <c r="B145" s="267">
        <v>0</v>
      </c>
      <c r="C145" s="267">
        <v>0</v>
      </c>
      <c r="D145" s="267">
        <v>9.8416</v>
      </c>
      <c r="E145" s="267">
        <v>2.0827</v>
      </c>
      <c r="F145" s="267">
        <v>13.9425</v>
      </c>
      <c r="G145" s="267">
        <v>2.5068</v>
      </c>
      <c r="H145" s="267">
        <v>16.4629</v>
      </c>
      <c r="I145" s="267">
        <v>3.9642</v>
      </c>
      <c r="J145" s="267">
        <v>19.2297</v>
      </c>
      <c r="K145" s="267">
        <v>1.7782</v>
      </c>
      <c r="L145" s="267">
        <v>3.332</v>
      </c>
      <c r="M145" s="267">
        <v>2.6493</v>
      </c>
      <c r="N145" s="267">
        <v>0</v>
      </c>
      <c r="O145" s="267">
        <v>0</v>
      </c>
      <c r="P145" s="267">
        <v>0</v>
      </c>
    </row>
    <row r="146" spans="1:16" ht="15">
      <c r="A146" s="290">
        <v>4</v>
      </c>
      <c r="B146" s="267">
        <v>0</v>
      </c>
      <c r="C146" s="267">
        <v>0</v>
      </c>
      <c r="D146" s="267">
        <v>8.2013</v>
      </c>
      <c r="E146" s="267">
        <v>1.7356</v>
      </c>
      <c r="F146" s="267">
        <v>11.6187</v>
      </c>
      <c r="G146" s="267">
        <v>2.089</v>
      </c>
      <c r="H146" s="267">
        <v>13.7191</v>
      </c>
      <c r="I146" s="267">
        <v>3.3035</v>
      </c>
      <c r="J146" s="267">
        <v>16.0247</v>
      </c>
      <c r="K146" s="267">
        <v>1.4818</v>
      </c>
      <c r="L146" s="267">
        <v>2.7767</v>
      </c>
      <c r="M146" s="267">
        <v>2.2077</v>
      </c>
      <c r="N146" s="267">
        <v>0</v>
      </c>
      <c r="O146" s="267">
        <v>0</v>
      </c>
      <c r="P146" s="267">
        <v>0</v>
      </c>
    </row>
    <row r="147" spans="1:16" ht="15">
      <c r="A147" s="290">
        <v>5</v>
      </c>
      <c r="B147" s="267">
        <v>0</v>
      </c>
      <c r="C147" s="267">
        <v>0</v>
      </c>
      <c r="D147" s="267">
        <v>6.561</v>
      </c>
      <c r="E147" s="267">
        <v>1.3885</v>
      </c>
      <c r="F147" s="267">
        <v>9.295</v>
      </c>
      <c r="G147" s="267">
        <v>1.6712</v>
      </c>
      <c r="H147" s="267">
        <v>10.9752</v>
      </c>
      <c r="I147" s="267">
        <v>2.6428</v>
      </c>
      <c r="J147" s="267">
        <v>12.8198</v>
      </c>
      <c r="K147" s="267">
        <v>1.1854</v>
      </c>
      <c r="L147" s="267">
        <v>2.2213</v>
      </c>
      <c r="M147" s="267">
        <v>1.7662</v>
      </c>
      <c r="N147" s="267">
        <v>0</v>
      </c>
      <c r="O147" s="267">
        <v>0</v>
      </c>
      <c r="P147" s="267">
        <v>0</v>
      </c>
    </row>
    <row r="148" spans="1:16" ht="15">
      <c r="A148" s="290">
        <v>6</v>
      </c>
      <c r="B148" s="267">
        <v>0</v>
      </c>
      <c r="C148" s="267">
        <v>0</v>
      </c>
      <c r="D148" s="267">
        <v>4.9208</v>
      </c>
      <c r="E148" s="267">
        <v>1.0413</v>
      </c>
      <c r="F148" s="267">
        <v>6.9712</v>
      </c>
      <c r="G148" s="267">
        <v>1.2534</v>
      </c>
      <c r="H148" s="267">
        <v>8.2314</v>
      </c>
      <c r="I148" s="267">
        <v>1.9821</v>
      </c>
      <c r="J148" s="267">
        <v>9.6148</v>
      </c>
      <c r="K148" s="267">
        <v>0.8891</v>
      </c>
      <c r="L148" s="267">
        <v>1.666</v>
      </c>
      <c r="M148" s="267">
        <v>1.3246</v>
      </c>
      <c r="N148" s="267">
        <v>0</v>
      </c>
      <c r="O148" s="267">
        <v>0</v>
      </c>
      <c r="P148" s="267">
        <v>0</v>
      </c>
    </row>
    <row r="149" spans="1:16" ht="15">
      <c r="A149" s="290">
        <v>7</v>
      </c>
      <c r="B149" s="267">
        <v>0</v>
      </c>
      <c r="C149" s="267">
        <v>0</v>
      </c>
      <c r="D149" s="267">
        <v>4.8104</v>
      </c>
      <c r="E149" s="267">
        <v>1.0124</v>
      </c>
      <c r="F149" s="267">
        <v>6.5746</v>
      </c>
      <c r="G149" s="267">
        <v>1.2186</v>
      </c>
      <c r="H149" s="267">
        <v>7.8713</v>
      </c>
      <c r="I149" s="267">
        <v>1.927</v>
      </c>
      <c r="J149" s="267">
        <v>9.2246</v>
      </c>
      <c r="K149" s="267">
        <v>0.8644</v>
      </c>
      <c r="L149" s="267">
        <v>1.8584</v>
      </c>
      <c r="M149" s="267">
        <v>1.3063</v>
      </c>
      <c r="N149" s="267">
        <v>0</v>
      </c>
      <c r="O149" s="267">
        <v>0</v>
      </c>
      <c r="P149" s="267">
        <v>0</v>
      </c>
    </row>
    <row r="150" spans="1:16" ht="15">
      <c r="A150" s="290">
        <v>8</v>
      </c>
      <c r="B150" s="267">
        <v>0</v>
      </c>
      <c r="C150" s="267">
        <v>0</v>
      </c>
      <c r="D150" s="267">
        <v>4.7</v>
      </c>
      <c r="E150" s="267">
        <v>0.9835</v>
      </c>
      <c r="F150" s="267">
        <v>6.1779</v>
      </c>
      <c r="G150" s="267">
        <v>1.1838</v>
      </c>
      <c r="H150" s="267">
        <v>7.5112</v>
      </c>
      <c r="I150" s="267">
        <v>1.872</v>
      </c>
      <c r="J150" s="267">
        <v>8.8344</v>
      </c>
      <c r="K150" s="267">
        <v>0.8397</v>
      </c>
      <c r="L150" s="267">
        <v>2.0508</v>
      </c>
      <c r="M150" s="267">
        <v>1.2879</v>
      </c>
      <c r="N150" s="267">
        <v>0</v>
      </c>
      <c r="O150" s="267">
        <v>0</v>
      </c>
      <c r="P150" s="267">
        <v>0</v>
      </c>
    </row>
    <row r="151" spans="1:16" ht="15">
      <c r="A151" s="290">
        <v>9</v>
      </c>
      <c r="B151" s="267">
        <v>0</v>
      </c>
      <c r="C151" s="267">
        <v>0</v>
      </c>
      <c r="D151" s="267">
        <v>4.5896</v>
      </c>
      <c r="E151" s="267">
        <v>0.9546</v>
      </c>
      <c r="F151" s="267">
        <v>5.7813</v>
      </c>
      <c r="G151" s="267">
        <v>1.149</v>
      </c>
      <c r="H151" s="267">
        <v>7.151</v>
      </c>
      <c r="I151" s="267">
        <v>1.8169</v>
      </c>
      <c r="J151" s="267">
        <v>8.4441</v>
      </c>
      <c r="K151" s="267">
        <v>0.815</v>
      </c>
      <c r="L151" s="267">
        <v>2.2433</v>
      </c>
      <c r="M151" s="267">
        <v>1.2695</v>
      </c>
      <c r="N151" s="267">
        <v>0</v>
      </c>
      <c r="O151" s="267">
        <v>0</v>
      </c>
      <c r="P151" s="267">
        <v>0</v>
      </c>
    </row>
    <row r="152" spans="1:16" ht="15">
      <c r="A152" s="290">
        <v>10</v>
      </c>
      <c r="B152" s="267">
        <v>0</v>
      </c>
      <c r="C152" s="267">
        <v>0</v>
      </c>
      <c r="D152" s="267">
        <v>4.4793</v>
      </c>
      <c r="E152" s="267">
        <v>0.9256</v>
      </c>
      <c r="F152" s="267">
        <v>5.3846</v>
      </c>
      <c r="G152" s="267">
        <v>1.1141</v>
      </c>
      <c r="H152" s="267">
        <v>6.7909</v>
      </c>
      <c r="I152" s="267">
        <v>1.7618</v>
      </c>
      <c r="J152" s="267">
        <v>8.0539</v>
      </c>
      <c r="K152" s="267">
        <v>0.7903</v>
      </c>
      <c r="L152" s="267">
        <v>2.4357</v>
      </c>
      <c r="M152" s="267">
        <v>1.2511</v>
      </c>
      <c r="N152" s="267">
        <v>0</v>
      </c>
      <c r="O152" s="267">
        <v>0</v>
      </c>
      <c r="P152" s="267">
        <v>0</v>
      </c>
    </row>
    <row r="153" spans="1:16" ht="15">
      <c r="A153" s="290">
        <v>11</v>
      </c>
      <c r="B153" s="267">
        <v>0</v>
      </c>
      <c r="C153" s="267">
        <v>0</v>
      </c>
      <c r="D153" s="267">
        <v>4.3689</v>
      </c>
      <c r="E153" s="267">
        <v>0.8967</v>
      </c>
      <c r="F153" s="267">
        <v>4.988</v>
      </c>
      <c r="G153" s="267">
        <v>1.0793</v>
      </c>
      <c r="H153" s="267">
        <v>6.4307</v>
      </c>
      <c r="I153" s="267">
        <v>1.7068</v>
      </c>
      <c r="J153" s="267">
        <v>7.6637</v>
      </c>
      <c r="K153" s="267">
        <v>0.7656</v>
      </c>
      <c r="L153" s="267">
        <v>2.6281</v>
      </c>
      <c r="M153" s="267">
        <v>1.2327</v>
      </c>
      <c r="N153" s="267">
        <v>0</v>
      </c>
      <c r="O153" s="267">
        <v>0</v>
      </c>
      <c r="P153" s="267">
        <v>0</v>
      </c>
    </row>
    <row r="154" spans="1:16" ht="15">
      <c r="A154" s="290">
        <v>12</v>
      </c>
      <c r="B154" s="267">
        <v>0</v>
      </c>
      <c r="C154" s="267">
        <v>0</v>
      </c>
      <c r="D154" s="267">
        <v>4.2585</v>
      </c>
      <c r="E154" s="267">
        <v>0.8678</v>
      </c>
      <c r="F154" s="267">
        <v>4.5913</v>
      </c>
      <c r="G154" s="267">
        <v>1.0445</v>
      </c>
      <c r="H154" s="267">
        <v>6.0706</v>
      </c>
      <c r="I154" s="267">
        <v>1.6517</v>
      </c>
      <c r="J154" s="267">
        <v>7.2735</v>
      </c>
      <c r="K154" s="267">
        <v>0.7409</v>
      </c>
      <c r="L154" s="267">
        <v>2.8205</v>
      </c>
      <c r="M154" s="267">
        <v>1.2143</v>
      </c>
      <c r="N154" s="267">
        <v>0</v>
      </c>
      <c r="O154" s="267">
        <v>0</v>
      </c>
      <c r="P154" s="267">
        <v>0</v>
      </c>
    </row>
    <row r="155" spans="1:16" ht="15">
      <c r="A155" s="290">
        <v>13</v>
      </c>
      <c r="B155" s="267">
        <v>0</v>
      </c>
      <c r="C155" s="267">
        <v>0</v>
      </c>
      <c r="D155" s="267">
        <v>4.1481</v>
      </c>
      <c r="E155" s="267">
        <v>0.8389</v>
      </c>
      <c r="F155" s="267">
        <v>4.1947</v>
      </c>
      <c r="G155" s="267">
        <v>1.0097</v>
      </c>
      <c r="H155" s="267">
        <v>5.7105</v>
      </c>
      <c r="I155" s="267">
        <v>1.5967</v>
      </c>
      <c r="J155" s="267">
        <v>6.8832</v>
      </c>
      <c r="K155" s="267">
        <v>0.7162</v>
      </c>
      <c r="L155" s="267">
        <v>3.0129</v>
      </c>
      <c r="M155" s="267">
        <v>1.1959</v>
      </c>
      <c r="N155" s="267">
        <v>0</v>
      </c>
      <c r="O155" s="267">
        <v>0</v>
      </c>
      <c r="P155" s="267">
        <v>0</v>
      </c>
    </row>
    <row r="156" spans="1:16" ht="15">
      <c r="A156" s="290">
        <v>14</v>
      </c>
      <c r="B156" s="267">
        <v>0</v>
      </c>
      <c r="C156" s="267">
        <v>0</v>
      </c>
      <c r="D156" s="267">
        <v>4.0377</v>
      </c>
      <c r="E156" s="267">
        <v>0.8099</v>
      </c>
      <c r="F156" s="267">
        <v>3.798</v>
      </c>
      <c r="G156" s="267">
        <v>0.9749</v>
      </c>
      <c r="H156" s="267">
        <v>5.3503</v>
      </c>
      <c r="I156" s="267">
        <v>1.5416</v>
      </c>
      <c r="J156" s="267">
        <v>6.493</v>
      </c>
      <c r="K156" s="267">
        <v>0.6915</v>
      </c>
      <c r="L156" s="267">
        <v>3.2054</v>
      </c>
      <c r="M156" s="267">
        <v>1.1775</v>
      </c>
      <c r="N156" s="267">
        <v>0</v>
      </c>
      <c r="O156" s="267">
        <v>0</v>
      </c>
      <c r="P156" s="267">
        <v>0</v>
      </c>
    </row>
    <row r="157" spans="1:16" ht="15">
      <c r="A157" s="290">
        <v>15</v>
      </c>
      <c r="B157" s="267">
        <v>0</v>
      </c>
      <c r="C157" s="267">
        <v>0</v>
      </c>
      <c r="D157" s="267">
        <v>3.9273</v>
      </c>
      <c r="E157" s="267">
        <v>0.781</v>
      </c>
      <c r="F157" s="267">
        <v>3.4013</v>
      </c>
      <c r="G157" s="267">
        <v>0.9401</v>
      </c>
      <c r="H157" s="267">
        <v>4.9902</v>
      </c>
      <c r="I157" s="267">
        <v>1.4866</v>
      </c>
      <c r="J157" s="267">
        <v>6.1028</v>
      </c>
      <c r="K157" s="267">
        <v>0.6668</v>
      </c>
      <c r="L157" s="267">
        <v>3.3978</v>
      </c>
      <c r="M157" s="267">
        <v>1.1591</v>
      </c>
      <c r="N157" s="267">
        <v>0</v>
      </c>
      <c r="O157" s="267">
        <v>0</v>
      </c>
      <c r="P157" s="267">
        <v>0</v>
      </c>
    </row>
    <row r="158" spans="1:16" ht="15">
      <c r="A158" s="290">
        <v>16</v>
      </c>
      <c r="B158" s="267">
        <v>0</v>
      </c>
      <c r="C158" s="267">
        <v>0</v>
      </c>
      <c r="D158" s="267">
        <v>3.817</v>
      </c>
      <c r="E158" s="267">
        <v>0.7521</v>
      </c>
      <c r="F158" s="267">
        <v>3.0047</v>
      </c>
      <c r="G158" s="267">
        <v>0.9052</v>
      </c>
      <c r="H158" s="267">
        <v>4.6301</v>
      </c>
      <c r="I158" s="267">
        <v>1.4315</v>
      </c>
      <c r="J158" s="267">
        <v>5.7125</v>
      </c>
      <c r="K158" s="267">
        <v>0.6421</v>
      </c>
      <c r="L158" s="267">
        <v>3.5902</v>
      </c>
      <c r="M158" s="267">
        <v>1.1407</v>
      </c>
      <c r="N158" s="267">
        <v>0</v>
      </c>
      <c r="O158" s="267">
        <v>0</v>
      </c>
      <c r="P158" s="267">
        <v>0</v>
      </c>
    </row>
    <row r="159" spans="1:16" ht="15">
      <c r="A159" s="290">
        <v>17</v>
      </c>
      <c r="B159" s="267">
        <v>0</v>
      </c>
      <c r="C159" s="267">
        <v>0</v>
      </c>
      <c r="D159" s="267">
        <v>3.7066</v>
      </c>
      <c r="E159" s="267">
        <v>0.7232</v>
      </c>
      <c r="F159" s="267">
        <v>2.608</v>
      </c>
      <c r="G159" s="267">
        <v>0.8704</v>
      </c>
      <c r="H159" s="267">
        <v>4.2699</v>
      </c>
      <c r="I159" s="267">
        <v>1.3764</v>
      </c>
      <c r="J159" s="267">
        <v>5.3223</v>
      </c>
      <c r="K159" s="267">
        <v>0.6174</v>
      </c>
      <c r="L159" s="267">
        <v>3.7826</v>
      </c>
      <c r="M159" s="267">
        <v>1.1223</v>
      </c>
      <c r="N159" s="267">
        <v>0</v>
      </c>
      <c r="O159" s="267">
        <v>0</v>
      </c>
      <c r="P159" s="267">
        <v>0</v>
      </c>
    </row>
    <row r="160" spans="1:16" ht="15">
      <c r="A160" s="290">
        <v>18</v>
      </c>
      <c r="B160" s="267">
        <v>0</v>
      </c>
      <c r="C160" s="267">
        <v>0</v>
      </c>
      <c r="D160" s="267">
        <v>3.5962</v>
      </c>
      <c r="E160" s="267">
        <v>0.6942</v>
      </c>
      <c r="F160" s="267">
        <v>2.2114</v>
      </c>
      <c r="G160" s="267">
        <v>0.8356</v>
      </c>
      <c r="H160" s="267">
        <v>3.9098</v>
      </c>
      <c r="I160" s="267">
        <v>1.3214</v>
      </c>
      <c r="J160" s="267">
        <v>4.9321</v>
      </c>
      <c r="K160" s="267">
        <v>0.5927</v>
      </c>
      <c r="L160" s="267">
        <v>3.975</v>
      </c>
      <c r="M160" s="267">
        <v>1.1039</v>
      </c>
      <c r="N160" s="267">
        <v>4.1012</v>
      </c>
      <c r="O160" s="267">
        <v>0.3289</v>
      </c>
      <c r="P160" s="267">
        <v>0</v>
      </c>
    </row>
    <row r="161" spans="1:16" ht="15">
      <c r="A161" s="290">
        <v>19</v>
      </c>
      <c r="B161" s="267">
        <v>0</v>
      </c>
      <c r="C161" s="267">
        <v>0</v>
      </c>
      <c r="D161" s="267">
        <v>3.483</v>
      </c>
      <c r="E161" s="267">
        <v>0.7052</v>
      </c>
      <c r="F161" s="267">
        <v>2.4138</v>
      </c>
      <c r="G161" s="267">
        <v>0.8296</v>
      </c>
      <c r="H161" s="267">
        <v>3.8399</v>
      </c>
      <c r="I161" s="267">
        <v>1.2779</v>
      </c>
      <c r="J161" s="267">
        <v>4.7473</v>
      </c>
      <c r="K161" s="267">
        <v>0.6983</v>
      </c>
      <c r="L161" s="267">
        <v>3.8212</v>
      </c>
      <c r="M161" s="267">
        <v>1.1623</v>
      </c>
      <c r="N161" s="267">
        <v>3.9873</v>
      </c>
      <c r="O161" s="267">
        <v>0.3198</v>
      </c>
      <c r="P161" s="267">
        <v>0</v>
      </c>
    </row>
    <row r="162" spans="1:16" ht="15">
      <c r="A162" s="290">
        <v>20</v>
      </c>
      <c r="B162" s="267">
        <v>0</v>
      </c>
      <c r="C162" s="267">
        <v>0</v>
      </c>
      <c r="D162" s="267">
        <v>3.3698</v>
      </c>
      <c r="E162" s="267">
        <v>0.7162</v>
      </c>
      <c r="F162" s="267">
        <v>2.6162</v>
      </c>
      <c r="G162" s="267">
        <v>0.8235</v>
      </c>
      <c r="H162" s="267">
        <v>3.77</v>
      </c>
      <c r="I162" s="267">
        <v>1.2344</v>
      </c>
      <c r="J162" s="267">
        <v>4.5626</v>
      </c>
      <c r="K162" s="267">
        <v>0.8039</v>
      </c>
      <c r="L162" s="267">
        <v>3.6674</v>
      </c>
      <c r="M162" s="267">
        <v>1.2207</v>
      </c>
      <c r="N162" s="267">
        <v>3.8734</v>
      </c>
      <c r="O162" s="267">
        <v>0.3106</v>
      </c>
      <c r="P162" s="267">
        <v>0</v>
      </c>
    </row>
    <row r="163" spans="1:16" ht="15">
      <c r="A163" s="290">
        <v>21</v>
      </c>
      <c r="B163" s="267">
        <v>0</v>
      </c>
      <c r="C163" s="267">
        <v>0</v>
      </c>
      <c r="D163" s="267">
        <v>3.5438</v>
      </c>
      <c r="E163" s="267">
        <v>1.1459</v>
      </c>
      <c r="F163" s="267">
        <v>3.1798</v>
      </c>
      <c r="G163" s="267">
        <v>1.0165</v>
      </c>
      <c r="H163" s="267">
        <v>4.0881</v>
      </c>
      <c r="I163" s="267">
        <v>1.3353</v>
      </c>
      <c r="J163" s="267">
        <v>4.9038</v>
      </c>
      <c r="K163" s="267">
        <v>1.2862</v>
      </c>
      <c r="L163" s="267">
        <v>3.9346</v>
      </c>
      <c r="M163" s="267">
        <v>1.4554</v>
      </c>
      <c r="N163" s="267">
        <v>4.4947</v>
      </c>
      <c r="O163" s="267">
        <v>0.2933</v>
      </c>
      <c r="P163" s="267">
        <v>0</v>
      </c>
    </row>
    <row r="164" spans="1:16" ht="15">
      <c r="A164" s="290">
        <v>22</v>
      </c>
      <c r="B164" s="267">
        <v>0</v>
      </c>
      <c r="C164" s="267">
        <v>0</v>
      </c>
      <c r="D164" s="267">
        <v>3.399</v>
      </c>
      <c r="E164" s="267">
        <v>1.1202</v>
      </c>
      <c r="F164" s="267">
        <v>3.4243</v>
      </c>
      <c r="G164" s="267">
        <v>1.005</v>
      </c>
      <c r="H164" s="267">
        <v>4.009</v>
      </c>
      <c r="I164" s="267">
        <v>1.2932</v>
      </c>
      <c r="J164" s="267">
        <v>4.7196</v>
      </c>
      <c r="K164" s="267">
        <v>1.2535</v>
      </c>
      <c r="L164" s="267">
        <v>3.7803</v>
      </c>
      <c r="M164" s="267">
        <v>1.5335</v>
      </c>
      <c r="N164" s="267">
        <v>4.3585</v>
      </c>
      <c r="O164" s="267">
        <v>0.2844</v>
      </c>
      <c r="P164" s="267">
        <v>0</v>
      </c>
    </row>
    <row r="165" spans="1:16" ht="15">
      <c r="A165" s="290">
        <v>23</v>
      </c>
      <c r="B165" s="267">
        <v>0</v>
      </c>
      <c r="C165" s="267">
        <v>0</v>
      </c>
      <c r="D165" s="267">
        <v>3.2541</v>
      </c>
      <c r="E165" s="267">
        <v>1.0944</v>
      </c>
      <c r="F165" s="267">
        <v>3.6688</v>
      </c>
      <c r="G165" s="267">
        <v>0.9934</v>
      </c>
      <c r="H165" s="267">
        <v>3.9299</v>
      </c>
      <c r="I165" s="267">
        <v>1.251</v>
      </c>
      <c r="J165" s="267">
        <v>4.5354</v>
      </c>
      <c r="K165" s="267">
        <v>1.2209</v>
      </c>
      <c r="L165" s="267">
        <v>3.626</v>
      </c>
      <c r="M165" s="267">
        <v>1.6115</v>
      </c>
      <c r="N165" s="267">
        <v>4.2223</v>
      </c>
      <c r="O165" s="267">
        <v>0.2755</v>
      </c>
      <c r="P165" s="267">
        <v>0</v>
      </c>
    </row>
    <row r="166" spans="1:16" ht="15">
      <c r="A166" s="290">
        <v>24</v>
      </c>
      <c r="B166" s="267">
        <v>0</v>
      </c>
      <c r="C166" s="267">
        <v>0</v>
      </c>
      <c r="D166" s="267">
        <v>3.1092</v>
      </c>
      <c r="E166" s="267">
        <v>1.0687</v>
      </c>
      <c r="F166" s="267">
        <v>3.9132</v>
      </c>
      <c r="G166" s="267">
        <v>0.9818</v>
      </c>
      <c r="H166" s="267">
        <v>3.8508</v>
      </c>
      <c r="I166" s="267">
        <v>1.2088</v>
      </c>
      <c r="J166" s="267">
        <v>4.3512</v>
      </c>
      <c r="K166" s="267">
        <v>1.1882</v>
      </c>
      <c r="L166" s="267">
        <v>3.4717</v>
      </c>
      <c r="M166" s="267">
        <v>1.6896</v>
      </c>
      <c r="N166" s="267">
        <v>4.0861</v>
      </c>
      <c r="O166" s="267">
        <v>0.2667</v>
      </c>
      <c r="P166" s="267">
        <v>0</v>
      </c>
    </row>
    <row r="167" spans="1:16" ht="15">
      <c r="A167" s="290">
        <v>25</v>
      </c>
      <c r="B167" s="267">
        <v>0</v>
      </c>
      <c r="C167" s="267">
        <v>0</v>
      </c>
      <c r="D167" s="267">
        <v>2.9643</v>
      </c>
      <c r="E167" s="267">
        <v>1.0429</v>
      </c>
      <c r="F167" s="267">
        <v>4.1577</v>
      </c>
      <c r="G167" s="267">
        <v>0.9703</v>
      </c>
      <c r="H167" s="267">
        <v>3.7716</v>
      </c>
      <c r="I167" s="267">
        <v>1.1667</v>
      </c>
      <c r="J167" s="267">
        <v>4.167</v>
      </c>
      <c r="K167" s="267">
        <v>1.1555</v>
      </c>
      <c r="L167" s="267">
        <v>3.3174</v>
      </c>
      <c r="M167" s="267">
        <v>1.7677</v>
      </c>
      <c r="N167" s="267">
        <v>3.9499</v>
      </c>
      <c r="O167" s="267">
        <v>0.2578</v>
      </c>
      <c r="P167" s="267">
        <v>0</v>
      </c>
    </row>
    <row r="168" spans="1:16" ht="15">
      <c r="A168" s="290">
        <v>26</v>
      </c>
      <c r="B168" s="267">
        <v>0</v>
      </c>
      <c r="C168" s="267">
        <v>0</v>
      </c>
      <c r="D168" s="267">
        <v>2.8194</v>
      </c>
      <c r="E168" s="267">
        <v>1.0171</v>
      </c>
      <c r="F168" s="267">
        <v>4.4022</v>
      </c>
      <c r="G168" s="267">
        <v>0.9587</v>
      </c>
      <c r="H168" s="267">
        <v>3.6925</v>
      </c>
      <c r="I168" s="267">
        <v>1.1245</v>
      </c>
      <c r="J168" s="267">
        <v>3.9828</v>
      </c>
      <c r="K168" s="267">
        <v>1.1229</v>
      </c>
      <c r="L168" s="267">
        <v>3.163</v>
      </c>
      <c r="M168" s="267">
        <v>1.8457</v>
      </c>
      <c r="N168" s="267">
        <v>3.8137</v>
      </c>
      <c r="O168" s="267">
        <v>0.2489</v>
      </c>
      <c r="P168" s="267">
        <v>0</v>
      </c>
    </row>
    <row r="169" spans="1:16" ht="15">
      <c r="A169" s="290">
        <v>27</v>
      </c>
      <c r="B169" s="267">
        <v>0</v>
      </c>
      <c r="C169" s="267">
        <v>0</v>
      </c>
      <c r="D169" s="267">
        <v>2.6745</v>
      </c>
      <c r="E169" s="267">
        <v>0.9914</v>
      </c>
      <c r="F169" s="267">
        <v>4.6466</v>
      </c>
      <c r="G169" s="267">
        <v>0.9472</v>
      </c>
      <c r="H169" s="267">
        <v>3.6134</v>
      </c>
      <c r="I169" s="267">
        <v>1.0823</v>
      </c>
      <c r="J169" s="267">
        <v>3.7987</v>
      </c>
      <c r="K169" s="267">
        <v>1.0902</v>
      </c>
      <c r="L169" s="267">
        <v>3.0087</v>
      </c>
      <c r="M169" s="267">
        <v>1.9238</v>
      </c>
      <c r="N169" s="267">
        <v>3.6775</v>
      </c>
      <c r="O169" s="267">
        <v>0.24</v>
      </c>
      <c r="P169" s="267">
        <v>0</v>
      </c>
    </row>
    <row r="170" spans="1:16" ht="15">
      <c r="A170" s="290">
        <v>28</v>
      </c>
      <c r="B170" s="267">
        <v>0</v>
      </c>
      <c r="C170" s="267">
        <v>0</v>
      </c>
      <c r="D170" s="267">
        <v>2.5297</v>
      </c>
      <c r="E170" s="267">
        <v>0.9656</v>
      </c>
      <c r="F170" s="267">
        <v>4.8911</v>
      </c>
      <c r="G170" s="267">
        <v>0.9356</v>
      </c>
      <c r="H170" s="267">
        <v>3.5343</v>
      </c>
      <c r="I170" s="267">
        <v>1.0401</v>
      </c>
      <c r="J170" s="267">
        <v>3.6145</v>
      </c>
      <c r="K170" s="267">
        <v>1.0575</v>
      </c>
      <c r="L170" s="267">
        <v>2.8544</v>
      </c>
      <c r="M170" s="267">
        <v>2.0018</v>
      </c>
      <c r="N170" s="267">
        <v>3.5413</v>
      </c>
      <c r="O170" s="267">
        <v>0.2311</v>
      </c>
      <c r="P170" s="267">
        <v>0</v>
      </c>
    </row>
    <row r="171" spans="1:16" ht="15">
      <c r="A171" s="290">
        <v>29</v>
      </c>
      <c r="B171" s="267">
        <v>0</v>
      </c>
      <c r="C171" s="267">
        <v>0</v>
      </c>
      <c r="D171" s="267">
        <v>2.3848</v>
      </c>
      <c r="E171" s="267">
        <v>0.9399</v>
      </c>
      <c r="F171" s="267">
        <v>5.1356</v>
      </c>
      <c r="G171" s="267">
        <v>0.924</v>
      </c>
      <c r="H171" s="267">
        <v>3.4552</v>
      </c>
      <c r="I171" s="267">
        <v>0.998</v>
      </c>
      <c r="J171" s="267">
        <v>3.4303</v>
      </c>
      <c r="K171" s="267">
        <v>1.0249</v>
      </c>
      <c r="L171" s="267">
        <v>2.7001</v>
      </c>
      <c r="M171" s="267">
        <v>2.0799</v>
      </c>
      <c r="N171" s="267">
        <v>3.4051</v>
      </c>
      <c r="O171" s="267">
        <v>0.2222</v>
      </c>
      <c r="P171" s="267">
        <v>0</v>
      </c>
    </row>
    <row r="172" spans="1:16" ht="15">
      <c r="A172" s="290">
        <v>30</v>
      </c>
      <c r="B172" s="267">
        <v>0</v>
      </c>
      <c r="C172" s="267">
        <v>0</v>
      </c>
      <c r="D172" s="267">
        <v>2.2399</v>
      </c>
      <c r="E172" s="267">
        <v>0.9141</v>
      </c>
      <c r="F172" s="267">
        <v>5.38</v>
      </c>
      <c r="G172" s="267">
        <v>0.9125</v>
      </c>
      <c r="H172" s="267">
        <v>3.3761</v>
      </c>
      <c r="I172" s="267">
        <v>0.9558</v>
      </c>
      <c r="J172" s="267">
        <v>3.2461</v>
      </c>
      <c r="K172" s="267">
        <v>0.9922</v>
      </c>
      <c r="L172" s="267">
        <v>2.5458</v>
      </c>
      <c r="M172" s="267">
        <v>2.158</v>
      </c>
      <c r="N172" s="267">
        <v>3.2689</v>
      </c>
      <c r="O172" s="267">
        <v>0.2133</v>
      </c>
      <c r="P172" s="267">
        <v>0</v>
      </c>
    </row>
    <row r="173" spans="1:16" ht="15">
      <c r="A173" s="290">
        <v>31</v>
      </c>
      <c r="B173" s="267">
        <v>0</v>
      </c>
      <c r="C173" s="267">
        <v>0</v>
      </c>
      <c r="D173" s="267">
        <v>2.8846</v>
      </c>
      <c r="E173" s="267">
        <v>0.9103</v>
      </c>
      <c r="F173" s="267">
        <v>5.0227</v>
      </c>
      <c r="G173" s="267">
        <v>0.9073</v>
      </c>
      <c r="H173" s="267">
        <v>3.3995</v>
      </c>
      <c r="I173" s="267">
        <v>0.9509</v>
      </c>
      <c r="J173" s="267">
        <v>3.1325</v>
      </c>
      <c r="K173" s="267">
        <v>0.9483</v>
      </c>
      <c r="L173" s="267">
        <v>2.5652</v>
      </c>
      <c r="M173" s="267">
        <v>2.0881</v>
      </c>
      <c r="N173" s="267">
        <v>3.1877</v>
      </c>
      <c r="O173" s="267">
        <v>0.272</v>
      </c>
      <c r="P173" s="267">
        <v>0</v>
      </c>
    </row>
    <row r="174" spans="1:16" ht="15">
      <c r="A174" s="290">
        <v>32</v>
      </c>
      <c r="B174" s="267">
        <v>0</v>
      </c>
      <c r="C174" s="267">
        <v>0</v>
      </c>
      <c r="D174" s="267">
        <v>3.5293</v>
      </c>
      <c r="E174" s="267">
        <v>0.9065</v>
      </c>
      <c r="F174" s="267">
        <v>4.6654</v>
      </c>
      <c r="G174" s="267">
        <v>0.9021</v>
      </c>
      <c r="H174" s="267">
        <v>3.4229</v>
      </c>
      <c r="I174" s="267">
        <v>0.946</v>
      </c>
      <c r="J174" s="267">
        <v>3.019</v>
      </c>
      <c r="K174" s="267">
        <v>0.9043</v>
      </c>
      <c r="L174" s="267">
        <v>2.5846</v>
      </c>
      <c r="M174" s="267">
        <v>2.0183</v>
      </c>
      <c r="N174" s="267">
        <v>3.1064</v>
      </c>
      <c r="O174" s="267">
        <v>0.3306</v>
      </c>
      <c r="P174" s="267">
        <v>0</v>
      </c>
    </row>
    <row r="175" spans="1:16" ht="15">
      <c r="A175" s="290">
        <v>33</v>
      </c>
      <c r="B175" s="267">
        <v>0</v>
      </c>
      <c r="C175" s="267">
        <v>0</v>
      </c>
      <c r="D175" s="267">
        <v>3.9362</v>
      </c>
      <c r="E175" s="267">
        <v>1.4613</v>
      </c>
      <c r="F175" s="267">
        <v>5.0039</v>
      </c>
      <c r="G175" s="267">
        <v>1.3748</v>
      </c>
      <c r="H175" s="267">
        <v>3.7757</v>
      </c>
      <c r="I175" s="267">
        <v>1.4</v>
      </c>
      <c r="J175" s="267">
        <v>3.1042</v>
      </c>
      <c r="K175" s="267">
        <v>1.6507</v>
      </c>
      <c r="L175" s="267">
        <v>3.0243</v>
      </c>
      <c r="M175" s="267">
        <v>2.5667</v>
      </c>
      <c r="N175" s="267">
        <v>3.3354</v>
      </c>
      <c r="O175" s="267">
        <v>1.8587</v>
      </c>
      <c r="P175" s="267">
        <v>0</v>
      </c>
    </row>
    <row r="176" spans="1:16" ht="15">
      <c r="A176" s="290">
        <v>34</v>
      </c>
      <c r="B176" s="267">
        <v>0</v>
      </c>
      <c r="C176" s="267">
        <v>0</v>
      </c>
      <c r="D176" s="267">
        <v>4.5446</v>
      </c>
      <c r="E176" s="267">
        <v>1.4612</v>
      </c>
      <c r="F176" s="267">
        <v>4.9817</v>
      </c>
      <c r="G176" s="267">
        <v>1.3687</v>
      </c>
      <c r="H176" s="267">
        <v>3.8279</v>
      </c>
      <c r="I176" s="267">
        <v>1.3894</v>
      </c>
      <c r="J176" s="267">
        <v>2.9708</v>
      </c>
      <c r="K176" s="267">
        <v>1.6162</v>
      </c>
      <c r="L176" s="267">
        <v>3.034</v>
      </c>
      <c r="M176" s="267">
        <v>2.493</v>
      </c>
      <c r="N176" s="267">
        <v>3.2562</v>
      </c>
      <c r="O176" s="267">
        <v>1.8145</v>
      </c>
      <c r="P176" s="267">
        <v>0</v>
      </c>
    </row>
    <row r="177" spans="1:16" ht="15">
      <c r="A177" s="290">
        <v>35</v>
      </c>
      <c r="B177" s="267">
        <v>0</v>
      </c>
      <c r="C177" s="267">
        <v>0</v>
      </c>
      <c r="D177" s="267">
        <v>5.153</v>
      </c>
      <c r="E177" s="267">
        <v>1.461</v>
      </c>
      <c r="F177" s="267">
        <v>4.9594</v>
      </c>
      <c r="G177" s="267">
        <v>1.3626</v>
      </c>
      <c r="H177" s="267">
        <v>3.8801</v>
      </c>
      <c r="I177" s="267">
        <v>1.3788</v>
      </c>
      <c r="J177" s="267">
        <v>2.8374</v>
      </c>
      <c r="K177" s="267">
        <v>1.5816</v>
      </c>
      <c r="L177" s="267">
        <v>3.0438</v>
      </c>
      <c r="M177" s="267">
        <v>2.4193</v>
      </c>
      <c r="N177" s="267">
        <v>3.177</v>
      </c>
      <c r="O177" s="267">
        <v>1.7704</v>
      </c>
      <c r="P177" s="267">
        <v>0</v>
      </c>
    </row>
    <row r="178" spans="1:16" ht="15">
      <c r="A178" s="290">
        <v>36</v>
      </c>
      <c r="B178" s="267">
        <v>0</v>
      </c>
      <c r="C178" s="267">
        <v>0</v>
      </c>
      <c r="D178" s="267">
        <v>5.7613</v>
      </c>
      <c r="E178" s="267">
        <v>1.4609</v>
      </c>
      <c r="F178" s="267">
        <v>4.9372</v>
      </c>
      <c r="G178" s="267">
        <v>1.3565</v>
      </c>
      <c r="H178" s="267">
        <v>3.9322</v>
      </c>
      <c r="I178" s="267">
        <v>1.3681</v>
      </c>
      <c r="J178" s="267">
        <v>2.704</v>
      </c>
      <c r="K178" s="267">
        <v>1.5471</v>
      </c>
      <c r="L178" s="267">
        <v>3.0536</v>
      </c>
      <c r="M178" s="267">
        <v>2.3456</v>
      </c>
      <c r="N178" s="267">
        <v>3.0978</v>
      </c>
      <c r="O178" s="267">
        <v>1.7263</v>
      </c>
      <c r="P178" s="267">
        <v>0</v>
      </c>
    </row>
    <row r="179" spans="1:16" ht="15">
      <c r="A179" s="290">
        <v>37</v>
      </c>
      <c r="B179" s="267">
        <v>0</v>
      </c>
      <c r="C179" s="267">
        <v>0</v>
      </c>
      <c r="D179" s="267">
        <v>6.3697</v>
      </c>
      <c r="E179" s="267">
        <v>1.4608</v>
      </c>
      <c r="F179" s="267">
        <v>4.9149</v>
      </c>
      <c r="G179" s="267">
        <v>1.3504</v>
      </c>
      <c r="H179" s="267">
        <v>3.9844</v>
      </c>
      <c r="I179" s="267">
        <v>1.3575</v>
      </c>
      <c r="J179" s="267">
        <v>2.5705</v>
      </c>
      <c r="K179" s="267">
        <v>1.5125</v>
      </c>
      <c r="L179" s="267">
        <v>3.0634</v>
      </c>
      <c r="M179" s="267">
        <v>2.2719</v>
      </c>
      <c r="N179" s="267">
        <v>3.0186</v>
      </c>
      <c r="O179" s="267">
        <v>1.6821</v>
      </c>
      <c r="P179" s="267">
        <v>0</v>
      </c>
    </row>
    <row r="180" spans="1:16" ht="15">
      <c r="A180" s="290">
        <v>38</v>
      </c>
      <c r="B180" s="267">
        <v>0</v>
      </c>
      <c r="C180" s="267">
        <v>0</v>
      </c>
      <c r="D180" s="267">
        <v>6.9781</v>
      </c>
      <c r="E180" s="267">
        <v>1.4606</v>
      </c>
      <c r="F180" s="267">
        <v>4.8927</v>
      </c>
      <c r="G180" s="267">
        <v>1.3442</v>
      </c>
      <c r="H180" s="267">
        <v>4.0366</v>
      </c>
      <c r="I180" s="267">
        <v>1.3469</v>
      </c>
      <c r="J180" s="267">
        <v>2.4371</v>
      </c>
      <c r="K180" s="267">
        <v>1.478</v>
      </c>
      <c r="L180" s="267">
        <v>3.0732</v>
      </c>
      <c r="M180" s="267">
        <v>2.1982</v>
      </c>
      <c r="N180" s="267">
        <v>2.9394</v>
      </c>
      <c r="O180" s="267">
        <v>1.638</v>
      </c>
      <c r="P180" s="267">
        <v>0</v>
      </c>
    </row>
    <row r="181" spans="1:16" ht="15">
      <c r="A181" s="290">
        <v>39</v>
      </c>
      <c r="B181" s="267">
        <v>0</v>
      </c>
      <c r="C181" s="267">
        <v>0</v>
      </c>
      <c r="D181" s="267">
        <v>7.5864</v>
      </c>
      <c r="E181" s="267">
        <v>1.4605</v>
      </c>
      <c r="F181" s="267">
        <v>4.8704</v>
      </c>
      <c r="G181" s="267">
        <v>1.3381</v>
      </c>
      <c r="H181" s="267">
        <v>4.0887</v>
      </c>
      <c r="I181" s="267">
        <v>1.3363</v>
      </c>
      <c r="J181" s="267">
        <v>2.3037</v>
      </c>
      <c r="K181" s="267">
        <v>1.4434</v>
      </c>
      <c r="L181" s="267">
        <v>3.083</v>
      </c>
      <c r="M181" s="267">
        <v>2.1245</v>
      </c>
      <c r="N181" s="267">
        <v>2.8602</v>
      </c>
      <c r="O181" s="267">
        <v>1.5939</v>
      </c>
      <c r="P181" s="267">
        <v>0</v>
      </c>
    </row>
    <row r="182" spans="1:16" ht="15">
      <c r="A182" s="290">
        <v>40</v>
      </c>
      <c r="B182" s="267">
        <v>0</v>
      </c>
      <c r="C182" s="267">
        <v>0</v>
      </c>
      <c r="D182" s="267">
        <v>8.1948</v>
      </c>
      <c r="E182" s="267">
        <v>1.4604</v>
      </c>
      <c r="F182" s="267">
        <v>4.8482</v>
      </c>
      <c r="G182" s="267">
        <v>1.332</v>
      </c>
      <c r="H182" s="267">
        <v>4.1409</v>
      </c>
      <c r="I182" s="267">
        <v>1.3256</v>
      </c>
      <c r="J182" s="267">
        <v>2.1703</v>
      </c>
      <c r="K182" s="267">
        <v>1.4089</v>
      </c>
      <c r="L182" s="267">
        <v>3.0928</v>
      </c>
      <c r="M182" s="267">
        <v>2.0508</v>
      </c>
      <c r="N182" s="267">
        <v>2.781</v>
      </c>
      <c r="O182" s="267">
        <v>1.5497</v>
      </c>
      <c r="P182" s="267">
        <v>0</v>
      </c>
    </row>
    <row r="183" spans="1:16" ht="15">
      <c r="A183" s="290">
        <v>41</v>
      </c>
      <c r="B183" s="267">
        <v>0</v>
      </c>
      <c r="C183" s="267">
        <v>0</v>
      </c>
      <c r="D183" s="267">
        <v>8.8032</v>
      </c>
      <c r="E183" s="267">
        <v>1.4603</v>
      </c>
      <c r="F183" s="267">
        <v>4.8259</v>
      </c>
      <c r="G183" s="267">
        <v>1.3259</v>
      </c>
      <c r="H183" s="267">
        <v>4.1931</v>
      </c>
      <c r="I183" s="267">
        <v>1.315</v>
      </c>
      <c r="J183" s="267">
        <v>2.0369</v>
      </c>
      <c r="K183" s="267">
        <v>1.3743</v>
      </c>
      <c r="L183" s="267">
        <v>3.1026</v>
      </c>
      <c r="M183" s="267">
        <v>1.9771</v>
      </c>
      <c r="N183" s="267">
        <v>2.7018</v>
      </c>
      <c r="O183" s="267">
        <v>1.5056</v>
      </c>
      <c r="P183" s="267">
        <v>0</v>
      </c>
    </row>
    <row r="184" spans="1:16" ht="15">
      <c r="A184" s="290">
        <v>42</v>
      </c>
      <c r="B184" s="267">
        <v>0</v>
      </c>
      <c r="C184" s="267">
        <v>0</v>
      </c>
      <c r="D184" s="267">
        <v>9.4116</v>
      </c>
      <c r="E184" s="267">
        <v>1.4601</v>
      </c>
      <c r="F184" s="267">
        <v>4.8037</v>
      </c>
      <c r="G184" s="267">
        <v>1.3198</v>
      </c>
      <c r="H184" s="267">
        <v>4.2453</v>
      </c>
      <c r="I184" s="267">
        <v>1.3044</v>
      </c>
      <c r="J184" s="267">
        <v>1.9034</v>
      </c>
      <c r="K184" s="267">
        <v>1.3398</v>
      </c>
      <c r="L184" s="267">
        <v>3.1123</v>
      </c>
      <c r="M184" s="267">
        <v>1.9034</v>
      </c>
      <c r="N184" s="267">
        <v>2.6226</v>
      </c>
      <c r="O184" s="267">
        <v>1.4615</v>
      </c>
      <c r="P184" s="267">
        <v>0</v>
      </c>
    </row>
    <row r="185" spans="1:16" ht="15">
      <c r="A185" s="290">
        <v>43</v>
      </c>
      <c r="B185" s="267">
        <v>0</v>
      </c>
      <c r="C185" s="267">
        <v>0</v>
      </c>
      <c r="D185" s="267">
        <v>8.827</v>
      </c>
      <c r="E185" s="267">
        <v>1.46</v>
      </c>
      <c r="F185" s="267">
        <v>4.7842</v>
      </c>
      <c r="G185" s="267">
        <v>1.3173</v>
      </c>
      <c r="H185" s="267">
        <v>4.0734</v>
      </c>
      <c r="I185" s="267">
        <v>1.303</v>
      </c>
      <c r="J185" s="267">
        <v>2.2313</v>
      </c>
      <c r="K185" s="267">
        <v>1.3364</v>
      </c>
      <c r="L185" s="267">
        <v>3.052</v>
      </c>
      <c r="M185" s="267">
        <v>1.903</v>
      </c>
      <c r="N185" s="267">
        <v>2.5778</v>
      </c>
      <c r="O185" s="267">
        <v>1.4606</v>
      </c>
      <c r="P185" s="267">
        <v>0</v>
      </c>
    </row>
    <row r="186" spans="1:16" ht="15">
      <c r="A186" s="290">
        <v>44</v>
      </c>
      <c r="B186" s="267">
        <v>0</v>
      </c>
      <c r="C186" s="267">
        <v>0</v>
      </c>
      <c r="D186" s="267">
        <v>8.2424</v>
      </c>
      <c r="E186" s="267">
        <v>1.4599</v>
      </c>
      <c r="F186" s="267">
        <v>4.7648</v>
      </c>
      <c r="G186" s="267">
        <v>1.3148</v>
      </c>
      <c r="H186" s="267">
        <v>3.9016</v>
      </c>
      <c r="I186" s="267">
        <v>1.3017</v>
      </c>
      <c r="J186" s="267">
        <v>2.5592</v>
      </c>
      <c r="K186" s="267">
        <v>1.333</v>
      </c>
      <c r="L186" s="267">
        <v>2.9917</v>
      </c>
      <c r="M186" s="267">
        <v>1.9027</v>
      </c>
      <c r="N186" s="267">
        <v>2.533</v>
      </c>
      <c r="O186" s="267">
        <v>1.4596</v>
      </c>
      <c r="P186" s="267">
        <v>0</v>
      </c>
    </row>
    <row r="187" spans="1:16" ht="15">
      <c r="A187" s="290">
        <v>45</v>
      </c>
      <c r="B187" s="267">
        <v>0</v>
      </c>
      <c r="C187" s="267">
        <v>0</v>
      </c>
      <c r="D187" s="267">
        <v>8.4235</v>
      </c>
      <c r="E187" s="267">
        <v>1.6057</v>
      </c>
      <c r="F187" s="267">
        <v>5.2199</v>
      </c>
      <c r="G187" s="267">
        <v>1.4435</v>
      </c>
      <c r="H187" s="267">
        <v>4.1028</v>
      </c>
      <c r="I187" s="267">
        <v>1.4303</v>
      </c>
      <c r="J187" s="267">
        <v>3.1757</v>
      </c>
      <c r="K187" s="267">
        <v>1.4625</v>
      </c>
      <c r="L187" s="267">
        <v>3.2245</v>
      </c>
      <c r="M187" s="267">
        <v>2.0925</v>
      </c>
      <c r="N187" s="267">
        <v>2.737</v>
      </c>
      <c r="O187" s="267">
        <v>1.6046</v>
      </c>
      <c r="P187" s="267">
        <v>0</v>
      </c>
    </row>
    <row r="188" spans="1:16" ht="15">
      <c r="A188" s="290">
        <v>46</v>
      </c>
      <c r="B188" s="267">
        <v>0</v>
      </c>
      <c r="C188" s="267">
        <v>0</v>
      </c>
      <c r="D188" s="267">
        <v>7.7805</v>
      </c>
      <c r="E188" s="267">
        <v>1.6056</v>
      </c>
      <c r="F188" s="267">
        <v>5.1985</v>
      </c>
      <c r="G188" s="267">
        <v>1.4407</v>
      </c>
      <c r="H188" s="267">
        <v>3.9138</v>
      </c>
      <c r="I188" s="267">
        <v>1.4288</v>
      </c>
      <c r="J188" s="267">
        <v>3.5364</v>
      </c>
      <c r="K188" s="267">
        <v>1.4588</v>
      </c>
      <c r="L188" s="267">
        <v>3.1581</v>
      </c>
      <c r="M188" s="267">
        <v>2.0921</v>
      </c>
      <c r="N188" s="267">
        <v>2.6877</v>
      </c>
      <c r="O188" s="267">
        <v>1.6036</v>
      </c>
      <c r="P188" s="267">
        <v>0</v>
      </c>
    </row>
    <row r="189" spans="1:16" ht="15">
      <c r="A189" s="290">
        <v>47</v>
      </c>
      <c r="B189" s="267">
        <v>0</v>
      </c>
      <c r="C189" s="267">
        <v>0</v>
      </c>
      <c r="D189" s="267">
        <v>7.1374</v>
      </c>
      <c r="E189" s="267">
        <v>1.6054</v>
      </c>
      <c r="F189" s="267">
        <v>5.1772</v>
      </c>
      <c r="G189" s="267">
        <v>1.4379</v>
      </c>
      <c r="H189" s="267">
        <v>3.7248</v>
      </c>
      <c r="I189" s="267">
        <v>1.4273</v>
      </c>
      <c r="J189" s="267">
        <v>3.897</v>
      </c>
      <c r="K189" s="267">
        <v>1.455</v>
      </c>
      <c r="L189" s="267">
        <v>3.0917</v>
      </c>
      <c r="M189" s="267">
        <v>2.0916</v>
      </c>
      <c r="N189" s="267">
        <v>2.6384</v>
      </c>
      <c r="O189" s="267">
        <v>1.6026</v>
      </c>
      <c r="P189" s="267">
        <v>0</v>
      </c>
    </row>
    <row r="190" spans="1:16" ht="15">
      <c r="A190" s="290">
        <v>48</v>
      </c>
      <c r="B190" s="267">
        <v>0</v>
      </c>
      <c r="C190" s="267">
        <v>0</v>
      </c>
      <c r="D190" s="267">
        <v>6.4943</v>
      </c>
      <c r="E190" s="267">
        <v>1.6053</v>
      </c>
      <c r="F190" s="267">
        <v>5.1558</v>
      </c>
      <c r="G190" s="267">
        <v>1.4352</v>
      </c>
      <c r="H190" s="267">
        <v>3.5358</v>
      </c>
      <c r="I190" s="267">
        <v>1.4258</v>
      </c>
      <c r="J190" s="267">
        <v>4.2576</v>
      </c>
      <c r="K190" s="267">
        <v>1.4513</v>
      </c>
      <c r="L190" s="267">
        <v>3.0254</v>
      </c>
      <c r="M190" s="267">
        <v>2.0912</v>
      </c>
      <c r="N190" s="267">
        <v>2.5891</v>
      </c>
      <c r="O190" s="267">
        <v>1.6016</v>
      </c>
      <c r="P190" s="267">
        <v>0</v>
      </c>
    </row>
    <row r="191" spans="1:16" ht="15">
      <c r="A191" s="290">
        <v>49</v>
      </c>
      <c r="B191" s="267">
        <v>0</v>
      </c>
      <c r="C191" s="267">
        <v>0</v>
      </c>
      <c r="D191" s="267">
        <v>5.8513</v>
      </c>
      <c r="E191" s="267">
        <v>1.6051</v>
      </c>
      <c r="F191" s="267">
        <v>5.1344</v>
      </c>
      <c r="G191" s="267">
        <v>1.4324</v>
      </c>
      <c r="H191" s="267">
        <v>3.3468</v>
      </c>
      <c r="I191" s="267">
        <v>1.4243</v>
      </c>
      <c r="J191" s="267">
        <v>4.6183</v>
      </c>
      <c r="K191" s="267">
        <v>1.4475</v>
      </c>
      <c r="L191" s="267">
        <v>2.959</v>
      </c>
      <c r="M191" s="267">
        <v>2.0908</v>
      </c>
      <c r="N191" s="267">
        <v>2.5397</v>
      </c>
      <c r="O191" s="267">
        <v>1.6006</v>
      </c>
      <c r="P191" s="267">
        <v>0</v>
      </c>
    </row>
    <row r="192" spans="1:16" ht="15">
      <c r="A192" s="290">
        <v>50</v>
      </c>
      <c r="B192" s="267">
        <v>0</v>
      </c>
      <c r="C192" s="267">
        <v>0</v>
      </c>
      <c r="D192" s="267">
        <v>5.2082</v>
      </c>
      <c r="E192" s="267">
        <v>1.605</v>
      </c>
      <c r="F192" s="267">
        <v>5.113</v>
      </c>
      <c r="G192" s="267">
        <v>1.4296</v>
      </c>
      <c r="H192" s="267">
        <v>3.1578</v>
      </c>
      <c r="I192" s="267">
        <v>1.4228</v>
      </c>
      <c r="J192" s="267">
        <v>4.9789</v>
      </c>
      <c r="K192" s="267">
        <v>1.4438</v>
      </c>
      <c r="L192" s="267">
        <v>2.8926</v>
      </c>
      <c r="M192" s="267">
        <v>2.0903</v>
      </c>
      <c r="N192" s="267">
        <v>2.4904</v>
      </c>
      <c r="O192" s="267">
        <v>1.5996</v>
      </c>
      <c r="P192" s="267">
        <v>0</v>
      </c>
    </row>
    <row r="193" spans="1:16" ht="15">
      <c r="A193" s="290">
        <v>51</v>
      </c>
      <c r="B193" s="267">
        <v>0</v>
      </c>
      <c r="C193" s="267">
        <v>0</v>
      </c>
      <c r="D193" s="267">
        <v>4.5652</v>
      </c>
      <c r="E193" s="267">
        <v>1.6048</v>
      </c>
      <c r="F193" s="267">
        <v>5.0917</v>
      </c>
      <c r="G193" s="267">
        <v>1.4269</v>
      </c>
      <c r="H193" s="267">
        <v>2.9688</v>
      </c>
      <c r="I193" s="267">
        <v>1.4213</v>
      </c>
      <c r="J193" s="267">
        <v>5.3396</v>
      </c>
      <c r="K193" s="267">
        <v>1.44</v>
      </c>
      <c r="L193" s="267">
        <v>2.8263</v>
      </c>
      <c r="M193" s="267">
        <v>2.0899</v>
      </c>
      <c r="N193" s="267">
        <v>2.4411</v>
      </c>
      <c r="O193" s="267">
        <v>1.5986</v>
      </c>
      <c r="P193" s="267">
        <v>0</v>
      </c>
    </row>
    <row r="194" spans="1:16" ht="15">
      <c r="A194" s="290">
        <v>52</v>
      </c>
      <c r="B194" s="267">
        <v>0</v>
      </c>
      <c r="C194" s="267">
        <v>0</v>
      </c>
      <c r="D194" s="267">
        <v>3.9221</v>
      </c>
      <c r="E194" s="267">
        <v>1.6047</v>
      </c>
      <c r="F194" s="267">
        <v>5.0703</v>
      </c>
      <c r="G194" s="267">
        <v>1.4241</v>
      </c>
      <c r="H194" s="267">
        <v>2.7798</v>
      </c>
      <c r="I194" s="267">
        <v>1.4198</v>
      </c>
      <c r="J194" s="267">
        <v>5.7002</v>
      </c>
      <c r="K194" s="267">
        <v>1.4363</v>
      </c>
      <c r="L194" s="267">
        <v>2.7599</v>
      </c>
      <c r="M194" s="267">
        <v>2.0895</v>
      </c>
      <c r="N194" s="267">
        <v>2.3918</v>
      </c>
      <c r="O194" s="267">
        <v>1.5976</v>
      </c>
      <c r="P194" s="267">
        <v>0</v>
      </c>
    </row>
    <row r="195" spans="1:16" ht="15">
      <c r="A195" s="290">
        <v>53</v>
      </c>
      <c r="B195" s="267">
        <v>0</v>
      </c>
      <c r="C195" s="267">
        <v>0</v>
      </c>
      <c r="D195" s="267">
        <v>3.279</v>
      </c>
      <c r="E195" s="267">
        <v>1.6045</v>
      </c>
      <c r="F195" s="267">
        <v>5.0489</v>
      </c>
      <c r="G195" s="267">
        <v>1.4213</v>
      </c>
      <c r="H195" s="267">
        <v>2.5908</v>
      </c>
      <c r="I195" s="267">
        <v>1.4184</v>
      </c>
      <c r="J195" s="267">
        <v>6.0609</v>
      </c>
      <c r="K195" s="267">
        <v>1.4325</v>
      </c>
      <c r="L195" s="267">
        <v>2.6935</v>
      </c>
      <c r="M195" s="267">
        <v>2.0891</v>
      </c>
      <c r="N195" s="267">
        <v>2.3425</v>
      </c>
      <c r="O195" s="267">
        <v>1.5967</v>
      </c>
      <c r="P195" s="267">
        <v>0</v>
      </c>
    </row>
    <row r="196" spans="1:16" ht="15">
      <c r="A196" s="290">
        <v>54</v>
      </c>
      <c r="B196" s="267">
        <v>0</v>
      </c>
      <c r="C196" s="267">
        <v>0</v>
      </c>
      <c r="D196" s="267">
        <v>2.636</v>
      </c>
      <c r="E196" s="267">
        <v>1.6044</v>
      </c>
      <c r="F196" s="267">
        <v>5.0275</v>
      </c>
      <c r="G196" s="267">
        <v>1.4186</v>
      </c>
      <c r="H196" s="267">
        <v>2.4018</v>
      </c>
      <c r="I196" s="267">
        <v>1.4169</v>
      </c>
      <c r="J196" s="267">
        <v>6.4215</v>
      </c>
      <c r="K196" s="267">
        <v>1.4288</v>
      </c>
      <c r="L196" s="267">
        <v>2.6272</v>
      </c>
      <c r="M196" s="267">
        <v>2.0886</v>
      </c>
      <c r="N196" s="267">
        <v>2.2932</v>
      </c>
      <c r="O196" s="267">
        <v>1.5957</v>
      </c>
      <c r="P196" s="267">
        <v>0</v>
      </c>
    </row>
    <row r="197" spans="1:16" ht="15">
      <c r="A197" s="290">
        <v>55</v>
      </c>
      <c r="B197" s="267">
        <v>0</v>
      </c>
      <c r="C197" s="267">
        <v>0</v>
      </c>
      <c r="D197" s="267">
        <v>2.919</v>
      </c>
      <c r="E197" s="267">
        <v>1.5875</v>
      </c>
      <c r="F197" s="267">
        <v>4.9537</v>
      </c>
      <c r="G197" s="267">
        <v>1.4168</v>
      </c>
      <c r="H197" s="267">
        <v>2.3721</v>
      </c>
      <c r="I197" s="267">
        <v>1.4153</v>
      </c>
      <c r="J197" s="267">
        <v>6.1307</v>
      </c>
      <c r="K197" s="267">
        <v>1.4274</v>
      </c>
      <c r="L197" s="267">
        <v>2.589</v>
      </c>
      <c r="M197" s="267">
        <v>2.0703</v>
      </c>
      <c r="N197" s="267">
        <v>2.2522</v>
      </c>
      <c r="O197" s="267">
        <v>1.5947</v>
      </c>
      <c r="P197" s="267">
        <v>0</v>
      </c>
    </row>
    <row r="198" spans="1:16" ht="15">
      <c r="A198" s="290">
        <v>56</v>
      </c>
      <c r="B198" s="267">
        <v>0</v>
      </c>
      <c r="C198" s="267">
        <v>0</v>
      </c>
      <c r="D198" s="267">
        <v>3.202</v>
      </c>
      <c r="E198" s="267">
        <v>1.5707</v>
      </c>
      <c r="F198" s="267">
        <v>4.8799</v>
      </c>
      <c r="G198" s="267">
        <v>1.4149</v>
      </c>
      <c r="H198" s="267">
        <v>2.3425</v>
      </c>
      <c r="I198" s="267">
        <v>1.4138</v>
      </c>
      <c r="J198" s="267">
        <v>5.8399</v>
      </c>
      <c r="K198" s="267">
        <v>1.426</v>
      </c>
      <c r="L198" s="267">
        <v>2.5509</v>
      </c>
      <c r="M198" s="267">
        <v>2.0519</v>
      </c>
      <c r="N198" s="267">
        <v>2.2112</v>
      </c>
      <c r="O198" s="267">
        <v>1.5937</v>
      </c>
      <c r="P198" s="267">
        <v>0</v>
      </c>
    </row>
    <row r="199" spans="1:16" ht="15">
      <c r="A199" s="290">
        <v>57</v>
      </c>
      <c r="B199" s="267">
        <v>0</v>
      </c>
      <c r="C199" s="267">
        <v>0</v>
      </c>
      <c r="D199" s="267">
        <v>3.485</v>
      </c>
      <c r="E199" s="267">
        <v>1.5538</v>
      </c>
      <c r="F199" s="267">
        <v>4.806</v>
      </c>
      <c r="G199" s="267">
        <v>1.4131</v>
      </c>
      <c r="H199" s="267">
        <v>2.3128</v>
      </c>
      <c r="I199" s="267">
        <v>1.4123</v>
      </c>
      <c r="J199" s="267">
        <v>5.5491</v>
      </c>
      <c r="K199" s="267">
        <v>1.4246</v>
      </c>
      <c r="L199" s="267">
        <v>2.5127</v>
      </c>
      <c r="M199" s="267">
        <v>2.0335</v>
      </c>
      <c r="N199" s="267">
        <v>2.1701</v>
      </c>
      <c r="O199" s="267">
        <v>1.5927</v>
      </c>
      <c r="P199" s="267">
        <v>0</v>
      </c>
    </row>
    <row r="200" spans="1:16" ht="15">
      <c r="A200" s="290">
        <v>58</v>
      </c>
      <c r="B200" s="267">
        <v>0</v>
      </c>
      <c r="C200" s="267">
        <v>0</v>
      </c>
      <c r="D200" s="267">
        <v>3.768</v>
      </c>
      <c r="E200" s="267">
        <v>1.5369</v>
      </c>
      <c r="F200" s="267">
        <v>4.7322</v>
      </c>
      <c r="G200" s="267">
        <v>1.4113</v>
      </c>
      <c r="H200" s="267">
        <v>2.2832</v>
      </c>
      <c r="I200" s="267">
        <v>1.4108</v>
      </c>
      <c r="J200" s="267">
        <v>5.2583</v>
      </c>
      <c r="K200" s="267">
        <v>1.4232</v>
      </c>
      <c r="L200" s="267">
        <v>2.4746</v>
      </c>
      <c r="M200" s="267">
        <v>2.0151</v>
      </c>
      <c r="N200" s="267">
        <v>2.1291</v>
      </c>
      <c r="O200" s="267">
        <v>1.5917</v>
      </c>
      <c r="P200" s="267">
        <v>0</v>
      </c>
    </row>
    <row r="201" spans="1:16" ht="15">
      <c r="A201" s="290">
        <v>59</v>
      </c>
      <c r="B201" s="267">
        <v>0</v>
      </c>
      <c r="C201" s="267">
        <v>0</v>
      </c>
      <c r="D201" s="267">
        <v>4.051</v>
      </c>
      <c r="E201" s="267">
        <v>1.52</v>
      </c>
      <c r="F201" s="267">
        <v>4.6584</v>
      </c>
      <c r="G201" s="267">
        <v>1.4095</v>
      </c>
      <c r="H201" s="267">
        <v>2.2535</v>
      </c>
      <c r="I201" s="267">
        <v>1.4092</v>
      </c>
      <c r="J201" s="267">
        <v>4.9674</v>
      </c>
      <c r="K201" s="267">
        <v>1.4218</v>
      </c>
      <c r="L201" s="267">
        <v>2.4364</v>
      </c>
      <c r="M201" s="267">
        <v>1.9968</v>
      </c>
      <c r="N201" s="267">
        <v>2.0881</v>
      </c>
      <c r="O201" s="267">
        <v>1.5907</v>
      </c>
      <c r="P201" s="267">
        <v>0</v>
      </c>
    </row>
    <row r="202" spans="1:16" ht="15">
      <c r="A202" s="290">
        <v>60</v>
      </c>
      <c r="B202" s="267">
        <v>0</v>
      </c>
      <c r="C202" s="267">
        <v>0</v>
      </c>
      <c r="D202" s="267">
        <v>4.334</v>
      </c>
      <c r="E202" s="267">
        <v>1.5032</v>
      </c>
      <c r="F202" s="267">
        <v>4.5846</v>
      </c>
      <c r="G202" s="267">
        <v>1.4077</v>
      </c>
      <c r="H202" s="267">
        <v>2.2239</v>
      </c>
      <c r="I202" s="267">
        <v>1.4077</v>
      </c>
      <c r="J202" s="267">
        <v>4.6766</v>
      </c>
      <c r="K202" s="267">
        <v>1.4204</v>
      </c>
      <c r="L202" s="267">
        <v>2.3983</v>
      </c>
      <c r="M202" s="267">
        <v>1.9784</v>
      </c>
      <c r="N202" s="267">
        <v>2.047</v>
      </c>
      <c r="O202" s="267">
        <v>1.5897</v>
      </c>
      <c r="P202" s="267">
        <v>0</v>
      </c>
    </row>
    <row r="203" ht="12.75">
      <c r="A203" s="83"/>
    </row>
    <row r="204" ht="12.75">
      <c r="A204" s="76" t="e">
        <f>HLOOKUP('[3]NEER Claim Cost Calculator'!$I$22,B208:P269,MATCH('[3]NEER Claim Cost Calculator'!$K$22,A208:A269))</f>
        <v>#N/A</v>
      </c>
    </row>
    <row r="205" spans="1:16" s="261" customFormat="1" ht="12.75">
      <c r="A205" s="475" t="s">
        <v>18827</v>
      </c>
      <c r="B205" s="475"/>
      <c r="C205" s="475"/>
      <c r="D205" s="475"/>
      <c r="E205" s="475"/>
      <c r="F205" s="475"/>
      <c r="G205" s="475"/>
      <c r="H205" s="475"/>
      <c r="I205" s="475"/>
      <c r="J205" s="475"/>
      <c r="K205" s="475"/>
      <c r="L205" s="475"/>
      <c r="M205" s="475"/>
      <c r="N205" s="475"/>
      <c r="O205" s="475"/>
      <c r="P205" s="475"/>
    </row>
    <row r="206" spans="1:16" ht="12.75">
      <c r="A206" s="479" t="s">
        <v>18828</v>
      </c>
      <c r="B206" s="479"/>
      <c r="C206" s="479"/>
      <c r="D206" s="479"/>
      <c r="E206" s="479"/>
      <c r="F206" s="479"/>
      <c r="G206" s="479"/>
      <c r="H206" s="479"/>
      <c r="I206" s="479"/>
      <c r="J206" s="479"/>
      <c r="K206" s="479"/>
      <c r="L206" s="479"/>
      <c r="M206" s="479"/>
      <c r="N206" s="479"/>
      <c r="O206" s="479"/>
      <c r="P206" s="479"/>
    </row>
    <row r="207" spans="1:16" ht="12.75">
      <c r="A207" s="80" t="s">
        <v>18829</v>
      </c>
      <c r="B207" s="222" t="s">
        <v>18830</v>
      </c>
      <c r="C207" s="222" t="s">
        <v>18831</v>
      </c>
      <c r="D207" s="222" t="s">
        <v>18832</v>
      </c>
      <c r="E207" s="222" t="s">
        <v>18833</v>
      </c>
      <c r="F207" s="222" t="s">
        <v>18834</v>
      </c>
      <c r="G207" s="222" t="s">
        <v>18835</v>
      </c>
      <c r="H207" s="222" t="s">
        <v>18836</v>
      </c>
      <c r="I207" s="222" t="s">
        <v>18837</v>
      </c>
      <c r="J207" s="222" t="s">
        <v>18838</v>
      </c>
      <c r="K207" s="222" t="s">
        <v>18839</v>
      </c>
      <c r="L207" s="222" t="s">
        <v>18840</v>
      </c>
      <c r="M207" s="222" t="s">
        <v>18841</v>
      </c>
      <c r="N207" s="222" t="s">
        <v>18842</v>
      </c>
      <c r="O207" s="222" t="s">
        <v>18843</v>
      </c>
      <c r="P207" s="222" t="s">
        <v>18844</v>
      </c>
    </row>
    <row r="208" spans="1:16" ht="12.75">
      <c r="A208" s="82" t="s">
        <v>18845</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24.1275</v>
      </c>
      <c r="E209" s="267">
        <v>8.0833</v>
      </c>
      <c r="F209" s="267">
        <v>28.0953</v>
      </c>
      <c r="G209" s="267">
        <v>6.8843</v>
      </c>
      <c r="H209" s="267">
        <v>27.8242</v>
      </c>
      <c r="I209" s="267">
        <v>6.9169</v>
      </c>
      <c r="J209" s="267">
        <v>27.1785</v>
      </c>
      <c r="K209" s="267">
        <v>4.2333</v>
      </c>
      <c r="L209" s="267">
        <v>21.5594</v>
      </c>
      <c r="M209" s="267">
        <v>8.1241</v>
      </c>
      <c r="N209" s="267">
        <v>0</v>
      </c>
      <c r="O209" s="267">
        <v>0</v>
      </c>
      <c r="P209" s="267">
        <v>0</v>
      </c>
    </row>
    <row r="210" spans="1:16" ht="15">
      <c r="A210" s="290">
        <v>1</v>
      </c>
      <c r="B210" s="267">
        <v>0</v>
      </c>
      <c r="C210" s="267">
        <v>0</v>
      </c>
      <c r="D210" s="267">
        <v>21.4466</v>
      </c>
      <c r="E210" s="267">
        <v>7.1851</v>
      </c>
      <c r="F210" s="267">
        <v>24.9736</v>
      </c>
      <c r="G210" s="267">
        <v>6.1193</v>
      </c>
      <c r="H210" s="267">
        <v>24.7326</v>
      </c>
      <c r="I210" s="267">
        <v>6.1483</v>
      </c>
      <c r="J210" s="267">
        <v>24.1587</v>
      </c>
      <c r="K210" s="267">
        <v>3.763</v>
      </c>
      <c r="L210" s="267">
        <v>19.164</v>
      </c>
      <c r="M210" s="267">
        <v>7.2214</v>
      </c>
      <c r="N210" s="267">
        <v>0</v>
      </c>
      <c r="O210" s="267">
        <v>0</v>
      </c>
      <c r="P210" s="267">
        <v>0</v>
      </c>
    </row>
    <row r="211" spans="1:16" ht="15">
      <c r="A211" s="290">
        <v>2</v>
      </c>
      <c r="B211" s="267">
        <v>0</v>
      </c>
      <c r="C211" s="267">
        <v>0</v>
      </c>
      <c r="D211" s="267">
        <v>18.7658</v>
      </c>
      <c r="E211" s="267">
        <v>6.287</v>
      </c>
      <c r="F211" s="267">
        <v>21.8519</v>
      </c>
      <c r="G211" s="267">
        <v>5.3544</v>
      </c>
      <c r="H211" s="267">
        <v>21.641</v>
      </c>
      <c r="I211" s="267">
        <v>5.3798</v>
      </c>
      <c r="J211" s="267">
        <v>21.1388</v>
      </c>
      <c r="K211" s="267">
        <v>3.2926</v>
      </c>
      <c r="L211" s="267">
        <v>16.7685</v>
      </c>
      <c r="M211" s="267">
        <v>6.3187</v>
      </c>
      <c r="N211" s="267">
        <v>0</v>
      </c>
      <c r="O211" s="267">
        <v>0</v>
      </c>
      <c r="P211" s="267">
        <v>0</v>
      </c>
    </row>
    <row r="212" spans="1:16" ht="15">
      <c r="A212" s="290">
        <v>3</v>
      </c>
      <c r="B212" s="267">
        <v>0</v>
      </c>
      <c r="C212" s="267">
        <v>0</v>
      </c>
      <c r="D212" s="267">
        <v>16.085</v>
      </c>
      <c r="E212" s="267">
        <v>5.3889</v>
      </c>
      <c r="F212" s="267">
        <v>18.7302</v>
      </c>
      <c r="G212" s="267">
        <v>4.5895</v>
      </c>
      <c r="H212" s="267">
        <v>18.5495</v>
      </c>
      <c r="I212" s="267">
        <v>4.6113</v>
      </c>
      <c r="J212" s="267">
        <v>18.119</v>
      </c>
      <c r="K212" s="267">
        <v>2.8222</v>
      </c>
      <c r="L212" s="267">
        <v>14.373</v>
      </c>
      <c r="M212" s="267">
        <v>5.416</v>
      </c>
      <c r="N212" s="267">
        <v>0</v>
      </c>
      <c r="O212" s="267">
        <v>0</v>
      </c>
      <c r="P212" s="267">
        <v>0</v>
      </c>
    </row>
    <row r="213" spans="1:16" ht="15">
      <c r="A213" s="290">
        <v>4</v>
      </c>
      <c r="B213" s="267">
        <v>0</v>
      </c>
      <c r="C213" s="267">
        <v>0</v>
      </c>
      <c r="D213" s="267">
        <v>13.4041</v>
      </c>
      <c r="E213" s="267">
        <v>4.4907</v>
      </c>
      <c r="F213" s="267">
        <v>15.6085</v>
      </c>
      <c r="G213" s="267">
        <v>3.8246</v>
      </c>
      <c r="H213" s="267">
        <v>15.4579</v>
      </c>
      <c r="I213" s="267">
        <v>3.8427</v>
      </c>
      <c r="J213" s="267">
        <v>15.0992</v>
      </c>
      <c r="K213" s="267">
        <v>2.3518</v>
      </c>
      <c r="L213" s="267">
        <v>11.9775</v>
      </c>
      <c r="M213" s="267">
        <v>4.5134</v>
      </c>
      <c r="N213" s="267">
        <v>0</v>
      </c>
      <c r="O213" s="267">
        <v>0</v>
      </c>
      <c r="P213" s="267">
        <v>0</v>
      </c>
    </row>
    <row r="214" spans="1:16" ht="15">
      <c r="A214" s="290">
        <v>5</v>
      </c>
      <c r="B214" s="267">
        <v>0</v>
      </c>
      <c r="C214" s="267">
        <v>0</v>
      </c>
      <c r="D214" s="267">
        <v>10.7233</v>
      </c>
      <c r="E214" s="267">
        <v>3.5926</v>
      </c>
      <c r="F214" s="267">
        <v>12.4868</v>
      </c>
      <c r="G214" s="267">
        <v>3.0597</v>
      </c>
      <c r="H214" s="267">
        <v>12.3663</v>
      </c>
      <c r="I214" s="267">
        <v>3.0742</v>
      </c>
      <c r="J214" s="267">
        <v>12.0793</v>
      </c>
      <c r="K214" s="267">
        <v>1.8815</v>
      </c>
      <c r="L214" s="267">
        <v>9.582</v>
      </c>
      <c r="M214" s="267">
        <v>3.6107</v>
      </c>
      <c r="N214" s="267">
        <v>0</v>
      </c>
      <c r="O214" s="267">
        <v>0</v>
      </c>
      <c r="P214" s="267">
        <v>0</v>
      </c>
    </row>
    <row r="215" spans="1:16" ht="15">
      <c r="A215" s="290">
        <v>6</v>
      </c>
      <c r="B215" s="267">
        <v>0</v>
      </c>
      <c r="C215" s="267">
        <v>0</v>
      </c>
      <c r="D215" s="267">
        <v>8.0425</v>
      </c>
      <c r="E215" s="267">
        <v>2.6944</v>
      </c>
      <c r="F215" s="267">
        <v>9.3651</v>
      </c>
      <c r="G215" s="267">
        <v>2.2948</v>
      </c>
      <c r="H215" s="267">
        <v>9.2747</v>
      </c>
      <c r="I215" s="267">
        <v>2.3056</v>
      </c>
      <c r="J215" s="267">
        <v>9.0595</v>
      </c>
      <c r="K215" s="267">
        <v>1.4111</v>
      </c>
      <c r="L215" s="267">
        <v>7.1865</v>
      </c>
      <c r="M215" s="267">
        <v>2.708</v>
      </c>
      <c r="N215" s="267">
        <v>0</v>
      </c>
      <c r="O215" s="267">
        <v>0</v>
      </c>
      <c r="P215" s="267">
        <v>0</v>
      </c>
    </row>
    <row r="216" spans="1:16" ht="15">
      <c r="A216" s="290">
        <v>7</v>
      </c>
      <c r="B216" s="267">
        <v>0</v>
      </c>
      <c r="C216" s="267">
        <v>0</v>
      </c>
      <c r="D216" s="267">
        <v>8.0815</v>
      </c>
      <c r="E216" s="267">
        <v>2.6196</v>
      </c>
      <c r="F216" s="267">
        <v>9.0908</v>
      </c>
      <c r="G216" s="267">
        <v>2.231</v>
      </c>
      <c r="H216" s="267">
        <v>9.0015</v>
      </c>
      <c r="I216" s="267">
        <v>2.2416</v>
      </c>
      <c r="J216" s="267">
        <v>8.7607</v>
      </c>
      <c r="K216" s="267">
        <v>1.3719</v>
      </c>
      <c r="L216" s="267">
        <v>6.9909</v>
      </c>
      <c r="M216" s="267">
        <v>2.6328</v>
      </c>
      <c r="N216" s="267">
        <v>0</v>
      </c>
      <c r="O216" s="267">
        <v>0</v>
      </c>
      <c r="P216" s="267">
        <v>0</v>
      </c>
    </row>
    <row r="217" spans="1:16" ht="15">
      <c r="A217" s="290">
        <v>8</v>
      </c>
      <c r="B217" s="267">
        <v>0</v>
      </c>
      <c r="C217" s="267">
        <v>0</v>
      </c>
      <c r="D217" s="267">
        <v>8.1204</v>
      </c>
      <c r="E217" s="267">
        <v>2.5447</v>
      </c>
      <c r="F217" s="267">
        <v>8.8166</v>
      </c>
      <c r="G217" s="267">
        <v>2.1673</v>
      </c>
      <c r="H217" s="267">
        <v>8.7283</v>
      </c>
      <c r="I217" s="267">
        <v>2.1775</v>
      </c>
      <c r="J217" s="267">
        <v>8.4619</v>
      </c>
      <c r="K217" s="267">
        <v>1.3327</v>
      </c>
      <c r="L217" s="267">
        <v>6.7953</v>
      </c>
      <c r="M217" s="267">
        <v>2.5576</v>
      </c>
      <c r="N217" s="267">
        <v>0</v>
      </c>
      <c r="O217" s="267">
        <v>0</v>
      </c>
      <c r="P217" s="267">
        <v>0</v>
      </c>
    </row>
    <row r="218" spans="1:16" ht="15">
      <c r="A218" s="290">
        <v>9</v>
      </c>
      <c r="B218" s="267">
        <v>0</v>
      </c>
      <c r="C218" s="267">
        <v>0</v>
      </c>
      <c r="D218" s="267">
        <v>8.1594</v>
      </c>
      <c r="E218" s="267">
        <v>2.4699</v>
      </c>
      <c r="F218" s="267">
        <v>8.5423</v>
      </c>
      <c r="G218" s="267">
        <v>2.1035</v>
      </c>
      <c r="H218" s="267">
        <v>8.4551</v>
      </c>
      <c r="I218" s="267">
        <v>2.1135</v>
      </c>
      <c r="J218" s="267">
        <v>8.1631</v>
      </c>
      <c r="K218" s="267">
        <v>1.2935</v>
      </c>
      <c r="L218" s="267">
        <v>6.5998</v>
      </c>
      <c r="M218" s="267">
        <v>2.4824</v>
      </c>
      <c r="N218" s="267">
        <v>0</v>
      </c>
      <c r="O218" s="267">
        <v>0</v>
      </c>
      <c r="P218" s="267">
        <v>0</v>
      </c>
    </row>
    <row r="219" spans="1:16" ht="15">
      <c r="A219" s="290">
        <v>10</v>
      </c>
      <c r="B219" s="267">
        <v>0</v>
      </c>
      <c r="C219" s="267">
        <v>0</v>
      </c>
      <c r="D219" s="267">
        <v>8.1984</v>
      </c>
      <c r="E219" s="267">
        <v>2.395</v>
      </c>
      <c r="F219" s="267">
        <v>8.2681</v>
      </c>
      <c r="G219" s="267">
        <v>2.0398</v>
      </c>
      <c r="H219" s="267">
        <v>8.1819</v>
      </c>
      <c r="I219" s="267">
        <v>2.0494</v>
      </c>
      <c r="J219" s="267">
        <v>7.8644</v>
      </c>
      <c r="K219" s="267">
        <v>1.2543</v>
      </c>
      <c r="L219" s="267">
        <v>6.4042</v>
      </c>
      <c r="M219" s="267">
        <v>2.4071</v>
      </c>
      <c r="N219" s="267">
        <v>0</v>
      </c>
      <c r="O219" s="267">
        <v>0</v>
      </c>
      <c r="P219" s="267">
        <v>0</v>
      </c>
    </row>
    <row r="220" spans="1:16" ht="15">
      <c r="A220" s="290">
        <v>11</v>
      </c>
      <c r="B220" s="267">
        <v>0</v>
      </c>
      <c r="C220" s="267">
        <v>0</v>
      </c>
      <c r="D220" s="267">
        <v>8.2373</v>
      </c>
      <c r="E220" s="267">
        <v>2.3202</v>
      </c>
      <c r="F220" s="267">
        <v>7.9938</v>
      </c>
      <c r="G220" s="267">
        <v>1.976</v>
      </c>
      <c r="H220" s="267">
        <v>7.9086</v>
      </c>
      <c r="I220" s="267">
        <v>1.9854</v>
      </c>
      <c r="J220" s="267">
        <v>7.5656</v>
      </c>
      <c r="K220" s="267">
        <v>1.2151</v>
      </c>
      <c r="L220" s="267">
        <v>6.2086</v>
      </c>
      <c r="M220" s="267">
        <v>2.3319</v>
      </c>
      <c r="N220" s="267">
        <v>0</v>
      </c>
      <c r="O220" s="267">
        <v>0</v>
      </c>
      <c r="P220" s="267">
        <v>0</v>
      </c>
    </row>
    <row r="221" spans="1:16" ht="15">
      <c r="A221" s="290">
        <v>12</v>
      </c>
      <c r="B221" s="267">
        <v>0</v>
      </c>
      <c r="C221" s="267">
        <v>0</v>
      </c>
      <c r="D221" s="267">
        <v>8.2763</v>
      </c>
      <c r="E221" s="267">
        <v>2.2454</v>
      </c>
      <c r="F221" s="267">
        <v>7.7196</v>
      </c>
      <c r="G221" s="267">
        <v>1.9123</v>
      </c>
      <c r="H221" s="267">
        <v>7.6354</v>
      </c>
      <c r="I221" s="267">
        <v>1.9214</v>
      </c>
      <c r="J221" s="267">
        <v>7.2668</v>
      </c>
      <c r="K221" s="267">
        <v>1.1759</v>
      </c>
      <c r="L221" s="267">
        <v>6.0131</v>
      </c>
      <c r="M221" s="267">
        <v>2.2567</v>
      </c>
      <c r="N221" s="267">
        <v>0</v>
      </c>
      <c r="O221" s="267">
        <v>0</v>
      </c>
      <c r="P221" s="267">
        <v>0</v>
      </c>
    </row>
    <row r="222" spans="1:16" ht="15">
      <c r="A222" s="290">
        <v>13</v>
      </c>
      <c r="B222" s="267">
        <v>0</v>
      </c>
      <c r="C222" s="267">
        <v>0</v>
      </c>
      <c r="D222" s="267">
        <v>8.3153</v>
      </c>
      <c r="E222" s="267">
        <v>2.1705</v>
      </c>
      <c r="F222" s="267">
        <v>7.4453</v>
      </c>
      <c r="G222" s="267">
        <v>1.8485</v>
      </c>
      <c r="H222" s="267">
        <v>7.3622</v>
      </c>
      <c r="I222" s="267">
        <v>1.8573</v>
      </c>
      <c r="J222" s="267">
        <v>6.968</v>
      </c>
      <c r="K222" s="267">
        <v>1.1367</v>
      </c>
      <c r="L222" s="267">
        <v>5.8175</v>
      </c>
      <c r="M222" s="267">
        <v>2.1815</v>
      </c>
      <c r="N222" s="267">
        <v>0</v>
      </c>
      <c r="O222" s="267">
        <v>0</v>
      </c>
      <c r="P222" s="267">
        <v>0</v>
      </c>
    </row>
    <row r="223" spans="1:16" ht="15">
      <c r="A223" s="290">
        <v>14</v>
      </c>
      <c r="B223" s="267">
        <v>0</v>
      </c>
      <c r="C223" s="267">
        <v>0</v>
      </c>
      <c r="D223" s="267">
        <v>8.3543</v>
      </c>
      <c r="E223" s="267">
        <v>2.0957</v>
      </c>
      <c r="F223" s="267">
        <v>7.171</v>
      </c>
      <c r="G223" s="267">
        <v>1.7848</v>
      </c>
      <c r="H223" s="267">
        <v>7.089</v>
      </c>
      <c r="I223" s="267">
        <v>1.7933</v>
      </c>
      <c r="J223" s="267">
        <v>6.6692</v>
      </c>
      <c r="K223" s="267">
        <v>1.0975</v>
      </c>
      <c r="L223" s="267">
        <v>5.6219</v>
      </c>
      <c r="M223" s="267">
        <v>2.1062</v>
      </c>
      <c r="N223" s="267">
        <v>0</v>
      </c>
      <c r="O223" s="267">
        <v>0</v>
      </c>
      <c r="P223" s="267">
        <v>0</v>
      </c>
    </row>
    <row r="224" spans="1:16" ht="15">
      <c r="A224" s="290">
        <v>15</v>
      </c>
      <c r="B224" s="267">
        <v>0</v>
      </c>
      <c r="C224" s="267">
        <v>0</v>
      </c>
      <c r="D224" s="267">
        <v>8.3932</v>
      </c>
      <c r="E224" s="267">
        <v>2.0208</v>
      </c>
      <c r="F224" s="267">
        <v>6.8968</v>
      </c>
      <c r="G224" s="267">
        <v>1.7211</v>
      </c>
      <c r="H224" s="267">
        <v>6.8157</v>
      </c>
      <c r="I224" s="267">
        <v>1.7292</v>
      </c>
      <c r="J224" s="267">
        <v>6.3704</v>
      </c>
      <c r="K224" s="267">
        <v>1.0583</v>
      </c>
      <c r="L224" s="267">
        <v>5.4264</v>
      </c>
      <c r="M224" s="267">
        <v>2.031</v>
      </c>
      <c r="N224" s="267">
        <v>0</v>
      </c>
      <c r="O224" s="267">
        <v>0</v>
      </c>
      <c r="P224" s="267">
        <v>0</v>
      </c>
    </row>
    <row r="225" spans="1:16" ht="15">
      <c r="A225" s="290">
        <v>16</v>
      </c>
      <c r="B225" s="267">
        <v>0</v>
      </c>
      <c r="C225" s="267">
        <v>0</v>
      </c>
      <c r="D225" s="267">
        <v>8.4322</v>
      </c>
      <c r="E225" s="267">
        <v>1.946</v>
      </c>
      <c r="F225" s="267">
        <v>6.6225</v>
      </c>
      <c r="G225" s="267">
        <v>1.6573</v>
      </c>
      <c r="H225" s="267">
        <v>6.5425</v>
      </c>
      <c r="I225" s="267">
        <v>1.6652</v>
      </c>
      <c r="J225" s="267">
        <v>6.0716</v>
      </c>
      <c r="K225" s="267">
        <v>1.0191</v>
      </c>
      <c r="L225" s="267">
        <v>5.2308</v>
      </c>
      <c r="M225" s="267">
        <v>1.9558</v>
      </c>
      <c r="N225" s="267">
        <v>0</v>
      </c>
      <c r="O225" s="267">
        <v>0</v>
      </c>
      <c r="P225" s="267">
        <v>0</v>
      </c>
    </row>
    <row r="226" spans="1:16" ht="15">
      <c r="A226" s="290">
        <v>17</v>
      </c>
      <c r="B226" s="267">
        <v>0</v>
      </c>
      <c r="C226" s="267">
        <v>0</v>
      </c>
      <c r="D226" s="267">
        <v>8.4712</v>
      </c>
      <c r="E226" s="267">
        <v>1.8711</v>
      </c>
      <c r="F226" s="267">
        <v>6.3483</v>
      </c>
      <c r="G226" s="267">
        <v>1.5936</v>
      </c>
      <c r="H226" s="267">
        <v>6.2693</v>
      </c>
      <c r="I226" s="267">
        <v>1.6011</v>
      </c>
      <c r="J226" s="267">
        <v>5.7728</v>
      </c>
      <c r="K226" s="267">
        <v>0.9799</v>
      </c>
      <c r="L226" s="267">
        <v>5.0352</v>
      </c>
      <c r="M226" s="267">
        <v>1.8806</v>
      </c>
      <c r="N226" s="267">
        <v>0</v>
      </c>
      <c r="O226" s="267">
        <v>0</v>
      </c>
      <c r="P226" s="267">
        <v>0</v>
      </c>
    </row>
    <row r="227" spans="1:16" ht="15">
      <c r="A227" s="290">
        <v>18</v>
      </c>
      <c r="B227" s="267">
        <v>0</v>
      </c>
      <c r="C227" s="267">
        <v>0</v>
      </c>
      <c r="D227" s="267">
        <v>8.5102</v>
      </c>
      <c r="E227" s="267">
        <v>1.7963</v>
      </c>
      <c r="F227" s="267">
        <v>6.074</v>
      </c>
      <c r="G227" s="267">
        <v>1.5298</v>
      </c>
      <c r="H227" s="267">
        <v>5.9961</v>
      </c>
      <c r="I227" s="267">
        <v>1.5371</v>
      </c>
      <c r="J227" s="267">
        <v>5.4741</v>
      </c>
      <c r="K227" s="267">
        <v>0.9407</v>
      </c>
      <c r="L227" s="267">
        <v>4.8396</v>
      </c>
      <c r="M227" s="267">
        <v>1.8053</v>
      </c>
      <c r="N227" s="267">
        <v>6.9821</v>
      </c>
      <c r="O227" s="267">
        <v>5.8184</v>
      </c>
      <c r="P227" s="267">
        <v>0</v>
      </c>
    </row>
    <row r="228" spans="1:16" ht="15">
      <c r="A228" s="290">
        <v>19</v>
      </c>
      <c r="B228" s="267">
        <v>0</v>
      </c>
      <c r="C228" s="267">
        <v>0</v>
      </c>
      <c r="D228" s="267">
        <v>8.4483</v>
      </c>
      <c r="E228" s="267">
        <v>1.7501</v>
      </c>
      <c r="F228" s="267">
        <v>6.1495</v>
      </c>
      <c r="G228" s="267">
        <v>1.5047</v>
      </c>
      <c r="H228" s="267">
        <v>5.9381</v>
      </c>
      <c r="I228" s="267">
        <v>1.5201</v>
      </c>
      <c r="J228" s="267">
        <v>5.3205</v>
      </c>
      <c r="K228" s="267">
        <v>0.9525</v>
      </c>
      <c r="L228" s="267">
        <v>4.7817</v>
      </c>
      <c r="M228" s="267">
        <v>1.846</v>
      </c>
      <c r="N228" s="267">
        <v>6.7882</v>
      </c>
      <c r="O228" s="267">
        <v>5.6568</v>
      </c>
      <c r="P228" s="267">
        <v>0</v>
      </c>
    </row>
    <row r="229" spans="1:16" ht="15">
      <c r="A229" s="290">
        <v>20</v>
      </c>
      <c r="B229" s="267">
        <v>0</v>
      </c>
      <c r="C229" s="267">
        <v>0</v>
      </c>
      <c r="D229" s="267">
        <v>8.3864</v>
      </c>
      <c r="E229" s="267">
        <v>1.7039</v>
      </c>
      <c r="F229" s="267">
        <v>6.2249</v>
      </c>
      <c r="G229" s="267">
        <v>1.4797</v>
      </c>
      <c r="H229" s="267">
        <v>5.8801</v>
      </c>
      <c r="I229" s="267">
        <v>1.5032</v>
      </c>
      <c r="J229" s="267">
        <v>5.1669</v>
      </c>
      <c r="K229" s="267">
        <v>0.9643</v>
      </c>
      <c r="L229" s="267">
        <v>4.7237</v>
      </c>
      <c r="M229" s="267">
        <v>1.8867</v>
      </c>
      <c r="N229" s="267">
        <v>6.5942</v>
      </c>
      <c r="O229" s="267">
        <v>5.4952</v>
      </c>
      <c r="P229" s="267">
        <v>0</v>
      </c>
    </row>
    <row r="230" spans="1:16" ht="15">
      <c r="A230" s="290">
        <v>21</v>
      </c>
      <c r="B230" s="267">
        <v>0</v>
      </c>
      <c r="C230" s="267">
        <v>0</v>
      </c>
      <c r="D230" s="267">
        <v>9.3828</v>
      </c>
      <c r="E230" s="267">
        <v>1.8617</v>
      </c>
      <c r="F230" s="267">
        <v>7.1259</v>
      </c>
      <c r="G230" s="267">
        <v>1.6366</v>
      </c>
      <c r="H230" s="267">
        <v>6.5594</v>
      </c>
      <c r="I230" s="267">
        <v>1.674</v>
      </c>
      <c r="J230" s="267">
        <v>5.6272</v>
      </c>
      <c r="K230" s="267">
        <v>1.5428</v>
      </c>
      <c r="L230" s="267">
        <v>5.2543</v>
      </c>
      <c r="M230" s="267">
        <v>2.1834</v>
      </c>
      <c r="N230" s="267">
        <v>7.2122</v>
      </c>
      <c r="O230" s="267">
        <v>6.0102</v>
      </c>
      <c r="P230" s="267">
        <v>0</v>
      </c>
    </row>
    <row r="231" spans="1:16" ht="15">
      <c r="A231" s="290">
        <v>22</v>
      </c>
      <c r="B231" s="267">
        <v>0</v>
      </c>
      <c r="C231" s="267">
        <v>0</v>
      </c>
      <c r="D231" s="267">
        <v>9.3721</v>
      </c>
      <c r="E231" s="267">
        <v>1.8198</v>
      </c>
      <c r="F231" s="267">
        <v>7.2613</v>
      </c>
      <c r="G231" s="267">
        <v>1.618</v>
      </c>
      <c r="H231" s="267">
        <v>6.5347</v>
      </c>
      <c r="I231" s="267">
        <v>1.6652</v>
      </c>
      <c r="J231" s="267">
        <v>5.4843</v>
      </c>
      <c r="K231" s="267">
        <v>1.5036</v>
      </c>
      <c r="L231" s="267">
        <v>5.221</v>
      </c>
      <c r="M231" s="267">
        <v>2.2455</v>
      </c>
      <c r="N231" s="267">
        <v>6.9937</v>
      </c>
      <c r="O231" s="267">
        <v>5.828</v>
      </c>
      <c r="P231" s="267">
        <v>0</v>
      </c>
    </row>
    <row r="232" spans="1:16" ht="15">
      <c r="A232" s="290">
        <v>23</v>
      </c>
      <c r="B232" s="267">
        <v>0</v>
      </c>
      <c r="C232" s="267">
        <v>0</v>
      </c>
      <c r="D232" s="267">
        <v>9.3614</v>
      </c>
      <c r="E232" s="267">
        <v>1.778</v>
      </c>
      <c r="F232" s="267">
        <v>7.3967</v>
      </c>
      <c r="G232" s="267">
        <v>1.5994</v>
      </c>
      <c r="H232" s="267">
        <v>6.51</v>
      </c>
      <c r="I232" s="267">
        <v>1.6563</v>
      </c>
      <c r="J232" s="267">
        <v>5.3414</v>
      </c>
      <c r="K232" s="267">
        <v>1.4644</v>
      </c>
      <c r="L232" s="267">
        <v>5.1877</v>
      </c>
      <c r="M232" s="267">
        <v>2.3075</v>
      </c>
      <c r="N232" s="267">
        <v>6.7751</v>
      </c>
      <c r="O232" s="267">
        <v>5.6459</v>
      </c>
      <c r="P232" s="267">
        <v>0</v>
      </c>
    </row>
    <row r="233" spans="1:16" ht="15">
      <c r="A233" s="290">
        <v>24</v>
      </c>
      <c r="B233" s="267">
        <v>0</v>
      </c>
      <c r="C233" s="267">
        <v>0</v>
      </c>
      <c r="D233" s="267">
        <v>9.3507</v>
      </c>
      <c r="E233" s="267">
        <v>1.7361</v>
      </c>
      <c r="F233" s="267">
        <v>7.5321</v>
      </c>
      <c r="G233" s="267">
        <v>1.5808</v>
      </c>
      <c r="H233" s="267">
        <v>6.4853</v>
      </c>
      <c r="I233" s="267">
        <v>1.6475</v>
      </c>
      <c r="J233" s="267">
        <v>5.1985</v>
      </c>
      <c r="K233" s="267">
        <v>1.4253</v>
      </c>
      <c r="L233" s="267">
        <v>5.1544</v>
      </c>
      <c r="M233" s="267">
        <v>2.3696</v>
      </c>
      <c r="N233" s="267">
        <v>6.5566</v>
      </c>
      <c r="O233" s="267">
        <v>5.4638</v>
      </c>
      <c r="P233" s="267">
        <v>0</v>
      </c>
    </row>
    <row r="234" spans="1:16" ht="15">
      <c r="A234" s="290">
        <v>25</v>
      </c>
      <c r="B234" s="267">
        <v>0</v>
      </c>
      <c r="C234" s="267">
        <v>0</v>
      </c>
      <c r="D234" s="267">
        <v>9.34</v>
      </c>
      <c r="E234" s="267">
        <v>1.6943</v>
      </c>
      <c r="F234" s="267">
        <v>7.6675</v>
      </c>
      <c r="G234" s="267">
        <v>1.5621</v>
      </c>
      <c r="H234" s="267">
        <v>6.4606</v>
      </c>
      <c r="I234" s="267">
        <v>1.6387</v>
      </c>
      <c r="J234" s="267">
        <v>5.0556</v>
      </c>
      <c r="K234" s="267">
        <v>1.3861</v>
      </c>
      <c r="L234" s="267">
        <v>5.1211</v>
      </c>
      <c r="M234" s="267">
        <v>2.4317</v>
      </c>
      <c r="N234" s="267">
        <v>6.338</v>
      </c>
      <c r="O234" s="267">
        <v>5.2817</v>
      </c>
      <c r="P234" s="267">
        <v>0</v>
      </c>
    </row>
    <row r="235" spans="1:16" ht="15">
      <c r="A235" s="290">
        <v>26</v>
      </c>
      <c r="B235" s="267">
        <v>0</v>
      </c>
      <c r="C235" s="267">
        <v>0</v>
      </c>
      <c r="D235" s="267">
        <v>9.3293</v>
      </c>
      <c r="E235" s="267">
        <v>1.6524</v>
      </c>
      <c r="F235" s="267">
        <v>7.8029</v>
      </c>
      <c r="G235" s="267">
        <v>1.5435</v>
      </c>
      <c r="H235" s="267">
        <v>6.4359</v>
      </c>
      <c r="I235" s="267">
        <v>1.6298</v>
      </c>
      <c r="J235" s="267">
        <v>4.9127</v>
      </c>
      <c r="K235" s="267">
        <v>1.3469</v>
      </c>
      <c r="L235" s="267">
        <v>5.0878</v>
      </c>
      <c r="M235" s="267">
        <v>2.4937</v>
      </c>
      <c r="N235" s="267">
        <v>6.1195</v>
      </c>
      <c r="O235" s="267">
        <v>5.0995</v>
      </c>
      <c r="P235" s="267">
        <v>0</v>
      </c>
    </row>
    <row r="236" spans="1:16" ht="15">
      <c r="A236" s="290">
        <v>27</v>
      </c>
      <c r="B236" s="267">
        <v>0</v>
      </c>
      <c r="C236" s="267">
        <v>0</v>
      </c>
      <c r="D236" s="267">
        <v>9.3186</v>
      </c>
      <c r="E236" s="267">
        <v>1.6106</v>
      </c>
      <c r="F236" s="267">
        <v>7.9383</v>
      </c>
      <c r="G236" s="267">
        <v>1.5249</v>
      </c>
      <c r="H236" s="267">
        <v>6.4112</v>
      </c>
      <c r="I236" s="267">
        <v>1.621</v>
      </c>
      <c r="J236" s="267">
        <v>4.7698</v>
      </c>
      <c r="K236" s="267">
        <v>1.3077</v>
      </c>
      <c r="L236" s="267">
        <v>5.0545</v>
      </c>
      <c r="M236" s="267">
        <v>2.5558</v>
      </c>
      <c r="N236" s="267">
        <v>5.9009</v>
      </c>
      <c r="O236" s="267">
        <v>4.9174</v>
      </c>
      <c r="P236" s="267">
        <v>0</v>
      </c>
    </row>
    <row r="237" spans="1:16" ht="15">
      <c r="A237" s="290">
        <v>28</v>
      </c>
      <c r="B237" s="267">
        <v>0</v>
      </c>
      <c r="C237" s="267">
        <v>0</v>
      </c>
      <c r="D237" s="267">
        <v>9.3079</v>
      </c>
      <c r="E237" s="267">
        <v>1.5687</v>
      </c>
      <c r="F237" s="267">
        <v>8.0737</v>
      </c>
      <c r="G237" s="267">
        <v>1.5063</v>
      </c>
      <c r="H237" s="267">
        <v>6.3864</v>
      </c>
      <c r="I237" s="267">
        <v>1.6122</v>
      </c>
      <c r="J237" s="267">
        <v>4.6269</v>
      </c>
      <c r="K237" s="267">
        <v>1.2685</v>
      </c>
      <c r="L237" s="267">
        <v>5.0212</v>
      </c>
      <c r="M237" s="267">
        <v>2.6178</v>
      </c>
      <c r="N237" s="267">
        <v>5.6823</v>
      </c>
      <c r="O237" s="267">
        <v>4.7353</v>
      </c>
      <c r="P237" s="267">
        <v>0</v>
      </c>
    </row>
    <row r="238" spans="1:16" ht="15">
      <c r="A238" s="290">
        <v>29</v>
      </c>
      <c r="B238" s="267">
        <v>0</v>
      </c>
      <c r="C238" s="267">
        <v>0</v>
      </c>
      <c r="D238" s="267">
        <v>9.2973</v>
      </c>
      <c r="E238" s="267">
        <v>1.5269</v>
      </c>
      <c r="F238" s="267">
        <v>8.2091</v>
      </c>
      <c r="G238" s="267">
        <v>1.4877</v>
      </c>
      <c r="H238" s="267">
        <v>6.3617</v>
      </c>
      <c r="I238" s="267">
        <v>1.6034</v>
      </c>
      <c r="J238" s="267">
        <v>4.4839</v>
      </c>
      <c r="K238" s="267">
        <v>1.2294</v>
      </c>
      <c r="L238" s="267">
        <v>4.9879</v>
      </c>
      <c r="M238" s="267">
        <v>2.6799</v>
      </c>
      <c r="N238" s="267">
        <v>5.4638</v>
      </c>
      <c r="O238" s="267">
        <v>4.5532</v>
      </c>
      <c r="P238" s="267">
        <v>0</v>
      </c>
    </row>
    <row r="239" spans="1:16" ht="15">
      <c r="A239" s="290">
        <v>30</v>
      </c>
      <c r="B239" s="267">
        <v>0</v>
      </c>
      <c r="C239" s="267">
        <v>0</v>
      </c>
      <c r="D239" s="267">
        <v>9.2866</v>
      </c>
      <c r="E239" s="267">
        <v>1.485</v>
      </c>
      <c r="F239" s="267">
        <v>8.3444</v>
      </c>
      <c r="G239" s="267">
        <v>1.4691</v>
      </c>
      <c r="H239" s="267">
        <v>6.337</v>
      </c>
      <c r="I239" s="267">
        <v>1.5945</v>
      </c>
      <c r="J239" s="267">
        <v>4.341</v>
      </c>
      <c r="K239" s="267">
        <v>1.1902</v>
      </c>
      <c r="L239" s="267">
        <v>4.9547</v>
      </c>
      <c r="M239" s="267">
        <v>2.7419</v>
      </c>
      <c r="N239" s="267">
        <v>5.2452</v>
      </c>
      <c r="O239" s="267">
        <v>4.371</v>
      </c>
      <c r="P239" s="267">
        <v>0</v>
      </c>
    </row>
    <row r="240" spans="1:16" ht="15">
      <c r="A240" s="290">
        <v>31</v>
      </c>
      <c r="B240" s="267">
        <v>0</v>
      </c>
      <c r="C240" s="267">
        <v>0</v>
      </c>
      <c r="D240" s="267">
        <v>9.5817</v>
      </c>
      <c r="E240" s="267">
        <v>1.4525</v>
      </c>
      <c r="F240" s="267">
        <v>8.3917</v>
      </c>
      <c r="G240" s="267">
        <v>1.4424</v>
      </c>
      <c r="H240" s="267">
        <v>6.3899</v>
      </c>
      <c r="I240" s="267">
        <v>1.5537</v>
      </c>
      <c r="J240" s="267">
        <v>4.38</v>
      </c>
      <c r="K240" s="267">
        <v>1.1846</v>
      </c>
      <c r="L240" s="267">
        <v>4.9709</v>
      </c>
      <c r="M240" s="267">
        <v>2.6838</v>
      </c>
      <c r="N240" s="267">
        <v>5.0343</v>
      </c>
      <c r="O240" s="267">
        <v>4.1166</v>
      </c>
      <c r="P240" s="267">
        <v>0</v>
      </c>
    </row>
    <row r="241" spans="1:16" ht="15">
      <c r="A241" s="290">
        <v>32</v>
      </c>
      <c r="B241" s="267">
        <v>0</v>
      </c>
      <c r="C241" s="267">
        <v>0</v>
      </c>
      <c r="D241" s="267">
        <v>9.8768</v>
      </c>
      <c r="E241" s="267">
        <v>1.42</v>
      </c>
      <c r="F241" s="267">
        <v>8.439</v>
      </c>
      <c r="G241" s="267">
        <v>1.4158</v>
      </c>
      <c r="H241" s="267">
        <v>6.4428</v>
      </c>
      <c r="I241" s="267">
        <v>1.5129</v>
      </c>
      <c r="J241" s="267">
        <v>4.4189</v>
      </c>
      <c r="K241" s="267">
        <v>1.1791</v>
      </c>
      <c r="L241" s="267">
        <v>4.9871</v>
      </c>
      <c r="M241" s="267">
        <v>2.6257</v>
      </c>
      <c r="N241" s="267">
        <v>4.8234</v>
      </c>
      <c r="O241" s="267">
        <v>3.8621</v>
      </c>
      <c r="P241" s="267">
        <v>0</v>
      </c>
    </row>
    <row r="242" spans="1:16" ht="15">
      <c r="A242" s="290">
        <v>33</v>
      </c>
      <c r="B242" s="267">
        <v>0</v>
      </c>
      <c r="C242" s="267">
        <v>0</v>
      </c>
      <c r="D242" s="267">
        <v>10.5378</v>
      </c>
      <c r="E242" s="267">
        <v>1.8923</v>
      </c>
      <c r="F242" s="267">
        <v>8.3671</v>
      </c>
      <c r="G242" s="267">
        <v>1.8934</v>
      </c>
      <c r="H242" s="267">
        <v>6.5481</v>
      </c>
      <c r="I242" s="267">
        <v>1.9694</v>
      </c>
      <c r="J242" s="267">
        <v>4.694</v>
      </c>
      <c r="K242" s="267">
        <v>1.7919</v>
      </c>
      <c r="L242" s="267">
        <v>5.368</v>
      </c>
      <c r="M242" s="267">
        <v>3.2595</v>
      </c>
      <c r="N242" s="267">
        <v>3.9597</v>
      </c>
      <c r="O242" s="267">
        <v>3.553</v>
      </c>
      <c r="P242" s="267">
        <v>0</v>
      </c>
    </row>
    <row r="243" spans="1:16" ht="15">
      <c r="A243" s="290">
        <v>34</v>
      </c>
      <c r="B243" s="267">
        <v>0</v>
      </c>
      <c r="C243" s="267">
        <v>0</v>
      </c>
      <c r="D243" s="267">
        <v>10.985</v>
      </c>
      <c r="E243" s="267">
        <v>1.86</v>
      </c>
      <c r="F243" s="267">
        <v>8.3808</v>
      </c>
      <c r="G243" s="267">
        <v>1.8665</v>
      </c>
      <c r="H243" s="267">
        <v>6.5737</v>
      </c>
      <c r="I243" s="267">
        <v>1.9296</v>
      </c>
      <c r="J243" s="267">
        <v>4.714</v>
      </c>
      <c r="K243" s="267">
        <v>1.7838</v>
      </c>
      <c r="L243" s="267">
        <v>5.3674</v>
      </c>
      <c r="M243" s="267">
        <v>3.1953</v>
      </c>
      <c r="N243" s="267">
        <v>3.8622</v>
      </c>
      <c r="O243" s="267">
        <v>3.364</v>
      </c>
      <c r="P243" s="267">
        <v>0</v>
      </c>
    </row>
    <row r="244" spans="1:16" ht="15">
      <c r="A244" s="290">
        <v>35</v>
      </c>
      <c r="B244" s="267">
        <v>0</v>
      </c>
      <c r="C244" s="267">
        <v>0</v>
      </c>
      <c r="D244" s="267">
        <v>11.4321</v>
      </c>
      <c r="E244" s="267">
        <v>1.8277</v>
      </c>
      <c r="F244" s="267">
        <v>8.3944</v>
      </c>
      <c r="G244" s="267">
        <v>1.8395</v>
      </c>
      <c r="H244" s="267">
        <v>6.5994</v>
      </c>
      <c r="I244" s="267">
        <v>1.8898</v>
      </c>
      <c r="J244" s="267">
        <v>4.734</v>
      </c>
      <c r="K244" s="267">
        <v>1.7756</v>
      </c>
      <c r="L244" s="267">
        <v>5.3668</v>
      </c>
      <c r="M244" s="267">
        <v>3.131</v>
      </c>
      <c r="N244" s="267">
        <v>3.7646</v>
      </c>
      <c r="O244" s="267">
        <v>3.1751</v>
      </c>
      <c r="P244" s="267">
        <v>0</v>
      </c>
    </row>
    <row r="245" spans="1:16" ht="15">
      <c r="A245" s="290">
        <v>36</v>
      </c>
      <c r="B245" s="267">
        <v>0</v>
      </c>
      <c r="C245" s="267">
        <v>0</v>
      </c>
      <c r="D245" s="267">
        <v>11.8793</v>
      </c>
      <c r="E245" s="267">
        <v>1.7954</v>
      </c>
      <c r="F245" s="267">
        <v>8.4081</v>
      </c>
      <c r="G245" s="267">
        <v>1.8126</v>
      </c>
      <c r="H245" s="267">
        <v>6.6251</v>
      </c>
      <c r="I245" s="267">
        <v>1.8499</v>
      </c>
      <c r="J245" s="267">
        <v>4.754</v>
      </c>
      <c r="K245" s="267">
        <v>1.7675</v>
      </c>
      <c r="L245" s="267">
        <v>5.3661</v>
      </c>
      <c r="M245" s="267">
        <v>3.0667</v>
      </c>
      <c r="N245" s="267">
        <v>3.667</v>
      </c>
      <c r="O245" s="267">
        <v>2.9862</v>
      </c>
      <c r="P245" s="267">
        <v>0</v>
      </c>
    </row>
    <row r="246" spans="1:16" ht="15">
      <c r="A246" s="290">
        <v>37</v>
      </c>
      <c r="B246" s="267">
        <v>0</v>
      </c>
      <c r="C246" s="267">
        <v>0</v>
      </c>
      <c r="D246" s="267">
        <v>12.3265</v>
      </c>
      <c r="E246" s="267">
        <v>1.7631</v>
      </c>
      <c r="F246" s="267">
        <v>8.4217</v>
      </c>
      <c r="G246" s="267">
        <v>1.7856</v>
      </c>
      <c r="H246" s="267">
        <v>6.6507</v>
      </c>
      <c r="I246" s="267">
        <v>1.8101</v>
      </c>
      <c r="J246" s="267">
        <v>4.774</v>
      </c>
      <c r="K246" s="267">
        <v>1.7593</v>
      </c>
      <c r="L246" s="267">
        <v>5.3655</v>
      </c>
      <c r="M246" s="267">
        <v>3.0025</v>
      </c>
      <c r="N246" s="267">
        <v>3.5694</v>
      </c>
      <c r="O246" s="267">
        <v>2.7973</v>
      </c>
      <c r="P246" s="267">
        <v>0</v>
      </c>
    </row>
    <row r="247" spans="1:16" ht="15">
      <c r="A247" s="290">
        <v>38</v>
      </c>
      <c r="B247" s="267">
        <v>0</v>
      </c>
      <c r="C247" s="267">
        <v>0</v>
      </c>
      <c r="D247" s="267">
        <v>12.7737</v>
      </c>
      <c r="E247" s="267">
        <v>1.7308</v>
      </c>
      <c r="F247" s="267">
        <v>8.4354</v>
      </c>
      <c r="G247" s="267">
        <v>1.7587</v>
      </c>
      <c r="H247" s="267">
        <v>6.6764</v>
      </c>
      <c r="I247" s="267">
        <v>1.7702</v>
      </c>
      <c r="J247" s="267">
        <v>4.794</v>
      </c>
      <c r="K247" s="267">
        <v>1.7512</v>
      </c>
      <c r="L247" s="267">
        <v>5.3648</v>
      </c>
      <c r="M247" s="267">
        <v>2.9382</v>
      </c>
      <c r="N247" s="267">
        <v>3.4718</v>
      </c>
      <c r="O247" s="267">
        <v>2.6083</v>
      </c>
      <c r="P247" s="267">
        <v>0</v>
      </c>
    </row>
    <row r="248" spans="1:16" ht="15">
      <c r="A248" s="290">
        <v>39</v>
      </c>
      <c r="B248" s="267">
        <v>0</v>
      </c>
      <c r="C248" s="267">
        <v>0</v>
      </c>
      <c r="D248" s="267">
        <v>13.2208</v>
      </c>
      <c r="E248" s="267">
        <v>1.6985</v>
      </c>
      <c r="F248" s="267">
        <v>8.449</v>
      </c>
      <c r="G248" s="267">
        <v>1.7317</v>
      </c>
      <c r="H248" s="267">
        <v>6.7021</v>
      </c>
      <c r="I248" s="267">
        <v>1.7304</v>
      </c>
      <c r="J248" s="267">
        <v>4.8141</v>
      </c>
      <c r="K248" s="267">
        <v>1.7431</v>
      </c>
      <c r="L248" s="267">
        <v>5.3642</v>
      </c>
      <c r="M248" s="267">
        <v>2.8739</v>
      </c>
      <c r="N248" s="267">
        <v>3.3743</v>
      </c>
      <c r="O248" s="267">
        <v>2.4194</v>
      </c>
      <c r="P248" s="267">
        <v>0</v>
      </c>
    </row>
    <row r="249" spans="1:16" ht="15">
      <c r="A249" s="290">
        <v>40</v>
      </c>
      <c r="B249" s="267">
        <v>0</v>
      </c>
      <c r="C249" s="267">
        <v>0</v>
      </c>
      <c r="D249" s="267">
        <v>13.668</v>
      </c>
      <c r="E249" s="267">
        <v>1.6662</v>
      </c>
      <c r="F249" s="267">
        <v>8.4627</v>
      </c>
      <c r="G249" s="267">
        <v>1.7048</v>
      </c>
      <c r="H249" s="267">
        <v>6.7277</v>
      </c>
      <c r="I249" s="267">
        <v>1.6905</v>
      </c>
      <c r="J249" s="267">
        <v>4.8341</v>
      </c>
      <c r="K249" s="267">
        <v>1.7349</v>
      </c>
      <c r="L249" s="267">
        <v>5.3636</v>
      </c>
      <c r="M249" s="267">
        <v>2.8097</v>
      </c>
      <c r="N249" s="267">
        <v>3.2767</v>
      </c>
      <c r="O249" s="267">
        <v>2.2305</v>
      </c>
      <c r="P249" s="267">
        <v>0</v>
      </c>
    </row>
    <row r="250" spans="1:16" ht="15">
      <c r="A250" s="290">
        <v>41</v>
      </c>
      <c r="B250" s="267">
        <v>0</v>
      </c>
      <c r="C250" s="267">
        <v>0</v>
      </c>
      <c r="D250" s="267">
        <v>14.1152</v>
      </c>
      <c r="E250" s="267">
        <v>1.6339</v>
      </c>
      <c r="F250" s="267">
        <v>8.4764</v>
      </c>
      <c r="G250" s="267">
        <v>1.6778</v>
      </c>
      <c r="H250" s="267">
        <v>6.7534</v>
      </c>
      <c r="I250" s="267">
        <v>1.6507</v>
      </c>
      <c r="J250" s="267">
        <v>4.8541</v>
      </c>
      <c r="K250" s="267">
        <v>1.7268</v>
      </c>
      <c r="L250" s="267">
        <v>5.3629</v>
      </c>
      <c r="M250" s="267">
        <v>2.7454</v>
      </c>
      <c r="N250" s="267">
        <v>3.1791</v>
      </c>
      <c r="O250" s="267">
        <v>2.0415</v>
      </c>
      <c r="P250" s="267">
        <v>0</v>
      </c>
    </row>
    <row r="251" spans="1:16" ht="15">
      <c r="A251" s="290">
        <v>42</v>
      </c>
      <c r="B251" s="267">
        <v>0</v>
      </c>
      <c r="C251" s="267">
        <v>0</v>
      </c>
      <c r="D251" s="267">
        <v>14.5624</v>
      </c>
      <c r="E251" s="267">
        <v>1.6016</v>
      </c>
      <c r="F251" s="267">
        <v>8.49</v>
      </c>
      <c r="G251" s="267">
        <v>1.6509</v>
      </c>
      <c r="H251" s="267">
        <v>6.7791</v>
      </c>
      <c r="I251" s="267">
        <v>1.6108</v>
      </c>
      <c r="J251" s="267">
        <v>4.8741</v>
      </c>
      <c r="K251" s="267">
        <v>1.7186</v>
      </c>
      <c r="L251" s="267">
        <v>5.3623</v>
      </c>
      <c r="M251" s="267">
        <v>2.6811</v>
      </c>
      <c r="N251" s="267">
        <v>3.0815</v>
      </c>
      <c r="O251" s="267">
        <v>1.8526</v>
      </c>
      <c r="P251" s="267">
        <v>0</v>
      </c>
    </row>
    <row r="252" spans="1:16" ht="15">
      <c r="A252" s="290">
        <v>43</v>
      </c>
      <c r="B252" s="267">
        <v>0</v>
      </c>
      <c r="C252" s="267">
        <v>0</v>
      </c>
      <c r="D252" s="267">
        <v>14.0176</v>
      </c>
      <c r="E252" s="267">
        <v>1.5885</v>
      </c>
      <c r="F252" s="267">
        <v>8.3025</v>
      </c>
      <c r="G252" s="267">
        <v>1.6345</v>
      </c>
      <c r="H252" s="267">
        <v>6.6339</v>
      </c>
      <c r="I252" s="267">
        <v>1.5975</v>
      </c>
      <c r="J252" s="267">
        <v>4.8437</v>
      </c>
      <c r="K252" s="267">
        <v>1.7032</v>
      </c>
      <c r="L252" s="267">
        <v>5.2666</v>
      </c>
      <c r="M252" s="267">
        <v>2.6384</v>
      </c>
      <c r="N252" s="267">
        <v>3.0189</v>
      </c>
      <c r="O252" s="267">
        <v>1.8322</v>
      </c>
      <c r="P252" s="267">
        <v>0</v>
      </c>
    </row>
    <row r="253" spans="1:16" ht="15">
      <c r="A253" s="290">
        <v>44</v>
      </c>
      <c r="B253" s="267">
        <v>0</v>
      </c>
      <c r="C253" s="267">
        <v>0</v>
      </c>
      <c r="D253" s="267">
        <v>13.4728</v>
      </c>
      <c r="E253" s="267">
        <v>1.5754</v>
      </c>
      <c r="F253" s="267">
        <v>8.1151</v>
      </c>
      <c r="G253" s="267">
        <v>1.6181</v>
      </c>
      <c r="H253" s="267">
        <v>6.4888</v>
      </c>
      <c r="I253" s="267">
        <v>1.5842</v>
      </c>
      <c r="J253" s="267">
        <v>4.8132</v>
      </c>
      <c r="K253" s="267">
        <v>1.6877</v>
      </c>
      <c r="L253" s="267">
        <v>5.171</v>
      </c>
      <c r="M253" s="267">
        <v>2.5957</v>
      </c>
      <c r="N253" s="267">
        <v>2.9562</v>
      </c>
      <c r="O253" s="267">
        <v>1.8117</v>
      </c>
      <c r="P253" s="267">
        <v>0</v>
      </c>
    </row>
    <row r="254" spans="1:16" ht="15">
      <c r="A254" s="290">
        <v>45</v>
      </c>
      <c r="B254" s="267">
        <v>0</v>
      </c>
      <c r="C254" s="267">
        <v>0</v>
      </c>
      <c r="D254" s="267">
        <v>14.2208</v>
      </c>
      <c r="E254" s="267">
        <v>1.7186</v>
      </c>
      <c r="F254" s="267">
        <v>8.7203</v>
      </c>
      <c r="G254" s="267">
        <v>1.7618</v>
      </c>
      <c r="H254" s="267">
        <v>6.9781</v>
      </c>
      <c r="I254" s="267">
        <v>1.7279</v>
      </c>
      <c r="J254" s="267">
        <v>5.2611</v>
      </c>
      <c r="K254" s="267">
        <v>1.8394</v>
      </c>
      <c r="L254" s="267">
        <v>5.5829</v>
      </c>
      <c r="M254" s="267">
        <v>2.8083</v>
      </c>
      <c r="N254" s="267">
        <v>3.1829</v>
      </c>
      <c r="O254" s="267">
        <v>1.9704</v>
      </c>
      <c r="P254" s="267">
        <v>0</v>
      </c>
    </row>
    <row r="255" spans="1:16" ht="15">
      <c r="A255" s="290">
        <v>46</v>
      </c>
      <c r="B255" s="267">
        <v>0</v>
      </c>
      <c r="C255" s="267">
        <v>0</v>
      </c>
      <c r="D255" s="267">
        <v>13.6215</v>
      </c>
      <c r="E255" s="267">
        <v>1.7042</v>
      </c>
      <c r="F255" s="267">
        <v>8.5141</v>
      </c>
      <c r="G255" s="267">
        <v>1.7437</v>
      </c>
      <c r="H255" s="267">
        <v>6.8184</v>
      </c>
      <c r="I255" s="267">
        <v>1.7132</v>
      </c>
      <c r="J255" s="267">
        <v>5.2276</v>
      </c>
      <c r="K255" s="267">
        <v>1.8224</v>
      </c>
      <c r="L255" s="267">
        <v>5.4776</v>
      </c>
      <c r="M255" s="267">
        <v>2.7613</v>
      </c>
      <c r="N255" s="267">
        <v>3.114</v>
      </c>
      <c r="O255" s="267">
        <v>1.9479</v>
      </c>
      <c r="P255" s="267">
        <v>0</v>
      </c>
    </row>
    <row r="256" spans="1:16" ht="15">
      <c r="A256" s="290">
        <v>47</v>
      </c>
      <c r="B256" s="267">
        <v>0</v>
      </c>
      <c r="C256" s="267">
        <v>0</v>
      </c>
      <c r="D256" s="267">
        <v>13.0222</v>
      </c>
      <c r="E256" s="267">
        <v>1.6898</v>
      </c>
      <c r="F256" s="267">
        <v>8.3079</v>
      </c>
      <c r="G256" s="267">
        <v>1.7257</v>
      </c>
      <c r="H256" s="267">
        <v>6.6588</v>
      </c>
      <c r="I256" s="267">
        <v>1.6986</v>
      </c>
      <c r="J256" s="267">
        <v>5.1941</v>
      </c>
      <c r="K256" s="267">
        <v>1.8054</v>
      </c>
      <c r="L256" s="267">
        <v>5.3724</v>
      </c>
      <c r="M256" s="267">
        <v>2.7143</v>
      </c>
      <c r="N256" s="267">
        <v>3.0451</v>
      </c>
      <c r="O256" s="267">
        <v>1.9255</v>
      </c>
      <c r="P256" s="267">
        <v>0</v>
      </c>
    </row>
    <row r="257" spans="1:16" ht="15">
      <c r="A257" s="290">
        <v>48</v>
      </c>
      <c r="B257" s="267">
        <v>0</v>
      </c>
      <c r="C257" s="267">
        <v>0</v>
      </c>
      <c r="D257" s="267">
        <v>12.4229</v>
      </c>
      <c r="E257" s="267">
        <v>1.6754</v>
      </c>
      <c r="F257" s="267">
        <v>8.1017</v>
      </c>
      <c r="G257" s="267">
        <v>1.7076</v>
      </c>
      <c r="H257" s="267">
        <v>6.4991</v>
      </c>
      <c r="I257" s="267">
        <v>1.6839</v>
      </c>
      <c r="J257" s="267">
        <v>5.1607</v>
      </c>
      <c r="K257" s="267">
        <v>1.7884</v>
      </c>
      <c r="L257" s="267">
        <v>5.2672</v>
      </c>
      <c r="M257" s="267">
        <v>2.6673</v>
      </c>
      <c r="N257" s="267">
        <v>2.9762</v>
      </c>
      <c r="O257" s="267">
        <v>1.903</v>
      </c>
      <c r="P257" s="267">
        <v>0</v>
      </c>
    </row>
    <row r="258" spans="1:16" ht="15">
      <c r="A258" s="290">
        <v>49</v>
      </c>
      <c r="B258" s="267">
        <v>0</v>
      </c>
      <c r="C258" s="267">
        <v>0</v>
      </c>
      <c r="D258" s="267">
        <v>11.8237</v>
      </c>
      <c r="E258" s="267">
        <v>1.661</v>
      </c>
      <c r="F258" s="267">
        <v>7.8955</v>
      </c>
      <c r="G258" s="267">
        <v>1.6896</v>
      </c>
      <c r="H258" s="267">
        <v>6.3395</v>
      </c>
      <c r="I258" s="267">
        <v>1.6692</v>
      </c>
      <c r="J258" s="267">
        <v>5.1272</v>
      </c>
      <c r="K258" s="267">
        <v>1.7714</v>
      </c>
      <c r="L258" s="267">
        <v>5.162</v>
      </c>
      <c r="M258" s="267">
        <v>2.6203</v>
      </c>
      <c r="N258" s="267">
        <v>2.9072</v>
      </c>
      <c r="O258" s="267">
        <v>1.8805</v>
      </c>
      <c r="P258" s="267">
        <v>0</v>
      </c>
    </row>
    <row r="259" spans="1:16" ht="15">
      <c r="A259" s="290">
        <v>50</v>
      </c>
      <c r="B259" s="267">
        <v>0</v>
      </c>
      <c r="C259" s="267">
        <v>0</v>
      </c>
      <c r="D259" s="267">
        <v>11.2244</v>
      </c>
      <c r="E259" s="267">
        <v>1.6466</v>
      </c>
      <c r="F259" s="267">
        <v>7.6892</v>
      </c>
      <c r="G259" s="267">
        <v>1.6715</v>
      </c>
      <c r="H259" s="267">
        <v>6.1798</v>
      </c>
      <c r="I259" s="267">
        <v>1.6546</v>
      </c>
      <c r="J259" s="267">
        <v>5.0937</v>
      </c>
      <c r="K259" s="267">
        <v>1.7543</v>
      </c>
      <c r="L259" s="267">
        <v>5.0568</v>
      </c>
      <c r="M259" s="267">
        <v>2.5733</v>
      </c>
      <c r="N259" s="267">
        <v>2.8383</v>
      </c>
      <c r="O259" s="267">
        <v>1.858</v>
      </c>
      <c r="P259" s="267">
        <v>0</v>
      </c>
    </row>
    <row r="260" spans="1:16" ht="15">
      <c r="A260" s="290">
        <v>51</v>
      </c>
      <c r="B260" s="267">
        <v>0</v>
      </c>
      <c r="C260" s="267">
        <v>0</v>
      </c>
      <c r="D260" s="267">
        <v>10.6251</v>
      </c>
      <c r="E260" s="267">
        <v>1.6322</v>
      </c>
      <c r="F260" s="267">
        <v>7.483</v>
      </c>
      <c r="G260" s="267">
        <v>1.6535</v>
      </c>
      <c r="H260" s="267">
        <v>6.0202</v>
      </c>
      <c r="I260" s="267">
        <v>1.6399</v>
      </c>
      <c r="J260" s="267">
        <v>5.0603</v>
      </c>
      <c r="K260" s="267">
        <v>1.7373</v>
      </c>
      <c r="L260" s="267">
        <v>4.9515</v>
      </c>
      <c r="M260" s="267">
        <v>2.5263</v>
      </c>
      <c r="N260" s="267">
        <v>2.7694</v>
      </c>
      <c r="O260" s="267">
        <v>1.8355</v>
      </c>
      <c r="P260" s="267">
        <v>0</v>
      </c>
    </row>
    <row r="261" spans="1:16" ht="15">
      <c r="A261" s="290">
        <v>52</v>
      </c>
      <c r="B261" s="267">
        <v>0</v>
      </c>
      <c r="C261" s="267">
        <v>0</v>
      </c>
      <c r="D261" s="267">
        <v>10.0259</v>
      </c>
      <c r="E261" s="267">
        <v>1.6178</v>
      </c>
      <c r="F261" s="267">
        <v>7.2768</v>
      </c>
      <c r="G261" s="267">
        <v>1.6354</v>
      </c>
      <c r="H261" s="267">
        <v>5.8605</v>
      </c>
      <c r="I261" s="267">
        <v>1.6252</v>
      </c>
      <c r="J261" s="267">
        <v>5.0268</v>
      </c>
      <c r="K261" s="267">
        <v>1.7203</v>
      </c>
      <c r="L261" s="267">
        <v>4.8463</v>
      </c>
      <c r="M261" s="267">
        <v>2.4793</v>
      </c>
      <c r="N261" s="267">
        <v>2.7005</v>
      </c>
      <c r="O261" s="267">
        <v>1.8131</v>
      </c>
      <c r="P261" s="267">
        <v>0</v>
      </c>
    </row>
    <row r="262" spans="1:16" ht="15">
      <c r="A262" s="290">
        <v>53</v>
      </c>
      <c r="B262" s="267">
        <v>0</v>
      </c>
      <c r="C262" s="267">
        <v>0</v>
      </c>
      <c r="D262" s="267">
        <v>9.4266</v>
      </c>
      <c r="E262" s="267">
        <v>1.6035</v>
      </c>
      <c r="F262" s="267">
        <v>7.0706</v>
      </c>
      <c r="G262" s="267">
        <v>1.6173</v>
      </c>
      <c r="H262" s="267">
        <v>5.7009</v>
      </c>
      <c r="I262" s="267">
        <v>1.6106</v>
      </c>
      <c r="J262" s="267">
        <v>4.9933</v>
      </c>
      <c r="K262" s="267">
        <v>1.7033</v>
      </c>
      <c r="L262" s="267">
        <v>4.7411</v>
      </c>
      <c r="M262" s="267">
        <v>2.4323</v>
      </c>
      <c r="N262" s="267">
        <v>2.6315</v>
      </c>
      <c r="O262" s="267">
        <v>1.7906</v>
      </c>
      <c r="P262" s="267">
        <v>0</v>
      </c>
    </row>
    <row r="263" spans="1:16" ht="15">
      <c r="A263" s="290">
        <v>54</v>
      </c>
      <c r="B263" s="267">
        <v>0</v>
      </c>
      <c r="C263" s="267">
        <v>0</v>
      </c>
      <c r="D263" s="267">
        <v>8.8273</v>
      </c>
      <c r="E263" s="267">
        <v>1.5891</v>
      </c>
      <c r="F263" s="267">
        <v>6.8643</v>
      </c>
      <c r="G263" s="267">
        <v>1.5993</v>
      </c>
      <c r="H263" s="267">
        <v>5.5413</v>
      </c>
      <c r="I263" s="267">
        <v>1.5959</v>
      </c>
      <c r="J263" s="267">
        <v>4.9598</v>
      </c>
      <c r="K263" s="267">
        <v>1.6862</v>
      </c>
      <c r="L263" s="267">
        <v>4.6359</v>
      </c>
      <c r="M263" s="267">
        <v>2.3853</v>
      </c>
      <c r="N263" s="267">
        <v>2.5626</v>
      </c>
      <c r="O263" s="267">
        <v>1.7681</v>
      </c>
      <c r="P263" s="267">
        <v>0</v>
      </c>
    </row>
    <row r="264" spans="1:16" ht="15">
      <c r="A264" s="290">
        <v>55</v>
      </c>
      <c r="B264" s="267">
        <v>0</v>
      </c>
      <c r="C264" s="267">
        <v>0</v>
      </c>
      <c r="D264" s="267">
        <v>8.8973</v>
      </c>
      <c r="E264" s="267">
        <v>1.5813</v>
      </c>
      <c r="F264" s="267">
        <v>6.6563</v>
      </c>
      <c r="G264" s="267">
        <v>1.5908</v>
      </c>
      <c r="H264" s="267">
        <v>5.2997</v>
      </c>
      <c r="I264" s="267">
        <v>1.5891</v>
      </c>
      <c r="J264" s="267">
        <v>4.766</v>
      </c>
      <c r="K264" s="267">
        <v>1.6857</v>
      </c>
      <c r="L264" s="267">
        <v>4.5123</v>
      </c>
      <c r="M264" s="267">
        <v>2.3693</v>
      </c>
      <c r="N264" s="267">
        <v>2.5115</v>
      </c>
      <c r="O264" s="267">
        <v>1.7592</v>
      </c>
      <c r="P264" s="267">
        <v>0</v>
      </c>
    </row>
    <row r="265" spans="1:16" ht="15">
      <c r="A265" s="290">
        <v>56</v>
      </c>
      <c r="B265" s="267">
        <v>0</v>
      </c>
      <c r="C265" s="267">
        <v>0</v>
      </c>
      <c r="D265" s="267">
        <v>8.9672</v>
      </c>
      <c r="E265" s="267">
        <v>1.5736</v>
      </c>
      <c r="F265" s="267">
        <v>6.4483</v>
      </c>
      <c r="G265" s="267">
        <v>1.5824</v>
      </c>
      <c r="H265" s="267">
        <v>5.0582</v>
      </c>
      <c r="I265" s="267">
        <v>1.5824</v>
      </c>
      <c r="J265" s="267">
        <v>4.5722</v>
      </c>
      <c r="K265" s="267">
        <v>1.6851</v>
      </c>
      <c r="L265" s="267">
        <v>4.3886</v>
      </c>
      <c r="M265" s="267">
        <v>2.3532</v>
      </c>
      <c r="N265" s="267">
        <v>2.4603</v>
      </c>
      <c r="O265" s="267">
        <v>1.7503</v>
      </c>
      <c r="P265" s="267">
        <v>0</v>
      </c>
    </row>
    <row r="266" spans="1:16" ht="15">
      <c r="A266" s="290">
        <v>57</v>
      </c>
      <c r="B266" s="267">
        <v>0</v>
      </c>
      <c r="C266" s="267">
        <v>0</v>
      </c>
      <c r="D266" s="267">
        <v>9.0372</v>
      </c>
      <c r="E266" s="267">
        <v>1.5658</v>
      </c>
      <c r="F266" s="267">
        <v>6.2403</v>
      </c>
      <c r="G266" s="267">
        <v>1.5739</v>
      </c>
      <c r="H266" s="267">
        <v>4.8166</v>
      </c>
      <c r="I266" s="267">
        <v>1.5756</v>
      </c>
      <c r="J266" s="267">
        <v>4.3784</v>
      </c>
      <c r="K266" s="267">
        <v>1.6846</v>
      </c>
      <c r="L266" s="267">
        <v>4.265</v>
      </c>
      <c r="M266" s="267">
        <v>2.3372</v>
      </c>
      <c r="N266" s="267">
        <v>2.4092</v>
      </c>
      <c r="O266" s="267">
        <v>1.7413</v>
      </c>
      <c r="P266" s="267">
        <v>0</v>
      </c>
    </row>
    <row r="267" spans="1:16" ht="15">
      <c r="A267" s="290">
        <v>58</v>
      </c>
      <c r="B267" s="267">
        <v>0</v>
      </c>
      <c r="C267" s="267">
        <v>0</v>
      </c>
      <c r="D267" s="267">
        <v>9.1072</v>
      </c>
      <c r="E267" s="267">
        <v>1.5581</v>
      </c>
      <c r="F267" s="267">
        <v>6.0322</v>
      </c>
      <c r="G267" s="267">
        <v>1.5655</v>
      </c>
      <c r="H267" s="267">
        <v>4.5751</v>
      </c>
      <c r="I267" s="267">
        <v>1.5688</v>
      </c>
      <c r="J267" s="267">
        <v>4.1845</v>
      </c>
      <c r="K267" s="267">
        <v>1.684</v>
      </c>
      <c r="L267" s="267">
        <v>4.1413</v>
      </c>
      <c r="M267" s="267">
        <v>2.3212</v>
      </c>
      <c r="N267" s="267">
        <v>2.358</v>
      </c>
      <c r="O267" s="267">
        <v>1.7324</v>
      </c>
      <c r="P267" s="267">
        <v>0</v>
      </c>
    </row>
    <row r="268" spans="1:16" ht="15">
      <c r="A268" s="290">
        <v>59</v>
      </c>
      <c r="B268" s="267">
        <v>0</v>
      </c>
      <c r="C268" s="267">
        <v>0</v>
      </c>
      <c r="D268" s="267">
        <v>9.1771</v>
      </c>
      <c r="E268" s="267">
        <v>1.5504</v>
      </c>
      <c r="F268" s="267">
        <v>5.8242</v>
      </c>
      <c r="G268" s="267">
        <v>1.557</v>
      </c>
      <c r="H268" s="267">
        <v>4.3336</v>
      </c>
      <c r="I268" s="267">
        <v>1.5621</v>
      </c>
      <c r="J268" s="267">
        <v>3.9907</v>
      </c>
      <c r="K268" s="267">
        <v>1.6835</v>
      </c>
      <c r="L268" s="267">
        <v>4.0177</v>
      </c>
      <c r="M268" s="267">
        <v>2.3052</v>
      </c>
      <c r="N268" s="267">
        <v>2.3069</v>
      </c>
      <c r="O268" s="267">
        <v>1.7235</v>
      </c>
      <c r="P268" s="267">
        <v>0</v>
      </c>
    </row>
    <row r="269" spans="1:16" ht="15">
      <c r="A269" s="290">
        <v>60</v>
      </c>
      <c r="B269" s="267">
        <v>0</v>
      </c>
      <c r="C269" s="267">
        <v>0</v>
      </c>
      <c r="D269" s="267">
        <v>9.2471</v>
      </c>
      <c r="E269" s="267">
        <v>1.5426</v>
      </c>
      <c r="F269" s="267">
        <v>5.6162</v>
      </c>
      <c r="G269" s="267">
        <v>1.5486</v>
      </c>
      <c r="H269" s="267">
        <v>4.092</v>
      </c>
      <c r="I269" s="267">
        <v>1.5553</v>
      </c>
      <c r="J269" s="267">
        <v>3.7969</v>
      </c>
      <c r="K269" s="267">
        <v>1.6829</v>
      </c>
      <c r="L269" s="267">
        <v>3.8941</v>
      </c>
      <c r="M269" s="267">
        <v>2.2891</v>
      </c>
      <c r="N269" s="267">
        <v>2.2558</v>
      </c>
      <c r="O269" s="267">
        <v>1.7146</v>
      </c>
      <c r="P269" s="267">
        <v>0</v>
      </c>
    </row>
    <row r="270" ht="12.75">
      <c r="A270" s="83"/>
    </row>
    <row r="271" ht="12.75">
      <c r="A271" s="76" t="e">
        <f>HLOOKUP('[3]NEER Claim Cost Calculator'!$I$22,B275:P336,MATCH('[3]NEER Claim Cost Calculator'!$K$22,A275:A336))</f>
        <v>#N/A</v>
      </c>
    </row>
    <row r="272" spans="1:16" s="261" customFormat="1" ht="12.75">
      <c r="A272" s="475" t="s">
        <v>18846</v>
      </c>
      <c r="B272" s="475"/>
      <c r="C272" s="475"/>
      <c r="D272" s="475"/>
      <c r="E272" s="475"/>
      <c r="F272" s="475"/>
      <c r="G272" s="475"/>
      <c r="H272" s="475"/>
      <c r="I272" s="475"/>
      <c r="J272" s="475"/>
      <c r="K272" s="475"/>
      <c r="L272" s="475"/>
      <c r="M272" s="475"/>
      <c r="N272" s="475"/>
      <c r="O272" s="475"/>
      <c r="P272" s="475"/>
    </row>
    <row r="273" spans="1:16" ht="12.75">
      <c r="A273" s="479" t="s">
        <v>18847</v>
      </c>
      <c r="B273" s="479"/>
      <c r="C273" s="479"/>
      <c r="D273" s="479"/>
      <c r="E273" s="479"/>
      <c r="F273" s="479"/>
      <c r="G273" s="479"/>
      <c r="H273" s="479"/>
      <c r="I273" s="479"/>
      <c r="J273" s="479"/>
      <c r="K273" s="479"/>
      <c r="L273" s="479"/>
      <c r="M273" s="479"/>
      <c r="N273" s="479"/>
      <c r="O273" s="479"/>
      <c r="P273" s="479"/>
    </row>
    <row r="274" spans="1:16" ht="12.75">
      <c r="A274" s="80" t="s">
        <v>18848</v>
      </c>
      <c r="B274" s="222" t="s">
        <v>18849</v>
      </c>
      <c r="C274" s="222" t="s">
        <v>18850</v>
      </c>
      <c r="D274" s="222" t="s">
        <v>18851</v>
      </c>
      <c r="E274" s="222" t="s">
        <v>18852</v>
      </c>
      <c r="F274" s="222" t="s">
        <v>18853</v>
      </c>
      <c r="G274" s="222" t="s">
        <v>18854</v>
      </c>
      <c r="H274" s="222" t="s">
        <v>18855</v>
      </c>
      <c r="I274" s="222" t="s">
        <v>18856</v>
      </c>
      <c r="J274" s="222" t="s">
        <v>18857</v>
      </c>
      <c r="K274" s="222" t="s">
        <v>18858</v>
      </c>
      <c r="L274" s="222" t="s">
        <v>18859</v>
      </c>
      <c r="M274" s="222" t="s">
        <v>18860</v>
      </c>
      <c r="N274" s="222" t="s">
        <v>18861</v>
      </c>
      <c r="O274" s="222" t="s">
        <v>18862</v>
      </c>
      <c r="P274" s="222" t="s">
        <v>18863</v>
      </c>
    </row>
    <row r="275" spans="1:16" ht="12.75">
      <c r="A275" s="82" t="s">
        <v>18864</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17.6606</v>
      </c>
      <c r="E276" s="267">
        <v>4.5596</v>
      </c>
      <c r="F276" s="267">
        <v>22.0031</v>
      </c>
      <c r="G276" s="267">
        <v>4.1273</v>
      </c>
      <c r="H276" s="267">
        <v>23.4818</v>
      </c>
      <c r="I276" s="267">
        <v>4.2089</v>
      </c>
      <c r="J276" s="267">
        <v>27.144</v>
      </c>
      <c r="K276" s="267">
        <v>3.4053</v>
      </c>
      <c r="L276" s="267">
        <v>16.6995</v>
      </c>
      <c r="M276" s="267">
        <v>4.1028</v>
      </c>
      <c r="N276" s="267">
        <v>0</v>
      </c>
      <c r="O276" s="267">
        <v>0</v>
      </c>
      <c r="P276" s="267">
        <v>0</v>
      </c>
    </row>
    <row r="277" spans="1:16" ht="15">
      <c r="A277" s="290">
        <v>1</v>
      </c>
      <c r="B277" s="267">
        <v>0</v>
      </c>
      <c r="C277" s="267">
        <v>0</v>
      </c>
      <c r="D277" s="267">
        <v>15.6983</v>
      </c>
      <c r="E277" s="267">
        <v>4.053</v>
      </c>
      <c r="F277" s="267">
        <v>19.5583</v>
      </c>
      <c r="G277" s="267">
        <v>3.6687</v>
      </c>
      <c r="H277" s="267">
        <v>20.8727</v>
      </c>
      <c r="I277" s="267">
        <v>3.7412</v>
      </c>
      <c r="J277" s="267">
        <v>24.128</v>
      </c>
      <c r="K277" s="267">
        <v>3.0269</v>
      </c>
      <c r="L277" s="267">
        <v>14.844</v>
      </c>
      <c r="M277" s="267">
        <v>3.647</v>
      </c>
      <c r="N277" s="267">
        <v>0</v>
      </c>
      <c r="O277" s="267">
        <v>0</v>
      </c>
      <c r="P277" s="267">
        <v>0</v>
      </c>
    </row>
    <row r="278" spans="1:16" ht="15">
      <c r="A278" s="290">
        <v>2</v>
      </c>
      <c r="B278" s="267">
        <v>0</v>
      </c>
      <c r="C278" s="267">
        <v>0</v>
      </c>
      <c r="D278" s="267">
        <v>13.736</v>
      </c>
      <c r="E278" s="267">
        <v>3.5464</v>
      </c>
      <c r="F278" s="267">
        <v>17.1135</v>
      </c>
      <c r="G278" s="267">
        <v>3.2101</v>
      </c>
      <c r="H278" s="267">
        <v>18.2636</v>
      </c>
      <c r="I278" s="267">
        <v>3.2736</v>
      </c>
      <c r="J278" s="267">
        <v>21.112</v>
      </c>
      <c r="K278" s="267">
        <v>2.6486</v>
      </c>
      <c r="L278" s="267">
        <v>12.9885</v>
      </c>
      <c r="M278" s="267">
        <v>3.1911</v>
      </c>
      <c r="N278" s="267">
        <v>0</v>
      </c>
      <c r="O278" s="267">
        <v>0</v>
      </c>
      <c r="P278" s="267">
        <v>0</v>
      </c>
    </row>
    <row r="279" spans="1:16" ht="15">
      <c r="A279" s="290">
        <v>3</v>
      </c>
      <c r="B279" s="267">
        <v>0</v>
      </c>
      <c r="C279" s="267">
        <v>0</v>
      </c>
      <c r="D279" s="267">
        <v>11.7737</v>
      </c>
      <c r="E279" s="267">
        <v>3.0397</v>
      </c>
      <c r="F279" s="267">
        <v>14.6687</v>
      </c>
      <c r="G279" s="267">
        <v>2.7515</v>
      </c>
      <c r="H279" s="267">
        <v>15.6545</v>
      </c>
      <c r="I279" s="267">
        <v>2.8059</v>
      </c>
      <c r="J279" s="267">
        <v>18.096</v>
      </c>
      <c r="K279" s="267">
        <v>2.2702</v>
      </c>
      <c r="L279" s="267">
        <v>11.133</v>
      </c>
      <c r="M279" s="267">
        <v>2.7352</v>
      </c>
      <c r="N279" s="267">
        <v>0</v>
      </c>
      <c r="O279" s="267">
        <v>0</v>
      </c>
      <c r="P279" s="267">
        <v>0</v>
      </c>
    </row>
    <row r="280" spans="1:16" ht="15">
      <c r="A280" s="290">
        <v>4</v>
      </c>
      <c r="B280" s="267">
        <v>0</v>
      </c>
      <c r="C280" s="267">
        <v>0</v>
      </c>
      <c r="D280" s="267">
        <v>9.8114</v>
      </c>
      <c r="E280" s="267">
        <v>2.5331</v>
      </c>
      <c r="F280" s="267">
        <v>12.2239</v>
      </c>
      <c r="G280" s="267">
        <v>2.2929</v>
      </c>
      <c r="H280" s="267">
        <v>13.0454</v>
      </c>
      <c r="I280" s="267">
        <v>2.3383</v>
      </c>
      <c r="J280" s="267">
        <v>15.08</v>
      </c>
      <c r="K280" s="267">
        <v>1.8918</v>
      </c>
      <c r="L280" s="267">
        <v>9.2775</v>
      </c>
      <c r="M280" s="267">
        <v>2.2793</v>
      </c>
      <c r="N280" s="267">
        <v>0</v>
      </c>
      <c r="O280" s="267">
        <v>0</v>
      </c>
      <c r="P280" s="267">
        <v>0</v>
      </c>
    </row>
    <row r="281" spans="1:16" ht="15">
      <c r="A281" s="290">
        <v>5</v>
      </c>
      <c r="B281" s="267">
        <v>0</v>
      </c>
      <c r="C281" s="267">
        <v>0</v>
      </c>
      <c r="D281" s="267">
        <v>7.8492</v>
      </c>
      <c r="E281" s="267">
        <v>2.0265</v>
      </c>
      <c r="F281" s="267">
        <v>9.7791</v>
      </c>
      <c r="G281" s="267">
        <v>1.8344</v>
      </c>
      <c r="H281" s="267">
        <v>10.4363</v>
      </c>
      <c r="I281" s="267">
        <v>1.8706</v>
      </c>
      <c r="J281" s="267">
        <v>12.064</v>
      </c>
      <c r="K281" s="267">
        <v>1.5135</v>
      </c>
      <c r="L281" s="267">
        <v>7.422</v>
      </c>
      <c r="M281" s="267">
        <v>1.8235</v>
      </c>
      <c r="N281" s="267">
        <v>0</v>
      </c>
      <c r="O281" s="267">
        <v>0</v>
      </c>
      <c r="P281" s="267">
        <v>0</v>
      </c>
    </row>
    <row r="282" spans="1:16" ht="15">
      <c r="A282" s="290">
        <v>6</v>
      </c>
      <c r="B282" s="267">
        <v>0</v>
      </c>
      <c r="C282" s="267">
        <v>0</v>
      </c>
      <c r="D282" s="267">
        <v>5.8869</v>
      </c>
      <c r="E282" s="267">
        <v>1.5199</v>
      </c>
      <c r="F282" s="267">
        <v>7.3344</v>
      </c>
      <c r="G282" s="267">
        <v>1.3758</v>
      </c>
      <c r="H282" s="267">
        <v>7.8273</v>
      </c>
      <c r="I282" s="267">
        <v>1.403</v>
      </c>
      <c r="J282" s="267">
        <v>9.048</v>
      </c>
      <c r="K282" s="267">
        <v>1.1351</v>
      </c>
      <c r="L282" s="267">
        <v>5.5665</v>
      </c>
      <c r="M282" s="267">
        <v>1.3676</v>
      </c>
      <c r="N282" s="267">
        <v>0</v>
      </c>
      <c r="O282" s="267">
        <v>0</v>
      </c>
      <c r="P282" s="267">
        <v>0</v>
      </c>
    </row>
    <row r="283" spans="1:16" ht="15">
      <c r="A283" s="290">
        <v>7</v>
      </c>
      <c r="B283" s="267">
        <v>0</v>
      </c>
      <c r="C283" s="267">
        <v>0</v>
      </c>
      <c r="D283" s="267">
        <v>5.7283</v>
      </c>
      <c r="E283" s="267">
        <v>1.4776</v>
      </c>
      <c r="F283" s="267">
        <v>7.0024</v>
      </c>
      <c r="G283" s="267">
        <v>1.3375</v>
      </c>
      <c r="H283" s="267">
        <v>7.5446</v>
      </c>
      <c r="I283" s="267">
        <v>1.364</v>
      </c>
      <c r="J283" s="267">
        <v>8.6879</v>
      </c>
      <c r="K283" s="267">
        <v>1.1036</v>
      </c>
      <c r="L283" s="267">
        <v>5.4201</v>
      </c>
      <c r="M283" s="267">
        <v>1.3296</v>
      </c>
      <c r="N283" s="267">
        <v>0</v>
      </c>
      <c r="O283" s="267">
        <v>0</v>
      </c>
      <c r="P283" s="267">
        <v>0</v>
      </c>
    </row>
    <row r="284" spans="1:16" ht="15">
      <c r="A284" s="290">
        <v>8</v>
      </c>
      <c r="B284" s="267">
        <v>0</v>
      </c>
      <c r="C284" s="267">
        <v>0</v>
      </c>
      <c r="D284" s="267">
        <v>5.5697</v>
      </c>
      <c r="E284" s="267">
        <v>1.4354</v>
      </c>
      <c r="F284" s="267">
        <v>6.6705</v>
      </c>
      <c r="G284" s="267">
        <v>1.2993</v>
      </c>
      <c r="H284" s="267">
        <v>7.2619</v>
      </c>
      <c r="I284" s="267">
        <v>1.325</v>
      </c>
      <c r="J284" s="267">
        <v>8.3279</v>
      </c>
      <c r="K284" s="267">
        <v>1.072</v>
      </c>
      <c r="L284" s="267">
        <v>5.2738</v>
      </c>
      <c r="M284" s="267">
        <v>1.2916</v>
      </c>
      <c r="N284" s="267">
        <v>0</v>
      </c>
      <c r="O284" s="267">
        <v>0</v>
      </c>
      <c r="P284" s="267">
        <v>0</v>
      </c>
    </row>
    <row r="285" spans="1:16" ht="15">
      <c r="A285" s="290">
        <v>9</v>
      </c>
      <c r="B285" s="267">
        <v>0</v>
      </c>
      <c r="C285" s="267">
        <v>0</v>
      </c>
      <c r="D285" s="267">
        <v>5.4112</v>
      </c>
      <c r="E285" s="267">
        <v>1.3932</v>
      </c>
      <c r="F285" s="267">
        <v>6.3386</v>
      </c>
      <c r="G285" s="267">
        <v>1.2611</v>
      </c>
      <c r="H285" s="267">
        <v>6.9793</v>
      </c>
      <c r="I285" s="267">
        <v>1.286</v>
      </c>
      <c r="J285" s="267">
        <v>7.9678</v>
      </c>
      <c r="K285" s="267">
        <v>1.0405</v>
      </c>
      <c r="L285" s="267">
        <v>5.1274</v>
      </c>
      <c r="M285" s="267">
        <v>1.2536</v>
      </c>
      <c r="N285" s="267">
        <v>0</v>
      </c>
      <c r="O285" s="267">
        <v>0</v>
      </c>
      <c r="P285" s="267">
        <v>0</v>
      </c>
    </row>
    <row r="286" spans="1:16" ht="15">
      <c r="A286" s="290">
        <v>10</v>
      </c>
      <c r="B286" s="267">
        <v>0</v>
      </c>
      <c r="C286" s="267">
        <v>0</v>
      </c>
      <c r="D286" s="267">
        <v>5.2526</v>
      </c>
      <c r="E286" s="267">
        <v>1.351</v>
      </c>
      <c r="F286" s="267">
        <v>6.0067</v>
      </c>
      <c r="G286" s="267">
        <v>1.2229</v>
      </c>
      <c r="H286" s="267">
        <v>6.6966</v>
      </c>
      <c r="I286" s="267">
        <v>1.2471</v>
      </c>
      <c r="J286" s="267">
        <v>7.6078</v>
      </c>
      <c r="K286" s="267">
        <v>1.009</v>
      </c>
      <c r="L286" s="267">
        <v>4.981</v>
      </c>
      <c r="M286" s="267">
        <v>1.2157</v>
      </c>
      <c r="N286" s="267">
        <v>0</v>
      </c>
      <c r="O286" s="267">
        <v>0</v>
      </c>
      <c r="P286" s="267">
        <v>0</v>
      </c>
    </row>
    <row r="287" spans="1:16" ht="15">
      <c r="A287" s="290">
        <v>11</v>
      </c>
      <c r="B287" s="267">
        <v>0</v>
      </c>
      <c r="C287" s="267">
        <v>0</v>
      </c>
      <c r="D287" s="267">
        <v>5.094</v>
      </c>
      <c r="E287" s="267">
        <v>1.3088</v>
      </c>
      <c r="F287" s="267">
        <v>5.6748</v>
      </c>
      <c r="G287" s="267">
        <v>1.1847</v>
      </c>
      <c r="H287" s="267">
        <v>6.414</v>
      </c>
      <c r="I287" s="267">
        <v>1.2081</v>
      </c>
      <c r="J287" s="267">
        <v>7.2477</v>
      </c>
      <c r="K287" s="267">
        <v>0.9775</v>
      </c>
      <c r="L287" s="267">
        <v>4.8347</v>
      </c>
      <c r="M287" s="267">
        <v>1.1777</v>
      </c>
      <c r="N287" s="267">
        <v>0</v>
      </c>
      <c r="O287" s="267">
        <v>0</v>
      </c>
      <c r="P287" s="267">
        <v>0</v>
      </c>
    </row>
    <row r="288" spans="1:16" ht="15">
      <c r="A288" s="290">
        <v>12</v>
      </c>
      <c r="B288" s="267">
        <v>0</v>
      </c>
      <c r="C288" s="267">
        <v>0</v>
      </c>
      <c r="D288" s="267">
        <v>4.9355</v>
      </c>
      <c r="E288" s="267">
        <v>1.2666</v>
      </c>
      <c r="F288" s="267">
        <v>5.3429</v>
      </c>
      <c r="G288" s="267">
        <v>1.1465</v>
      </c>
      <c r="H288" s="267">
        <v>6.1313</v>
      </c>
      <c r="I288" s="267">
        <v>1.1691</v>
      </c>
      <c r="J288" s="267">
        <v>6.8876</v>
      </c>
      <c r="K288" s="267">
        <v>0.9459</v>
      </c>
      <c r="L288" s="267">
        <v>4.6883</v>
      </c>
      <c r="M288" s="267">
        <v>1.1397</v>
      </c>
      <c r="N288" s="267">
        <v>0</v>
      </c>
      <c r="O288" s="267">
        <v>0</v>
      </c>
      <c r="P288" s="267">
        <v>0</v>
      </c>
    </row>
    <row r="289" spans="1:16" ht="15">
      <c r="A289" s="290">
        <v>13</v>
      </c>
      <c r="B289" s="267">
        <v>0</v>
      </c>
      <c r="C289" s="267">
        <v>0</v>
      </c>
      <c r="D289" s="267">
        <v>4.7769</v>
      </c>
      <c r="E289" s="267">
        <v>1.2243</v>
      </c>
      <c r="F289" s="267">
        <v>5.011</v>
      </c>
      <c r="G289" s="267">
        <v>1.1083</v>
      </c>
      <c r="H289" s="267">
        <v>5.8487</v>
      </c>
      <c r="I289" s="267">
        <v>1.1302</v>
      </c>
      <c r="J289" s="267">
        <v>6.5276</v>
      </c>
      <c r="K289" s="267">
        <v>0.9144</v>
      </c>
      <c r="L289" s="267">
        <v>4.5419</v>
      </c>
      <c r="M289" s="267">
        <v>1.1017</v>
      </c>
      <c r="N289" s="267">
        <v>0</v>
      </c>
      <c r="O289" s="267">
        <v>0</v>
      </c>
      <c r="P289" s="267">
        <v>0</v>
      </c>
    </row>
    <row r="290" spans="1:16" ht="15">
      <c r="A290" s="290">
        <v>14</v>
      </c>
      <c r="B290" s="267">
        <v>0</v>
      </c>
      <c r="C290" s="267">
        <v>0</v>
      </c>
      <c r="D290" s="267">
        <v>4.6184</v>
      </c>
      <c r="E290" s="267">
        <v>1.1821</v>
      </c>
      <c r="F290" s="267">
        <v>4.6791</v>
      </c>
      <c r="G290" s="267">
        <v>1.07</v>
      </c>
      <c r="H290" s="267">
        <v>5.566</v>
      </c>
      <c r="I290" s="267">
        <v>1.0912</v>
      </c>
      <c r="J290" s="267">
        <v>6.1675</v>
      </c>
      <c r="K290" s="267">
        <v>0.8829</v>
      </c>
      <c r="L290" s="267">
        <v>4.3956</v>
      </c>
      <c r="M290" s="267">
        <v>1.0637</v>
      </c>
      <c r="N290" s="267">
        <v>0</v>
      </c>
      <c r="O290" s="267">
        <v>0</v>
      </c>
      <c r="P290" s="267">
        <v>0</v>
      </c>
    </row>
    <row r="291" spans="1:16" ht="15">
      <c r="A291" s="290">
        <v>15</v>
      </c>
      <c r="B291" s="267">
        <v>0</v>
      </c>
      <c r="C291" s="267">
        <v>0</v>
      </c>
      <c r="D291" s="267">
        <v>4.4598</v>
      </c>
      <c r="E291" s="267">
        <v>1.1399</v>
      </c>
      <c r="F291" s="267">
        <v>4.3472</v>
      </c>
      <c r="G291" s="267">
        <v>1.0318</v>
      </c>
      <c r="H291" s="267">
        <v>5.2834</v>
      </c>
      <c r="I291" s="267">
        <v>1.0522</v>
      </c>
      <c r="J291" s="267">
        <v>5.8074</v>
      </c>
      <c r="K291" s="267">
        <v>0.8513</v>
      </c>
      <c r="L291" s="267">
        <v>4.2492</v>
      </c>
      <c r="M291" s="267">
        <v>1.0257</v>
      </c>
      <c r="N291" s="267">
        <v>0</v>
      </c>
      <c r="O291" s="267">
        <v>0</v>
      </c>
      <c r="P291" s="267">
        <v>0</v>
      </c>
    </row>
    <row r="292" spans="1:16" ht="15">
      <c r="A292" s="290">
        <v>16</v>
      </c>
      <c r="B292" s="267">
        <v>0</v>
      </c>
      <c r="C292" s="267">
        <v>0</v>
      </c>
      <c r="D292" s="267">
        <v>4.3012</v>
      </c>
      <c r="E292" s="267">
        <v>1.0977</v>
      </c>
      <c r="F292" s="267">
        <v>4.0153</v>
      </c>
      <c r="G292" s="267">
        <v>0.9936</v>
      </c>
      <c r="H292" s="267">
        <v>5.0007</v>
      </c>
      <c r="I292" s="267">
        <v>1.0132</v>
      </c>
      <c r="J292" s="267">
        <v>5.4474</v>
      </c>
      <c r="K292" s="267">
        <v>0.8198</v>
      </c>
      <c r="L292" s="267">
        <v>4.1028</v>
      </c>
      <c r="M292" s="267">
        <v>0.9877</v>
      </c>
      <c r="N292" s="267">
        <v>0</v>
      </c>
      <c r="O292" s="267">
        <v>0</v>
      </c>
      <c r="P292" s="267">
        <v>0</v>
      </c>
    </row>
    <row r="293" spans="1:16" ht="15">
      <c r="A293" s="290">
        <v>17</v>
      </c>
      <c r="B293" s="267">
        <v>0</v>
      </c>
      <c r="C293" s="267">
        <v>0</v>
      </c>
      <c r="D293" s="267">
        <v>4.1427</v>
      </c>
      <c r="E293" s="267">
        <v>1.0555</v>
      </c>
      <c r="F293" s="267">
        <v>3.6834</v>
      </c>
      <c r="G293" s="267">
        <v>0.9554</v>
      </c>
      <c r="H293" s="267">
        <v>4.7181</v>
      </c>
      <c r="I293" s="267">
        <v>0.9743</v>
      </c>
      <c r="J293" s="267">
        <v>5.0873</v>
      </c>
      <c r="K293" s="267">
        <v>0.7883</v>
      </c>
      <c r="L293" s="267">
        <v>3.9565</v>
      </c>
      <c r="M293" s="267">
        <v>0.9497</v>
      </c>
      <c r="N293" s="267">
        <v>0</v>
      </c>
      <c r="O293" s="267">
        <v>0</v>
      </c>
      <c r="P293" s="267">
        <v>0</v>
      </c>
    </row>
    <row r="294" spans="1:16" ht="15">
      <c r="A294" s="290">
        <v>18</v>
      </c>
      <c r="B294" s="267">
        <v>0</v>
      </c>
      <c r="C294" s="267">
        <v>0</v>
      </c>
      <c r="D294" s="267">
        <v>3.9841</v>
      </c>
      <c r="E294" s="267">
        <v>1.0132</v>
      </c>
      <c r="F294" s="267">
        <v>3.3515</v>
      </c>
      <c r="G294" s="267">
        <v>0.9172</v>
      </c>
      <c r="H294" s="267">
        <v>4.4354</v>
      </c>
      <c r="I294" s="267">
        <v>0.9353</v>
      </c>
      <c r="J294" s="267">
        <v>4.7273</v>
      </c>
      <c r="K294" s="267">
        <v>0.7567</v>
      </c>
      <c r="L294" s="267">
        <v>3.8101</v>
      </c>
      <c r="M294" s="267">
        <v>0.9117</v>
      </c>
      <c r="N294" s="267">
        <v>4.1127</v>
      </c>
      <c r="O294" s="267">
        <v>1.0615</v>
      </c>
      <c r="P294" s="267">
        <v>0</v>
      </c>
    </row>
    <row r="295" spans="1:16" ht="15">
      <c r="A295" s="290">
        <v>19</v>
      </c>
      <c r="B295" s="267">
        <v>0</v>
      </c>
      <c r="C295" s="267">
        <v>0</v>
      </c>
      <c r="D295" s="267">
        <v>4.2597</v>
      </c>
      <c r="E295" s="267">
        <v>0.9907</v>
      </c>
      <c r="F295" s="267">
        <v>3.7287</v>
      </c>
      <c r="G295" s="267">
        <v>0.9018</v>
      </c>
      <c r="H295" s="267">
        <v>4.386</v>
      </c>
      <c r="I295" s="267">
        <v>0.9305</v>
      </c>
      <c r="J295" s="267">
        <v>4.586</v>
      </c>
      <c r="K295" s="267">
        <v>0.749</v>
      </c>
      <c r="L295" s="267">
        <v>3.6831</v>
      </c>
      <c r="M295" s="267">
        <v>0.9579</v>
      </c>
      <c r="N295" s="267">
        <v>3.9985</v>
      </c>
      <c r="O295" s="267">
        <v>1.032</v>
      </c>
      <c r="P295" s="267">
        <v>0</v>
      </c>
    </row>
    <row r="296" spans="1:16" ht="15">
      <c r="A296" s="290">
        <v>20</v>
      </c>
      <c r="B296" s="267">
        <v>0</v>
      </c>
      <c r="C296" s="267">
        <v>0</v>
      </c>
      <c r="D296" s="267">
        <v>4.5353</v>
      </c>
      <c r="E296" s="267">
        <v>0.9681</v>
      </c>
      <c r="F296" s="267">
        <v>4.1059</v>
      </c>
      <c r="G296" s="267">
        <v>0.8864</v>
      </c>
      <c r="H296" s="267">
        <v>4.3366</v>
      </c>
      <c r="I296" s="267">
        <v>0.9257</v>
      </c>
      <c r="J296" s="267">
        <v>4.4447</v>
      </c>
      <c r="K296" s="267">
        <v>0.7413</v>
      </c>
      <c r="L296" s="267">
        <v>3.556</v>
      </c>
      <c r="M296" s="267">
        <v>1.004</v>
      </c>
      <c r="N296" s="267">
        <v>3.8842</v>
      </c>
      <c r="O296" s="267">
        <v>1.0025</v>
      </c>
      <c r="P296" s="267">
        <v>0</v>
      </c>
    </row>
    <row r="297" spans="1:16" ht="15">
      <c r="A297" s="290">
        <v>21</v>
      </c>
      <c r="B297" s="267">
        <v>0</v>
      </c>
      <c r="C297" s="267">
        <v>0</v>
      </c>
      <c r="D297" s="267">
        <v>5.1303</v>
      </c>
      <c r="E297" s="267">
        <v>1.0626</v>
      </c>
      <c r="F297" s="267">
        <v>5.1356</v>
      </c>
      <c r="G297" s="267">
        <v>0.98</v>
      </c>
      <c r="H297" s="267">
        <v>4.8288</v>
      </c>
      <c r="I297" s="267">
        <v>1.0114</v>
      </c>
      <c r="J297" s="267">
        <v>4.8285</v>
      </c>
      <c r="K297" s="267">
        <v>1.0575</v>
      </c>
      <c r="L297" s="267">
        <v>3.8445</v>
      </c>
      <c r="M297" s="267">
        <v>1.1945</v>
      </c>
      <c r="N297" s="267">
        <v>4.5073</v>
      </c>
      <c r="O297" s="267">
        <v>0.974</v>
      </c>
      <c r="P297" s="267">
        <v>0</v>
      </c>
    </row>
    <row r="298" spans="1:16" ht="15">
      <c r="A298" s="290">
        <v>22</v>
      </c>
      <c r="B298" s="267">
        <v>0</v>
      </c>
      <c r="C298" s="267">
        <v>0</v>
      </c>
      <c r="D298" s="267">
        <v>5.3712</v>
      </c>
      <c r="E298" s="267">
        <v>1.0431</v>
      </c>
      <c r="F298" s="267">
        <v>5.6115</v>
      </c>
      <c r="G298" s="267">
        <v>0.9684</v>
      </c>
      <c r="H298" s="267">
        <v>4.8027</v>
      </c>
      <c r="I298" s="267">
        <v>1.0036</v>
      </c>
      <c r="J298" s="267">
        <v>4.6948</v>
      </c>
      <c r="K298" s="267">
        <v>1.0282</v>
      </c>
      <c r="L298" s="267">
        <v>3.721</v>
      </c>
      <c r="M298" s="267">
        <v>1.2564</v>
      </c>
      <c r="N298" s="267">
        <v>4.3707</v>
      </c>
      <c r="O298" s="267">
        <v>0.9445</v>
      </c>
      <c r="P298" s="267">
        <v>0</v>
      </c>
    </row>
    <row r="299" spans="1:16" ht="15">
      <c r="A299" s="290">
        <v>23</v>
      </c>
      <c r="B299" s="267">
        <v>0</v>
      </c>
      <c r="C299" s="267">
        <v>0</v>
      </c>
      <c r="D299" s="267">
        <v>5.612</v>
      </c>
      <c r="E299" s="267">
        <v>1.0236</v>
      </c>
      <c r="F299" s="267">
        <v>6.0874</v>
      </c>
      <c r="G299" s="267">
        <v>0.9569</v>
      </c>
      <c r="H299" s="267">
        <v>4.7766</v>
      </c>
      <c r="I299" s="267">
        <v>0.9958</v>
      </c>
      <c r="J299" s="267">
        <v>4.561</v>
      </c>
      <c r="K299" s="267">
        <v>0.9989</v>
      </c>
      <c r="L299" s="267">
        <v>3.5975</v>
      </c>
      <c r="M299" s="267">
        <v>1.3184</v>
      </c>
      <c r="N299" s="267">
        <v>4.2341</v>
      </c>
      <c r="O299" s="267">
        <v>0.9149</v>
      </c>
      <c r="P299" s="267">
        <v>0</v>
      </c>
    </row>
    <row r="300" spans="1:16" ht="15">
      <c r="A300" s="290">
        <v>24</v>
      </c>
      <c r="B300" s="267">
        <v>0</v>
      </c>
      <c r="C300" s="267">
        <v>0</v>
      </c>
      <c r="D300" s="267">
        <v>5.8529</v>
      </c>
      <c r="E300" s="267">
        <v>1.0042</v>
      </c>
      <c r="F300" s="267">
        <v>6.5633</v>
      </c>
      <c r="G300" s="267">
        <v>0.9453</v>
      </c>
      <c r="H300" s="267">
        <v>4.7506</v>
      </c>
      <c r="I300" s="267">
        <v>0.988</v>
      </c>
      <c r="J300" s="267">
        <v>4.4273</v>
      </c>
      <c r="K300" s="267">
        <v>0.9696</v>
      </c>
      <c r="L300" s="267">
        <v>3.474</v>
      </c>
      <c r="M300" s="267">
        <v>1.3803</v>
      </c>
      <c r="N300" s="267">
        <v>4.0975</v>
      </c>
      <c r="O300" s="267">
        <v>0.8854</v>
      </c>
      <c r="P300" s="267">
        <v>0</v>
      </c>
    </row>
    <row r="301" spans="1:16" ht="15">
      <c r="A301" s="290">
        <v>25</v>
      </c>
      <c r="B301" s="267">
        <v>0</v>
      </c>
      <c r="C301" s="267">
        <v>0</v>
      </c>
      <c r="D301" s="267">
        <v>6.0938</v>
      </c>
      <c r="E301" s="267">
        <v>0.9847</v>
      </c>
      <c r="F301" s="267">
        <v>7.0392</v>
      </c>
      <c r="G301" s="267">
        <v>0.9338</v>
      </c>
      <c r="H301" s="267">
        <v>4.7245</v>
      </c>
      <c r="I301" s="267">
        <v>0.9802</v>
      </c>
      <c r="J301" s="267">
        <v>4.2935</v>
      </c>
      <c r="K301" s="267">
        <v>0.9403</v>
      </c>
      <c r="L301" s="267">
        <v>3.3504</v>
      </c>
      <c r="M301" s="267">
        <v>1.4422</v>
      </c>
      <c r="N301" s="267">
        <v>3.9609</v>
      </c>
      <c r="O301" s="267">
        <v>0.8559</v>
      </c>
      <c r="P301" s="267">
        <v>0</v>
      </c>
    </row>
    <row r="302" spans="1:16" ht="15">
      <c r="A302" s="290">
        <v>26</v>
      </c>
      <c r="B302" s="267">
        <v>0</v>
      </c>
      <c r="C302" s="267">
        <v>0</v>
      </c>
      <c r="D302" s="267">
        <v>6.3347</v>
      </c>
      <c r="E302" s="267">
        <v>0.9652</v>
      </c>
      <c r="F302" s="267">
        <v>7.5152</v>
      </c>
      <c r="G302" s="267">
        <v>0.9222</v>
      </c>
      <c r="H302" s="267">
        <v>4.6985</v>
      </c>
      <c r="I302" s="267">
        <v>0.9725</v>
      </c>
      <c r="J302" s="267">
        <v>4.1598</v>
      </c>
      <c r="K302" s="267">
        <v>0.911</v>
      </c>
      <c r="L302" s="267">
        <v>3.2269</v>
      </c>
      <c r="M302" s="267">
        <v>1.5042</v>
      </c>
      <c r="N302" s="267">
        <v>3.8243</v>
      </c>
      <c r="O302" s="267">
        <v>0.8264</v>
      </c>
      <c r="P302" s="267">
        <v>0</v>
      </c>
    </row>
    <row r="303" spans="1:16" ht="15">
      <c r="A303" s="290">
        <v>27</v>
      </c>
      <c r="B303" s="267">
        <v>0</v>
      </c>
      <c r="C303" s="267">
        <v>0</v>
      </c>
      <c r="D303" s="267">
        <v>6.5756</v>
      </c>
      <c r="E303" s="267">
        <v>0.9458</v>
      </c>
      <c r="F303" s="267">
        <v>7.9911</v>
      </c>
      <c r="G303" s="267">
        <v>0.9106</v>
      </c>
      <c r="H303" s="267">
        <v>4.6724</v>
      </c>
      <c r="I303" s="267">
        <v>0.9647</v>
      </c>
      <c r="J303" s="267">
        <v>4.026</v>
      </c>
      <c r="K303" s="267">
        <v>0.8817</v>
      </c>
      <c r="L303" s="267">
        <v>3.1034</v>
      </c>
      <c r="M303" s="267">
        <v>1.5661</v>
      </c>
      <c r="N303" s="267">
        <v>3.6878</v>
      </c>
      <c r="O303" s="267">
        <v>0.7969</v>
      </c>
      <c r="P303" s="267">
        <v>0</v>
      </c>
    </row>
    <row r="304" spans="1:16" ht="15">
      <c r="A304" s="290">
        <v>28</v>
      </c>
      <c r="B304" s="267">
        <v>0</v>
      </c>
      <c r="C304" s="267">
        <v>0</v>
      </c>
      <c r="D304" s="267">
        <v>6.8164</v>
      </c>
      <c r="E304" s="267">
        <v>0.9263</v>
      </c>
      <c r="F304" s="267">
        <v>8.467</v>
      </c>
      <c r="G304" s="267">
        <v>0.8991</v>
      </c>
      <c r="H304" s="267">
        <v>4.6464</v>
      </c>
      <c r="I304" s="267">
        <v>0.9569</v>
      </c>
      <c r="J304" s="267">
        <v>3.8923</v>
      </c>
      <c r="K304" s="267">
        <v>0.8524</v>
      </c>
      <c r="L304" s="267">
        <v>2.9799</v>
      </c>
      <c r="M304" s="267">
        <v>1.628</v>
      </c>
      <c r="N304" s="267">
        <v>3.5512</v>
      </c>
      <c r="O304" s="267">
        <v>0.7674</v>
      </c>
      <c r="P304" s="267">
        <v>0</v>
      </c>
    </row>
    <row r="305" spans="1:16" ht="15">
      <c r="A305" s="290">
        <v>29</v>
      </c>
      <c r="B305" s="267">
        <v>0</v>
      </c>
      <c r="C305" s="267">
        <v>0</v>
      </c>
      <c r="D305" s="267">
        <v>7.0573</v>
      </c>
      <c r="E305" s="267">
        <v>0.9068</v>
      </c>
      <c r="F305" s="267">
        <v>8.9429</v>
      </c>
      <c r="G305" s="267">
        <v>0.8875</v>
      </c>
      <c r="H305" s="267">
        <v>4.6203</v>
      </c>
      <c r="I305" s="267">
        <v>0.9491</v>
      </c>
      <c r="J305" s="267">
        <v>3.7585</v>
      </c>
      <c r="K305" s="267">
        <v>0.8231</v>
      </c>
      <c r="L305" s="267">
        <v>2.8563</v>
      </c>
      <c r="M305" s="267">
        <v>1.69</v>
      </c>
      <c r="N305" s="267">
        <v>3.4146</v>
      </c>
      <c r="O305" s="267">
        <v>0.7379</v>
      </c>
      <c r="P305" s="267">
        <v>0</v>
      </c>
    </row>
    <row r="306" spans="1:16" ht="15">
      <c r="A306" s="290">
        <v>30</v>
      </c>
      <c r="B306" s="267">
        <v>0</v>
      </c>
      <c r="C306" s="267">
        <v>0</v>
      </c>
      <c r="D306" s="267">
        <v>7.2982</v>
      </c>
      <c r="E306" s="267">
        <v>0.8874</v>
      </c>
      <c r="F306" s="267">
        <v>9.4189</v>
      </c>
      <c r="G306" s="267">
        <v>0.876</v>
      </c>
      <c r="H306" s="267">
        <v>4.5942</v>
      </c>
      <c r="I306" s="267">
        <v>0.9413</v>
      </c>
      <c r="J306" s="267">
        <v>3.6247</v>
      </c>
      <c r="K306" s="267">
        <v>0.7938</v>
      </c>
      <c r="L306" s="267">
        <v>2.7328</v>
      </c>
      <c r="M306" s="267">
        <v>1.7519</v>
      </c>
      <c r="N306" s="267">
        <v>3.278</v>
      </c>
      <c r="O306" s="267">
        <v>0.7083</v>
      </c>
      <c r="P306" s="267">
        <v>0</v>
      </c>
    </row>
    <row r="307" spans="1:16" ht="15">
      <c r="A307" s="290">
        <v>31</v>
      </c>
      <c r="B307" s="267">
        <v>0</v>
      </c>
      <c r="C307" s="267">
        <v>0</v>
      </c>
      <c r="D307" s="267">
        <v>7.0366</v>
      </c>
      <c r="E307" s="267">
        <v>0.8758</v>
      </c>
      <c r="F307" s="267">
        <v>9.3181</v>
      </c>
      <c r="G307" s="267">
        <v>0.8724</v>
      </c>
      <c r="H307" s="267">
        <v>4.6706</v>
      </c>
      <c r="I307" s="267">
        <v>0.9336</v>
      </c>
      <c r="J307" s="267">
        <v>3.6434</v>
      </c>
      <c r="K307" s="267">
        <v>0.7891</v>
      </c>
      <c r="L307" s="267">
        <v>2.7119</v>
      </c>
      <c r="M307" s="267">
        <v>1.712</v>
      </c>
      <c r="N307" s="267">
        <v>3.1896</v>
      </c>
      <c r="O307" s="267">
        <v>0.7323</v>
      </c>
      <c r="P307" s="267">
        <v>0</v>
      </c>
    </row>
    <row r="308" spans="1:16" ht="15">
      <c r="A308" s="290">
        <v>32</v>
      </c>
      <c r="B308" s="267">
        <v>0</v>
      </c>
      <c r="C308" s="267">
        <v>0</v>
      </c>
      <c r="D308" s="267">
        <v>6.7749</v>
      </c>
      <c r="E308" s="267">
        <v>0.8643</v>
      </c>
      <c r="F308" s="267">
        <v>9.2174</v>
      </c>
      <c r="G308" s="267">
        <v>0.8688</v>
      </c>
      <c r="H308" s="267">
        <v>4.7469</v>
      </c>
      <c r="I308" s="267">
        <v>0.9258</v>
      </c>
      <c r="J308" s="267">
        <v>3.6621</v>
      </c>
      <c r="K308" s="267">
        <v>0.7844</v>
      </c>
      <c r="L308" s="267">
        <v>2.691</v>
      </c>
      <c r="M308" s="267">
        <v>1.6721</v>
      </c>
      <c r="N308" s="267">
        <v>3.1013</v>
      </c>
      <c r="O308" s="267">
        <v>0.7563</v>
      </c>
      <c r="P308" s="267">
        <v>0</v>
      </c>
    </row>
    <row r="309" spans="1:16" ht="15">
      <c r="A309" s="290">
        <v>33</v>
      </c>
      <c r="B309" s="267">
        <v>0</v>
      </c>
      <c r="C309" s="267">
        <v>0</v>
      </c>
      <c r="D309" s="267">
        <v>6.394</v>
      </c>
      <c r="E309" s="267">
        <v>1.2208</v>
      </c>
      <c r="F309" s="267">
        <v>8.3007</v>
      </c>
      <c r="G309" s="267">
        <v>1.2296</v>
      </c>
      <c r="H309" s="267">
        <v>4.6101</v>
      </c>
      <c r="I309" s="267">
        <v>1.3463</v>
      </c>
      <c r="J309" s="267">
        <v>3.6413</v>
      </c>
      <c r="K309" s="267">
        <v>1.1435</v>
      </c>
      <c r="L309" s="267">
        <v>2.8633</v>
      </c>
      <c r="M309" s="267">
        <v>2.0467</v>
      </c>
      <c r="N309" s="267">
        <v>3.1132</v>
      </c>
      <c r="O309" s="267">
        <v>1.796</v>
      </c>
      <c r="P309" s="267">
        <v>0</v>
      </c>
    </row>
    <row r="310" spans="1:16" ht="15">
      <c r="A310" s="290">
        <v>34</v>
      </c>
      <c r="B310" s="267">
        <v>0</v>
      </c>
      <c r="C310" s="267">
        <v>0</v>
      </c>
      <c r="D310" s="267">
        <v>6.2324</v>
      </c>
      <c r="E310" s="267">
        <v>1.2096</v>
      </c>
      <c r="F310" s="267">
        <v>8.1874</v>
      </c>
      <c r="G310" s="267">
        <v>1.2252</v>
      </c>
      <c r="H310" s="267">
        <v>4.6593</v>
      </c>
      <c r="I310" s="267">
        <v>1.3302</v>
      </c>
      <c r="J310" s="267">
        <v>3.6456</v>
      </c>
      <c r="K310" s="267">
        <v>1.1334</v>
      </c>
      <c r="L310" s="267">
        <v>2.8387</v>
      </c>
      <c r="M310" s="267">
        <v>2.0053</v>
      </c>
      <c r="N310" s="267">
        <v>3.031</v>
      </c>
      <c r="O310" s="267">
        <v>1.7486</v>
      </c>
      <c r="P310" s="267">
        <v>0</v>
      </c>
    </row>
    <row r="311" spans="1:16" ht="15">
      <c r="A311" s="290">
        <v>35</v>
      </c>
      <c r="B311" s="267">
        <v>0</v>
      </c>
      <c r="C311" s="267">
        <v>0</v>
      </c>
      <c r="D311" s="267">
        <v>6.0709</v>
      </c>
      <c r="E311" s="267">
        <v>1.1983</v>
      </c>
      <c r="F311" s="267">
        <v>8.0741</v>
      </c>
      <c r="G311" s="267">
        <v>1.2209</v>
      </c>
      <c r="H311" s="267">
        <v>4.7085</v>
      </c>
      <c r="I311" s="267">
        <v>1.314</v>
      </c>
      <c r="J311" s="267">
        <v>3.65</v>
      </c>
      <c r="K311" s="267">
        <v>1.1232</v>
      </c>
      <c r="L311" s="267">
        <v>2.8142</v>
      </c>
      <c r="M311" s="267">
        <v>1.9639</v>
      </c>
      <c r="N311" s="267">
        <v>2.9488</v>
      </c>
      <c r="O311" s="267">
        <v>1.7011</v>
      </c>
      <c r="P311" s="267">
        <v>0</v>
      </c>
    </row>
    <row r="312" spans="1:16" ht="15">
      <c r="A312" s="290">
        <v>36</v>
      </c>
      <c r="B312" s="267">
        <v>0</v>
      </c>
      <c r="C312" s="267">
        <v>0</v>
      </c>
      <c r="D312" s="267">
        <v>5.9094</v>
      </c>
      <c r="E312" s="267">
        <v>1.1871</v>
      </c>
      <c r="F312" s="267">
        <v>7.9608</v>
      </c>
      <c r="G312" s="267">
        <v>1.2165</v>
      </c>
      <c r="H312" s="267">
        <v>4.7576</v>
      </c>
      <c r="I312" s="267">
        <v>1.2979</v>
      </c>
      <c r="J312" s="267">
        <v>3.6544</v>
      </c>
      <c r="K312" s="267">
        <v>1.113</v>
      </c>
      <c r="L312" s="267">
        <v>2.7897</v>
      </c>
      <c r="M312" s="267">
        <v>1.9225</v>
      </c>
      <c r="N312" s="267">
        <v>2.8665</v>
      </c>
      <c r="O312" s="267">
        <v>1.6537</v>
      </c>
      <c r="P312" s="267">
        <v>0</v>
      </c>
    </row>
    <row r="313" spans="1:16" ht="15">
      <c r="A313" s="290">
        <v>37</v>
      </c>
      <c r="B313" s="267">
        <v>0</v>
      </c>
      <c r="C313" s="267">
        <v>0</v>
      </c>
      <c r="D313" s="267">
        <v>5.7478</v>
      </c>
      <c r="E313" s="267">
        <v>1.1758</v>
      </c>
      <c r="F313" s="267">
        <v>7.8475</v>
      </c>
      <c r="G313" s="267">
        <v>1.2122</v>
      </c>
      <c r="H313" s="267">
        <v>4.8068</v>
      </c>
      <c r="I313" s="267">
        <v>1.2818</v>
      </c>
      <c r="J313" s="267">
        <v>3.6587</v>
      </c>
      <c r="K313" s="267">
        <v>1.1028</v>
      </c>
      <c r="L313" s="267">
        <v>2.7652</v>
      </c>
      <c r="M313" s="267">
        <v>1.881</v>
      </c>
      <c r="N313" s="267">
        <v>2.7843</v>
      </c>
      <c r="O313" s="267">
        <v>1.6063</v>
      </c>
      <c r="P313" s="267">
        <v>0</v>
      </c>
    </row>
    <row r="314" spans="1:16" ht="15">
      <c r="A314" s="290">
        <v>38</v>
      </c>
      <c r="B314" s="267">
        <v>0</v>
      </c>
      <c r="C314" s="267">
        <v>0</v>
      </c>
      <c r="D314" s="267">
        <v>5.5863</v>
      </c>
      <c r="E314" s="267">
        <v>1.1646</v>
      </c>
      <c r="F314" s="267">
        <v>7.7343</v>
      </c>
      <c r="G314" s="267">
        <v>1.2078</v>
      </c>
      <c r="H314" s="267">
        <v>4.856</v>
      </c>
      <c r="I314" s="267">
        <v>1.2657</v>
      </c>
      <c r="J314" s="267">
        <v>3.6631</v>
      </c>
      <c r="K314" s="267">
        <v>1.0926</v>
      </c>
      <c r="L314" s="267">
        <v>2.7407</v>
      </c>
      <c r="M314" s="267">
        <v>1.8396</v>
      </c>
      <c r="N314" s="267">
        <v>2.7021</v>
      </c>
      <c r="O314" s="267">
        <v>1.5588</v>
      </c>
      <c r="P314" s="267">
        <v>0</v>
      </c>
    </row>
    <row r="315" spans="1:16" ht="15">
      <c r="A315" s="290">
        <v>39</v>
      </c>
      <c r="B315" s="267">
        <v>0</v>
      </c>
      <c r="C315" s="267">
        <v>0</v>
      </c>
      <c r="D315" s="267">
        <v>5.4247</v>
      </c>
      <c r="E315" s="267">
        <v>1.1533</v>
      </c>
      <c r="F315" s="267">
        <v>7.621</v>
      </c>
      <c r="G315" s="267">
        <v>1.2035</v>
      </c>
      <c r="H315" s="267">
        <v>4.9052</v>
      </c>
      <c r="I315" s="267">
        <v>1.2496</v>
      </c>
      <c r="J315" s="267">
        <v>3.6675</v>
      </c>
      <c r="K315" s="267">
        <v>1.0824</v>
      </c>
      <c r="L315" s="267">
        <v>2.7162</v>
      </c>
      <c r="M315" s="267">
        <v>1.7982</v>
      </c>
      <c r="N315" s="267">
        <v>2.6198</v>
      </c>
      <c r="O315" s="267">
        <v>1.5114</v>
      </c>
      <c r="P315" s="267">
        <v>0</v>
      </c>
    </row>
    <row r="316" spans="1:16" ht="15">
      <c r="A316" s="290">
        <v>40</v>
      </c>
      <c r="B316" s="267">
        <v>0</v>
      </c>
      <c r="C316" s="267">
        <v>0</v>
      </c>
      <c r="D316" s="267">
        <v>5.2632</v>
      </c>
      <c r="E316" s="267">
        <v>1.1421</v>
      </c>
      <c r="F316" s="267">
        <v>7.5077</v>
      </c>
      <c r="G316" s="267">
        <v>1.1991</v>
      </c>
      <c r="H316" s="267">
        <v>4.9544</v>
      </c>
      <c r="I316" s="267">
        <v>1.2334</v>
      </c>
      <c r="J316" s="267">
        <v>3.6719</v>
      </c>
      <c r="K316" s="267">
        <v>1.0722</v>
      </c>
      <c r="L316" s="267">
        <v>2.6917</v>
      </c>
      <c r="M316" s="267">
        <v>1.7568</v>
      </c>
      <c r="N316" s="267">
        <v>2.5376</v>
      </c>
      <c r="O316" s="267">
        <v>1.4639</v>
      </c>
      <c r="P316" s="267">
        <v>0</v>
      </c>
    </row>
    <row r="317" spans="1:16" ht="15">
      <c r="A317" s="290">
        <v>41</v>
      </c>
      <c r="B317" s="267">
        <v>0</v>
      </c>
      <c r="C317" s="267">
        <v>0</v>
      </c>
      <c r="D317" s="267">
        <v>5.1017</v>
      </c>
      <c r="E317" s="267">
        <v>1.1308</v>
      </c>
      <c r="F317" s="267">
        <v>7.3944</v>
      </c>
      <c r="G317" s="267">
        <v>1.1948</v>
      </c>
      <c r="H317" s="267">
        <v>5.0036</v>
      </c>
      <c r="I317" s="267">
        <v>1.2173</v>
      </c>
      <c r="J317" s="267">
        <v>3.6762</v>
      </c>
      <c r="K317" s="267">
        <v>1.062</v>
      </c>
      <c r="L317" s="267">
        <v>2.6672</v>
      </c>
      <c r="M317" s="267">
        <v>1.7154</v>
      </c>
      <c r="N317" s="267">
        <v>2.4554</v>
      </c>
      <c r="O317" s="267">
        <v>1.4165</v>
      </c>
      <c r="P317" s="267">
        <v>0</v>
      </c>
    </row>
    <row r="318" spans="1:16" ht="15">
      <c r="A318" s="290">
        <v>42</v>
      </c>
      <c r="B318" s="267">
        <v>0</v>
      </c>
      <c r="C318" s="267">
        <v>0</v>
      </c>
      <c r="D318" s="267">
        <v>4.9401</v>
      </c>
      <c r="E318" s="267">
        <v>1.1196</v>
      </c>
      <c r="F318" s="267">
        <v>7.2811</v>
      </c>
      <c r="G318" s="267">
        <v>1.1904</v>
      </c>
      <c r="H318" s="267">
        <v>5.0527</v>
      </c>
      <c r="I318" s="267">
        <v>1.2012</v>
      </c>
      <c r="J318" s="267">
        <v>3.6806</v>
      </c>
      <c r="K318" s="267">
        <v>1.0518</v>
      </c>
      <c r="L318" s="267">
        <v>2.6426</v>
      </c>
      <c r="M318" s="267">
        <v>1.674</v>
      </c>
      <c r="N318" s="267">
        <v>2.3731</v>
      </c>
      <c r="O318" s="267">
        <v>1.3691</v>
      </c>
      <c r="P318" s="267">
        <v>0</v>
      </c>
    </row>
    <row r="319" spans="1:16" ht="15">
      <c r="A319" s="290">
        <v>43</v>
      </c>
      <c r="B319" s="267">
        <v>0</v>
      </c>
      <c r="C319" s="267">
        <v>0</v>
      </c>
      <c r="D319" s="267">
        <v>4.9652</v>
      </c>
      <c r="E319" s="267">
        <v>1.1155</v>
      </c>
      <c r="F319" s="267">
        <v>7.1526</v>
      </c>
      <c r="G319" s="267">
        <v>1.1841</v>
      </c>
      <c r="H319" s="267">
        <v>5.1328</v>
      </c>
      <c r="I319" s="267">
        <v>1.1937</v>
      </c>
      <c r="J319" s="267">
        <v>3.5745</v>
      </c>
      <c r="K319" s="267">
        <v>1.0516</v>
      </c>
      <c r="L319" s="267">
        <v>2.6052</v>
      </c>
      <c r="M319" s="267">
        <v>1.6553</v>
      </c>
      <c r="N319" s="267">
        <v>2.3216</v>
      </c>
      <c r="O319" s="267">
        <v>1.3586</v>
      </c>
      <c r="P319" s="267">
        <v>0</v>
      </c>
    </row>
    <row r="320" spans="1:16" ht="15">
      <c r="A320" s="290">
        <v>44</v>
      </c>
      <c r="B320" s="267">
        <v>0</v>
      </c>
      <c r="C320" s="267">
        <v>0</v>
      </c>
      <c r="D320" s="267">
        <v>4.9902</v>
      </c>
      <c r="E320" s="267">
        <v>1.1115</v>
      </c>
      <c r="F320" s="267">
        <v>7.024</v>
      </c>
      <c r="G320" s="267">
        <v>1.1778</v>
      </c>
      <c r="H320" s="267">
        <v>5.213</v>
      </c>
      <c r="I320" s="267">
        <v>1.1862</v>
      </c>
      <c r="J320" s="267">
        <v>3.4684</v>
      </c>
      <c r="K320" s="267">
        <v>1.0514</v>
      </c>
      <c r="L320" s="267">
        <v>2.5677</v>
      </c>
      <c r="M320" s="267">
        <v>1.6365</v>
      </c>
      <c r="N320" s="267">
        <v>2.2701</v>
      </c>
      <c r="O320" s="267">
        <v>1.3481</v>
      </c>
      <c r="P320" s="267">
        <v>0</v>
      </c>
    </row>
    <row r="321" spans="1:16" ht="15">
      <c r="A321" s="290">
        <v>45</v>
      </c>
      <c r="B321" s="267">
        <v>0</v>
      </c>
      <c r="C321" s="267">
        <v>0</v>
      </c>
      <c r="D321" s="267">
        <v>5.5167</v>
      </c>
      <c r="E321" s="267">
        <v>1.2182</v>
      </c>
      <c r="F321" s="267">
        <v>7.585</v>
      </c>
      <c r="G321" s="267">
        <v>1.2886</v>
      </c>
      <c r="H321" s="267">
        <v>5.8224</v>
      </c>
      <c r="I321" s="267">
        <v>1.2966</v>
      </c>
      <c r="J321" s="267">
        <v>3.6985</v>
      </c>
      <c r="K321" s="267">
        <v>1.1563</v>
      </c>
      <c r="L321" s="267">
        <v>2.7833</v>
      </c>
      <c r="M321" s="267">
        <v>1.7796</v>
      </c>
      <c r="N321" s="267">
        <v>2.4404</v>
      </c>
      <c r="O321" s="267">
        <v>1.4713</v>
      </c>
      <c r="P321" s="267">
        <v>0</v>
      </c>
    </row>
    <row r="322" spans="1:16" ht="15">
      <c r="A322" s="290">
        <v>46</v>
      </c>
      <c r="B322" s="267">
        <v>0</v>
      </c>
      <c r="C322" s="267">
        <v>0</v>
      </c>
      <c r="D322" s="267">
        <v>5.5443</v>
      </c>
      <c r="E322" s="267">
        <v>1.2137</v>
      </c>
      <c r="F322" s="267">
        <v>7.4436</v>
      </c>
      <c r="G322" s="267">
        <v>1.2816</v>
      </c>
      <c r="H322" s="267">
        <v>5.9105</v>
      </c>
      <c r="I322" s="267">
        <v>1.2884</v>
      </c>
      <c r="J322" s="267">
        <v>3.5817</v>
      </c>
      <c r="K322" s="267">
        <v>1.1561</v>
      </c>
      <c r="L322" s="267">
        <v>2.7421</v>
      </c>
      <c r="M322" s="267">
        <v>1.759</v>
      </c>
      <c r="N322" s="267">
        <v>2.3837</v>
      </c>
      <c r="O322" s="267">
        <v>1.4598</v>
      </c>
      <c r="P322" s="267">
        <v>0</v>
      </c>
    </row>
    <row r="323" spans="1:16" ht="15">
      <c r="A323" s="290">
        <v>47</v>
      </c>
      <c r="B323" s="267">
        <v>0</v>
      </c>
      <c r="C323" s="267">
        <v>0</v>
      </c>
      <c r="D323" s="267">
        <v>5.5718</v>
      </c>
      <c r="E323" s="267">
        <v>1.2093</v>
      </c>
      <c r="F323" s="267">
        <v>7.3022</v>
      </c>
      <c r="G323" s="267">
        <v>1.2746</v>
      </c>
      <c r="H323" s="267">
        <v>5.9986</v>
      </c>
      <c r="I323" s="267">
        <v>1.2801</v>
      </c>
      <c r="J323" s="267">
        <v>3.465</v>
      </c>
      <c r="K323" s="267">
        <v>1.1559</v>
      </c>
      <c r="L323" s="267">
        <v>2.7009</v>
      </c>
      <c r="M323" s="267">
        <v>1.7384</v>
      </c>
      <c r="N323" s="267">
        <v>2.327</v>
      </c>
      <c r="O323" s="267">
        <v>1.4482</v>
      </c>
      <c r="P323" s="267">
        <v>0</v>
      </c>
    </row>
    <row r="324" spans="1:16" ht="15">
      <c r="A324" s="290">
        <v>48</v>
      </c>
      <c r="B324" s="267">
        <v>0</v>
      </c>
      <c r="C324" s="267">
        <v>0</v>
      </c>
      <c r="D324" s="267">
        <v>5.5994</v>
      </c>
      <c r="E324" s="267">
        <v>1.2048</v>
      </c>
      <c r="F324" s="267">
        <v>7.1608</v>
      </c>
      <c r="G324" s="267">
        <v>1.2677</v>
      </c>
      <c r="H324" s="267">
        <v>6.0867</v>
      </c>
      <c r="I324" s="267">
        <v>1.2719</v>
      </c>
      <c r="J324" s="267">
        <v>3.3483</v>
      </c>
      <c r="K324" s="267">
        <v>1.1556</v>
      </c>
      <c r="L324" s="267">
        <v>2.6597</v>
      </c>
      <c r="M324" s="267">
        <v>1.7178</v>
      </c>
      <c r="N324" s="267">
        <v>2.2703</v>
      </c>
      <c r="O324" s="267">
        <v>1.4367</v>
      </c>
      <c r="P324" s="267">
        <v>0</v>
      </c>
    </row>
    <row r="325" spans="1:16" ht="15">
      <c r="A325" s="290">
        <v>49</v>
      </c>
      <c r="B325" s="267">
        <v>0</v>
      </c>
      <c r="C325" s="267">
        <v>0</v>
      </c>
      <c r="D325" s="267">
        <v>5.6269</v>
      </c>
      <c r="E325" s="267">
        <v>1.2004</v>
      </c>
      <c r="F325" s="267">
        <v>7.0194</v>
      </c>
      <c r="G325" s="267">
        <v>1.2607</v>
      </c>
      <c r="H325" s="267">
        <v>6.1748</v>
      </c>
      <c r="I325" s="267">
        <v>1.2637</v>
      </c>
      <c r="J325" s="267">
        <v>3.2315</v>
      </c>
      <c r="K325" s="267">
        <v>1.1554</v>
      </c>
      <c r="L325" s="267">
        <v>2.6185</v>
      </c>
      <c r="M325" s="267">
        <v>1.6972</v>
      </c>
      <c r="N325" s="267">
        <v>2.2136</v>
      </c>
      <c r="O325" s="267">
        <v>1.4251</v>
      </c>
      <c r="P325" s="267">
        <v>0</v>
      </c>
    </row>
    <row r="326" spans="1:16" ht="15">
      <c r="A326" s="290">
        <v>50</v>
      </c>
      <c r="B326" s="267">
        <v>0</v>
      </c>
      <c r="C326" s="267">
        <v>0</v>
      </c>
      <c r="D326" s="267">
        <v>5.6544</v>
      </c>
      <c r="E326" s="267">
        <v>1.1959</v>
      </c>
      <c r="F326" s="267">
        <v>6.878</v>
      </c>
      <c r="G326" s="267">
        <v>1.2538</v>
      </c>
      <c r="H326" s="267">
        <v>6.2629</v>
      </c>
      <c r="I326" s="267">
        <v>1.2554</v>
      </c>
      <c r="J326" s="267">
        <v>3.1148</v>
      </c>
      <c r="K326" s="267">
        <v>1.1552</v>
      </c>
      <c r="L326" s="267">
        <v>2.5774</v>
      </c>
      <c r="M326" s="267">
        <v>1.6766</v>
      </c>
      <c r="N326" s="267">
        <v>2.1569</v>
      </c>
      <c r="O326" s="267">
        <v>1.4136</v>
      </c>
      <c r="P326" s="267">
        <v>0</v>
      </c>
    </row>
    <row r="327" spans="1:16" ht="15">
      <c r="A327" s="290">
        <v>51</v>
      </c>
      <c r="B327" s="267">
        <v>0</v>
      </c>
      <c r="C327" s="267">
        <v>0</v>
      </c>
      <c r="D327" s="267">
        <v>5.682</v>
      </c>
      <c r="E327" s="267">
        <v>1.1915</v>
      </c>
      <c r="F327" s="267">
        <v>6.7366</v>
      </c>
      <c r="G327" s="267">
        <v>1.2468</v>
      </c>
      <c r="H327" s="267">
        <v>6.3511</v>
      </c>
      <c r="I327" s="267">
        <v>1.2472</v>
      </c>
      <c r="J327" s="267">
        <v>2.9981</v>
      </c>
      <c r="K327" s="267">
        <v>1.155</v>
      </c>
      <c r="L327" s="267">
        <v>2.5362</v>
      </c>
      <c r="M327" s="267">
        <v>1.656</v>
      </c>
      <c r="N327" s="267">
        <v>2.1002</v>
      </c>
      <c r="O327" s="267">
        <v>1.402</v>
      </c>
      <c r="P327" s="267">
        <v>0</v>
      </c>
    </row>
    <row r="328" spans="1:16" ht="15">
      <c r="A328" s="290">
        <v>52</v>
      </c>
      <c r="B328" s="267">
        <v>0</v>
      </c>
      <c r="C328" s="267">
        <v>0</v>
      </c>
      <c r="D328" s="267">
        <v>5.7095</v>
      </c>
      <c r="E328" s="267">
        <v>1.1871</v>
      </c>
      <c r="F328" s="267">
        <v>6.5952</v>
      </c>
      <c r="G328" s="267">
        <v>1.2398</v>
      </c>
      <c r="H328" s="267">
        <v>6.4392</v>
      </c>
      <c r="I328" s="267">
        <v>1.239</v>
      </c>
      <c r="J328" s="267">
        <v>2.8813</v>
      </c>
      <c r="K328" s="267">
        <v>1.1547</v>
      </c>
      <c r="L328" s="267">
        <v>2.495</v>
      </c>
      <c r="M328" s="267">
        <v>1.6354</v>
      </c>
      <c r="N328" s="267">
        <v>2.0435</v>
      </c>
      <c r="O328" s="267">
        <v>1.3905</v>
      </c>
      <c r="P328" s="267">
        <v>0</v>
      </c>
    </row>
    <row r="329" spans="1:16" ht="15">
      <c r="A329" s="290">
        <v>53</v>
      </c>
      <c r="B329" s="267">
        <v>0</v>
      </c>
      <c r="C329" s="267">
        <v>0</v>
      </c>
      <c r="D329" s="267">
        <v>5.7371</v>
      </c>
      <c r="E329" s="267">
        <v>1.1826</v>
      </c>
      <c r="F329" s="267">
        <v>6.4538</v>
      </c>
      <c r="G329" s="267">
        <v>1.2329</v>
      </c>
      <c r="H329" s="267">
        <v>6.5273</v>
      </c>
      <c r="I329" s="267">
        <v>1.2307</v>
      </c>
      <c r="J329" s="267">
        <v>2.7646</v>
      </c>
      <c r="K329" s="267">
        <v>1.1545</v>
      </c>
      <c r="L329" s="267">
        <v>2.4538</v>
      </c>
      <c r="M329" s="267">
        <v>1.6148</v>
      </c>
      <c r="N329" s="267">
        <v>1.9868</v>
      </c>
      <c r="O329" s="267">
        <v>1.379</v>
      </c>
      <c r="P329" s="267">
        <v>0</v>
      </c>
    </row>
    <row r="330" spans="1:16" ht="15">
      <c r="A330" s="290">
        <v>54</v>
      </c>
      <c r="B330" s="267">
        <v>0</v>
      </c>
      <c r="C330" s="267">
        <v>0</v>
      </c>
      <c r="D330" s="267">
        <v>5.7646</v>
      </c>
      <c r="E330" s="267">
        <v>1.1782</v>
      </c>
      <c r="F330" s="267">
        <v>6.3124</v>
      </c>
      <c r="G330" s="267">
        <v>1.2259</v>
      </c>
      <c r="H330" s="267">
        <v>6.6154</v>
      </c>
      <c r="I330" s="267">
        <v>1.2225</v>
      </c>
      <c r="J330" s="267">
        <v>2.6479</v>
      </c>
      <c r="K330" s="267">
        <v>1.1543</v>
      </c>
      <c r="L330" s="267">
        <v>2.4126</v>
      </c>
      <c r="M330" s="267">
        <v>1.5942</v>
      </c>
      <c r="N330" s="267">
        <v>1.9301</v>
      </c>
      <c r="O330" s="267">
        <v>1.3674</v>
      </c>
      <c r="P330" s="267">
        <v>0</v>
      </c>
    </row>
    <row r="331" spans="1:16" ht="15">
      <c r="A331" s="290">
        <v>55</v>
      </c>
      <c r="B331" s="267">
        <v>0</v>
      </c>
      <c r="C331" s="267">
        <v>0</v>
      </c>
      <c r="D331" s="267">
        <v>5.755</v>
      </c>
      <c r="E331" s="267">
        <v>1.1762</v>
      </c>
      <c r="F331" s="267">
        <v>6.4002</v>
      </c>
      <c r="G331" s="267">
        <v>1.2183</v>
      </c>
      <c r="H331" s="267">
        <v>6.2536</v>
      </c>
      <c r="I331" s="267">
        <v>1.215</v>
      </c>
      <c r="J331" s="267">
        <v>2.6721</v>
      </c>
      <c r="K331" s="267">
        <v>1.153</v>
      </c>
      <c r="L331" s="267">
        <v>2.3368</v>
      </c>
      <c r="M331" s="267">
        <v>1.584</v>
      </c>
      <c r="N331" s="267">
        <v>1.8929</v>
      </c>
      <c r="O331" s="267">
        <v>1.3584</v>
      </c>
      <c r="P331" s="267">
        <v>0</v>
      </c>
    </row>
    <row r="332" spans="1:16" ht="15">
      <c r="A332" s="290">
        <v>56</v>
      </c>
      <c r="B332" s="267">
        <v>0</v>
      </c>
      <c r="C332" s="267">
        <v>0</v>
      </c>
      <c r="D332" s="267">
        <v>5.7453</v>
      </c>
      <c r="E332" s="267">
        <v>1.1742</v>
      </c>
      <c r="F332" s="267">
        <v>6.4881</v>
      </c>
      <c r="G332" s="267">
        <v>1.2106</v>
      </c>
      <c r="H332" s="267">
        <v>5.8918</v>
      </c>
      <c r="I332" s="267">
        <v>1.2075</v>
      </c>
      <c r="J332" s="267">
        <v>2.6963</v>
      </c>
      <c r="K332" s="267">
        <v>1.1518</v>
      </c>
      <c r="L332" s="267">
        <v>2.261</v>
      </c>
      <c r="M332" s="267">
        <v>1.5739</v>
      </c>
      <c r="N332" s="267">
        <v>1.8558</v>
      </c>
      <c r="O332" s="267">
        <v>1.3493</v>
      </c>
      <c r="P332" s="267">
        <v>0</v>
      </c>
    </row>
    <row r="333" spans="1:16" ht="15">
      <c r="A333" s="290">
        <v>57</v>
      </c>
      <c r="B333" s="267">
        <v>0</v>
      </c>
      <c r="C333" s="267">
        <v>0</v>
      </c>
      <c r="D333" s="267">
        <v>5.7357</v>
      </c>
      <c r="E333" s="267">
        <v>1.1723</v>
      </c>
      <c r="F333" s="267">
        <v>6.5759</v>
      </c>
      <c r="G333" s="267">
        <v>1.203</v>
      </c>
      <c r="H333" s="267">
        <v>5.53</v>
      </c>
      <c r="I333" s="267">
        <v>1.2</v>
      </c>
      <c r="J333" s="267">
        <v>2.7205</v>
      </c>
      <c r="K333" s="267">
        <v>1.1506</v>
      </c>
      <c r="L333" s="267">
        <v>2.1852</v>
      </c>
      <c r="M333" s="267">
        <v>1.5638</v>
      </c>
      <c r="N333" s="267">
        <v>1.8186</v>
      </c>
      <c r="O333" s="267">
        <v>1.3403</v>
      </c>
      <c r="P333" s="267">
        <v>0</v>
      </c>
    </row>
    <row r="334" spans="1:16" ht="15">
      <c r="A334" s="290">
        <v>58</v>
      </c>
      <c r="B334" s="267">
        <v>0</v>
      </c>
      <c r="C334" s="267">
        <v>0</v>
      </c>
      <c r="D334" s="267">
        <v>5.7261</v>
      </c>
      <c r="E334" s="267">
        <v>1.1703</v>
      </c>
      <c r="F334" s="267">
        <v>6.6637</v>
      </c>
      <c r="G334" s="267">
        <v>1.1954</v>
      </c>
      <c r="H334" s="267">
        <v>5.1682</v>
      </c>
      <c r="I334" s="267">
        <v>1.1925</v>
      </c>
      <c r="J334" s="267">
        <v>2.7447</v>
      </c>
      <c r="K334" s="267">
        <v>1.1493</v>
      </c>
      <c r="L334" s="267">
        <v>2.1094</v>
      </c>
      <c r="M334" s="267">
        <v>1.5537</v>
      </c>
      <c r="N334" s="267">
        <v>1.7815</v>
      </c>
      <c r="O334" s="267">
        <v>1.3312</v>
      </c>
      <c r="P334" s="267">
        <v>0</v>
      </c>
    </row>
    <row r="335" spans="1:16" ht="15">
      <c r="A335" s="290">
        <v>59</v>
      </c>
      <c r="B335" s="267">
        <v>0</v>
      </c>
      <c r="C335" s="267">
        <v>0</v>
      </c>
      <c r="D335" s="267">
        <v>5.7165</v>
      </c>
      <c r="E335" s="267">
        <v>1.1683</v>
      </c>
      <c r="F335" s="267">
        <v>6.7515</v>
      </c>
      <c r="G335" s="267">
        <v>1.1877</v>
      </c>
      <c r="H335" s="267">
        <v>4.8064</v>
      </c>
      <c r="I335" s="267">
        <v>1.1851</v>
      </c>
      <c r="J335" s="267">
        <v>2.769</v>
      </c>
      <c r="K335" s="267">
        <v>1.1481</v>
      </c>
      <c r="L335" s="267">
        <v>2.0336</v>
      </c>
      <c r="M335" s="267">
        <v>1.5435</v>
      </c>
      <c r="N335" s="267">
        <v>1.7444</v>
      </c>
      <c r="O335" s="267">
        <v>1.3222</v>
      </c>
      <c r="P335" s="267">
        <v>0</v>
      </c>
    </row>
    <row r="336" spans="1:16" ht="15">
      <c r="A336" s="290">
        <v>60</v>
      </c>
      <c r="B336" s="267">
        <v>0</v>
      </c>
      <c r="C336" s="267">
        <v>0</v>
      </c>
      <c r="D336" s="267">
        <v>5.7068</v>
      </c>
      <c r="E336" s="267">
        <v>1.1663</v>
      </c>
      <c r="F336" s="267">
        <v>6.8393</v>
      </c>
      <c r="G336" s="267">
        <v>1.1801</v>
      </c>
      <c r="H336" s="267">
        <v>4.4446</v>
      </c>
      <c r="I336" s="267">
        <v>1.1776</v>
      </c>
      <c r="J336" s="267">
        <v>2.7932</v>
      </c>
      <c r="K336" s="267">
        <v>1.1468</v>
      </c>
      <c r="L336" s="267">
        <v>1.9577</v>
      </c>
      <c r="M336" s="267">
        <v>1.5334</v>
      </c>
      <c r="N336" s="267">
        <v>1.7072</v>
      </c>
      <c r="O336" s="267">
        <v>1.3131</v>
      </c>
      <c r="P336" s="267">
        <v>0</v>
      </c>
    </row>
    <row r="337" ht="12.75">
      <c r="A337" s="83"/>
    </row>
    <row r="338" ht="12.75">
      <c r="A338" s="76" t="e">
        <f>HLOOKUP('[3]NEER Claim Cost Calculator'!$I$22,B342:P403,MATCH('[3]NEER Claim Cost Calculator'!$K$22,A342:A403))</f>
        <v>#N/A</v>
      </c>
    </row>
    <row r="339" spans="1:16" s="261" customFormat="1" ht="12.75">
      <c r="A339" s="475" t="s">
        <v>18865</v>
      </c>
      <c r="B339" s="475"/>
      <c r="C339" s="475"/>
      <c r="D339" s="475"/>
      <c r="E339" s="475"/>
      <c r="F339" s="475"/>
      <c r="G339" s="475"/>
      <c r="H339" s="475"/>
      <c r="I339" s="475"/>
      <c r="J339" s="475"/>
      <c r="K339" s="475"/>
      <c r="L339" s="475"/>
      <c r="M339" s="475"/>
      <c r="N339" s="475"/>
      <c r="O339" s="475"/>
      <c r="P339" s="475"/>
    </row>
    <row r="340" spans="1:16" ht="12.75">
      <c r="A340" s="479" t="s">
        <v>18866</v>
      </c>
      <c r="B340" s="479"/>
      <c r="C340" s="479"/>
      <c r="D340" s="479"/>
      <c r="E340" s="479"/>
      <c r="F340" s="479"/>
      <c r="G340" s="479"/>
      <c r="H340" s="479"/>
      <c r="I340" s="479"/>
      <c r="J340" s="479"/>
      <c r="K340" s="479"/>
      <c r="L340" s="479"/>
      <c r="M340" s="479"/>
      <c r="N340" s="479"/>
      <c r="O340" s="479"/>
      <c r="P340" s="479"/>
    </row>
    <row r="341" spans="1:16" ht="12.75">
      <c r="A341" s="80" t="s">
        <v>18867</v>
      </c>
      <c r="B341" s="222" t="s">
        <v>18868</v>
      </c>
      <c r="C341" s="222" t="s">
        <v>18869</v>
      </c>
      <c r="D341" s="222" t="s">
        <v>18870</v>
      </c>
      <c r="E341" s="222" t="s">
        <v>18871</v>
      </c>
      <c r="F341" s="222" t="s">
        <v>18872</v>
      </c>
      <c r="G341" s="222" t="s">
        <v>18873</v>
      </c>
      <c r="H341" s="222" t="s">
        <v>18874</v>
      </c>
      <c r="I341" s="222" t="s">
        <v>18875</v>
      </c>
      <c r="J341" s="222" t="s">
        <v>18876</v>
      </c>
      <c r="K341" s="222" t="s">
        <v>18877</v>
      </c>
      <c r="L341" s="222" t="s">
        <v>18878</v>
      </c>
      <c r="M341" s="222" t="s">
        <v>18879</v>
      </c>
      <c r="N341" s="222" t="s">
        <v>18880</v>
      </c>
      <c r="O341" s="222" t="s">
        <v>18881</v>
      </c>
      <c r="P341" s="222" t="s">
        <v>18882</v>
      </c>
    </row>
    <row r="342" spans="1:16" ht="12.75">
      <c r="A342" s="82" t="s">
        <v>18883</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13.0569</v>
      </c>
      <c r="E343" s="267">
        <v>3.8826</v>
      </c>
      <c r="F343" s="267">
        <v>18.8879</v>
      </c>
      <c r="G343" s="267">
        <v>4.527</v>
      </c>
      <c r="H343" s="267">
        <v>23.26</v>
      </c>
      <c r="I343" s="267">
        <v>3.7113</v>
      </c>
      <c r="J343" s="267">
        <v>24.6795</v>
      </c>
      <c r="K343" s="267">
        <v>3.1974</v>
      </c>
      <c r="L343" s="267">
        <v>16.9853</v>
      </c>
      <c r="M343" s="267">
        <v>6.0579</v>
      </c>
      <c r="N343" s="267">
        <v>0</v>
      </c>
      <c r="O343" s="267">
        <v>0</v>
      </c>
      <c r="P343" s="267">
        <v>0</v>
      </c>
    </row>
    <row r="344" spans="1:16" ht="15">
      <c r="A344" s="290">
        <v>1</v>
      </c>
      <c r="B344" s="267">
        <v>0</v>
      </c>
      <c r="C344" s="267">
        <v>0</v>
      </c>
      <c r="D344" s="267">
        <v>11.6062</v>
      </c>
      <c r="E344" s="267">
        <v>3.4512</v>
      </c>
      <c r="F344" s="267">
        <v>16.7893</v>
      </c>
      <c r="G344" s="267">
        <v>4.024</v>
      </c>
      <c r="H344" s="267">
        <v>20.6755</v>
      </c>
      <c r="I344" s="267">
        <v>3.2989</v>
      </c>
      <c r="J344" s="267">
        <v>21.9373</v>
      </c>
      <c r="K344" s="267">
        <v>2.8422</v>
      </c>
      <c r="L344" s="267">
        <v>15.0981</v>
      </c>
      <c r="M344" s="267">
        <v>5.3848</v>
      </c>
      <c r="N344" s="267">
        <v>0</v>
      </c>
      <c r="O344" s="267">
        <v>0</v>
      </c>
      <c r="P344" s="267">
        <v>0</v>
      </c>
    </row>
    <row r="345" spans="1:16" ht="15">
      <c r="A345" s="290">
        <v>2</v>
      </c>
      <c r="B345" s="267">
        <v>0</v>
      </c>
      <c r="C345" s="267">
        <v>0</v>
      </c>
      <c r="D345" s="267">
        <v>10.1554</v>
      </c>
      <c r="E345" s="267">
        <v>3.0198</v>
      </c>
      <c r="F345" s="267">
        <v>14.6906</v>
      </c>
      <c r="G345" s="267">
        <v>3.521</v>
      </c>
      <c r="H345" s="267">
        <v>18.0911</v>
      </c>
      <c r="I345" s="267">
        <v>2.8866</v>
      </c>
      <c r="J345" s="267">
        <v>19.1952</v>
      </c>
      <c r="K345" s="267">
        <v>2.4869</v>
      </c>
      <c r="L345" s="267">
        <v>13.2108</v>
      </c>
      <c r="M345" s="267">
        <v>4.7117</v>
      </c>
      <c r="N345" s="267">
        <v>0</v>
      </c>
      <c r="O345" s="267">
        <v>0</v>
      </c>
      <c r="P345" s="267">
        <v>0</v>
      </c>
    </row>
    <row r="346" spans="1:16" ht="15">
      <c r="A346" s="290">
        <v>3</v>
      </c>
      <c r="B346" s="267">
        <v>0</v>
      </c>
      <c r="C346" s="267">
        <v>0</v>
      </c>
      <c r="D346" s="267">
        <v>8.7046</v>
      </c>
      <c r="E346" s="267">
        <v>2.5884</v>
      </c>
      <c r="F346" s="267">
        <v>12.592</v>
      </c>
      <c r="G346" s="267">
        <v>3.018</v>
      </c>
      <c r="H346" s="267">
        <v>15.5066</v>
      </c>
      <c r="I346" s="267">
        <v>2.4742</v>
      </c>
      <c r="J346" s="267">
        <v>16.453</v>
      </c>
      <c r="K346" s="267">
        <v>2.1316</v>
      </c>
      <c r="L346" s="267">
        <v>11.3236</v>
      </c>
      <c r="M346" s="267">
        <v>4.0386</v>
      </c>
      <c r="N346" s="267">
        <v>0</v>
      </c>
      <c r="O346" s="267">
        <v>0</v>
      </c>
      <c r="P346" s="267">
        <v>0</v>
      </c>
    </row>
    <row r="347" spans="1:16" ht="15">
      <c r="A347" s="290">
        <v>4</v>
      </c>
      <c r="B347" s="267">
        <v>0</v>
      </c>
      <c r="C347" s="267">
        <v>0</v>
      </c>
      <c r="D347" s="267">
        <v>7.2538</v>
      </c>
      <c r="E347" s="267">
        <v>2.157</v>
      </c>
      <c r="F347" s="267">
        <v>10.4933</v>
      </c>
      <c r="G347" s="267">
        <v>2.515</v>
      </c>
      <c r="H347" s="267">
        <v>12.9222</v>
      </c>
      <c r="I347" s="267">
        <v>2.0618</v>
      </c>
      <c r="J347" s="267">
        <v>13.7108</v>
      </c>
      <c r="K347" s="267">
        <v>1.7763</v>
      </c>
      <c r="L347" s="267">
        <v>9.4363</v>
      </c>
      <c r="M347" s="267">
        <v>3.3655</v>
      </c>
      <c r="N347" s="267">
        <v>0</v>
      </c>
      <c r="O347" s="267">
        <v>0</v>
      </c>
      <c r="P347" s="267">
        <v>0</v>
      </c>
    </row>
    <row r="348" spans="1:16" ht="15">
      <c r="A348" s="290">
        <v>5</v>
      </c>
      <c r="B348" s="267">
        <v>0</v>
      </c>
      <c r="C348" s="267">
        <v>0</v>
      </c>
      <c r="D348" s="267">
        <v>5.8031</v>
      </c>
      <c r="E348" s="267">
        <v>1.7256</v>
      </c>
      <c r="F348" s="267">
        <v>8.3946</v>
      </c>
      <c r="G348" s="267">
        <v>2.012</v>
      </c>
      <c r="H348" s="267">
        <v>10.3378</v>
      </c>
      <c r="I348" s="267">
        <v>1.6495</v>
      </c>
      <c r="J348" s="267">
        <v>10.9687</v>
      </c>
      <c r="K348" s="267">
        <v>1.4211</v>
      </c>
      <c r="L348" s="267">
        <v>7.549</v>
      </c>
      <c r="M348" s="267">
        <v>2.6924</v>
      </c>
      <c r="N348" s="267">
        <v>0</v>
      </c>
      <c r="O348" s="267">
        <v>0</v>
      </c>
      <c r="P348" s="267">
        <v>0</v>
      </c>
    </row>
    <row r="349" spans="1:16" ht="15">
      <c r="A349" s="290">
        <v>6</v>
      </c>
      <c r="B349" s="267">
        <v>0</v>
      </c>
      <c r="C349" s="267">
        <v>0</v>
      </c>
      <c r="D349" s="267">
        <v>4.3523</v>
      </c>
      <c r="E349" s="267">
        <v>1.2942</v>
      </c>
      <c r="F349" s="267">
        <v>6.296</v>
      </c>
      <c r="G349" s="267">
        <v>1.509</v>
      </c>
      <c r="H349" s="267">
        <v>7.7533</v>
      </c>
      <c r="I349" s="267">
        <v>1.2371</v>
      </c>
      <c r="J349" s="267">
        <v>8.2265</v>
      </c>
      <c r="K349" s="267">
        <v>1.0658</v>
      </c>
      <c r="L349" s="267">
        <v>5.6618</v>
      </c>
      <c r="M349" s="267">
        <v>2.0193</v>
      </c>
      <c r="N349" s="267">
        <v>0</v>
      </c>
      <c r="O349" s="267">
        <v>0</v>
      </c>
      <c r="P349" s="267">
        <v>0</v>
      </c>
    </row>
    <row r="350" spans="1:16" ht="15">
      <c r="A350" s="290">
        <v>7</v>
      </c>
      <c r="B350" s="267">
        <v>0</v>
      </c>
      <c r="C350" s="267">
        <v>0</v>
      </c>
      <c r="D350" s="267">
        <v>4.2363</v>
      </c>
      <c r="E350" s="267">
        <v>1.2582</v>
      </c>
      <c r="F350" s="267">
        <v>6.0284</v>
      </c>
      <c r="G350" s="267">
        <v>1.4671</v>
      </c>
      <c r="H350" s="267">
        <v>7.4545</v>
      </c>
      <c r="I350" s="267">
        <v>1.2027</v>
      </c>
      <c r="J350" s="267">
        <v>7.932</v>
      </c>
      <c r="K350" s="267">
        <v>1.0362</v>
      </c>
      <c r="L350" s="267">
        <v>5.5011</v>
      </c>
      <c r="M350" s="267">
        <v>1.9632</v>
      </c>
      <c r="N350" s="267">
        <v>0</v>
      </c>
      <c r="O350" s="267">
        <v>0</v>
      </c>
      <c r="P350" s="267">
        <v>0</v>
      </c>
    </row>
    <row r="351" spans="1:16" ht="15">
      <c r="A351" s="290">
        <v>8</v>
      </c>
      <c r="B351" s="267">
        <v>0</v>
      </c>
      <c r="C351" s="267">
        <v>0</v>
      </c>
      <c r="D351" s="267">
        <v>4.1203</v>
      </c>
      <c r="E351" s="267">
        <v>1.2223</v>
      </c>
      <c r="F351" s="267">
        <v>5.7608</v>
      </c>
      <c r="G351" s="267">
        <v>1.4252</v>
      </c>
      <c r="H351" s="267">
        <v>7.1556</v>
      </c>
      <c r="I351" s="267">
        <v>1.1684</v>
      </c>
      <c r="J351" s="267">
        <v>7.6376</v>
      </c>
      <c r="K351" s="267">
        <v>1.0066</v>
      </c>
      <c r="L351" s="267">
        <v>5.3405</v>
      </c>
      <c r="M351" s="267">
        <v>1.9071</v>
      </c>
      <c r="N351" s="267">
        <v>0</v>
      </c>
      <c r="O351" s="267">
        <v>0</v>
      </c>
      <c r="P351" s="267">
        <v>0</v>
      </c>
    </row>
    <row r="352" spans="1:16" ht="15">
      <c r="A352" s="290">
        <v>9</v>
      </c>
      <c r="B352" s="267">
        <v>0</v>
      </c>
      <c r="C352" s="267">
        <v>0</v>
      </c>
      <c r="D352" s="267">
        <v>4.0042</v>
      </c>
      <c r="E352" s="267">
        <v>1.1863</v>
      </c>
      <c r="F352" s="267">
        <v>5.4932</v>
      </c>
      <c r="G352" s="267">
        <v>1.3832</v>
      </c>
      <c r="H352" s="267">
        <v>6.8568</v>
      </c>
      <c r="I352" s="267">
        <v>1.134</v>
      </c>
      <c r="J352" s="267">
        <v>7.3431</v>
      </c>
      <c r="K352" s="267">
        <v>0.977</v>
      </c>
      <c r="L352" s="267">
        <v>5.1798</v>
      </c>
      <c r="M352" s="267">
        <v>1.851</v>
      </c>
      <c r="N352" s="267">
        <v>0</v>
      </c>
      <c r="O352" s="267">
        <v>0</v>
      </c>
      <c r="P352" s="267">
        <v>0</v>
      </c>
    </row>
    <row r="353" spans="1:16" ht="15">
      <c r="A353" s="290">
        <v>10</v>
      </c>
      <c r="B353" s="267">
        <v>0</v>
      </c>
      <c r="C353" s="267">
        <v>0</v>
      </c>
      <c r="D353" s="267">
        <v>3.8882</v>
      </c>
      <c r="E353" s="267">
        <v>1.1504</v>
      </c>
      <c r="F353" s="267">
        <v>5.2257</v>
      </c>
      <c r="G353" s="267">
        <v>1.3413</v>
      </c>
      <c r="H353" s="267">
        <v>6.5579</v>
      </c>
      <c r="I353" s="267">
        <v>1.0996</v>
      </c>
      <c r="J353" s="267">
        <v>7.0486</v>
      </c>
      <c r="K353" s="267">
        <v>0.9474</v>
      </c>
      <c r="L353" s="267">
        <v>5.0192</v>
      </c>
      <c r="M353" s="267">
        <v>1.7949</v>
      </c>
      <c r="N353" s="267">
        <v>0</v>
      </c>
      <c r="O353" s="267">
        <v>0</v>
      </c>
      <c r="P353" s="267">
        <v>0</v>
      </c>
    </row>
    <row r="354" spans="1:16" ht="15">
      <c r="A354" s="290">
        <v>11</v>
      </c>
      <c r="B354" s="267">
        <v>0</v>
      </c>
      <c r="C354" s="267">
        <v>0</v>
      </c>
      <c r="D354" s="267">
        <v>3.7722</v>
      </c>
      <c r="E354" s="267">
        <v>1.1144</v>
      </c>
      <c r="F354" s="267">
        <v>4.9581</v>
      </c>
      <c r="G354" s="267">
        <v>1.2994</v>
      </c>
      <c r="H354" s="267">
        <v>6.2591</v>
      </c>
      <c r="I354" s="267">
        <v>1.0653</v>
      </c>
      <c r="J354" s="267">
        <v>6.7541</v>
      </c>
      <c r="K354" s="267">
        <v>0.9178</v>
      </c>
      <c r="L354" s="267">
        <v>4.8585</v>
      </c>
      <c r="M354" s="267">
        <v>1.7388</v>
      </c>
      <c r="N354" s="267">
        <v>0</v>
      </c>
      <c r="O354" s="267">
        <v>0</v>
      </c>
      <c r="P354" s="267">
        <v>0</v>
      </c>
    </row>
    <row r="355" spans="1:16" ht="15">
      <c r="A355" s="290">
        <v>12</v>
      </c>
      <c r="B355" s="267">
        <v>0</v>
      </c>
      <c r="C355" s="267">
        <v>0</v>
      </c>
      <c r="D355" s="267">
        <v>3.6561</v>
      </c>
      <c r="E355" s="267">
        <v>1.0785</v>
      </c>
      <c r="F355" s="267">
        <v>4.6905</v>
      </c>
      <c r="G355" s="267">
        <v>1.2575</v>
      </c>
      <c r="H355" s="267">
        <v>5.9602</v>
      </c>
      <c r="I355" s="267">
        <v>1.0309</v>
      </c>
      <c r="J355" s="267">
        <v>6.4597</v>
      </c>
      <c r="K355" s="267">
        <v>0.8882</v>
      </c>
      <c r="L355" s="267">
        <v>4.6979</v>
      </c>
      <c r="M355" s="267">
        <v>1.6828</v>
      </c>
      <c r="N355" s="267">
        <v>0</v>
      </c>
      <c r="O355" s="267">
        <v>0</v>
      </c>
      <c r="P355" s="267">
        <v>0</v>
      </c>
    </row>
    <row r="356" spans="1:16" ht="15">
      <c r="A356" s="290">
        <v>13</v>
      </c>
      <c r="B356" s="267">
        <v>0</v>
      </c>
      <c r="C356" s="267">
        <v>0</v>
      </c>
      <c r="D356" s="267">
        <v>3.5401</v>
      </c>
      <c r="E356" s="267">
        <v>1.0425</v>
      </c>
      <c r="F356" s="267">
        <v>4.4229</v>
      </c>
      <c r="G356" s="267">
        <v>1.2156</v>
      </c>
      <c r="H356" s="267">
        <v>5.6614</v>
      </c>
      <c r="I356" s="267">
        <v>0.9966</v>
      </c>
      <c r="J356" s="267">
        <v>6.1652</v>
      </c>
      <c r="K356" s="267">
        <v>0.8586</v>
      </c>
      <c r="L356" s="267">
        <v>4.5372</v>
      </c>
      <c r="M356" s="267">
        <v>1.6267</v>
      </c>
      <c r="N356" s="267">
        <v>0</v>
      </c>
      <c r="O356" s="267">
        <v>0</v>
      </c>
      <c r="P356" s="267">
        <v>0</v>
      </c>
    </row>
    <row r="357" spans="1:16" ht="15">
      <c r="A357" s="290">
        <v>14</v>
      </c>
      <c r="B357" s="267">
        <v>0</v>
      </c>
      <c r="C357" s="267">
        <v>0</v>
      </c>
      <c r="D357" s="267">
        <v>3.4241</v>
      </c>
      <c r="E357" s="267">
        <v>1.0066</v>
      </c>
      <c r="F357" s="267">
        <v>4.1554</v>
      </c>
      <c r="G357" s="267">
        <v>1.1737</v>
      </c>
      <c r="H357" s="267">
        <v>5.3626</v>
      </c>
      <c r="I357" s="267">
        <v>0.9622</v>
      </c>
      <c r="J357" s="267">
        <v>5.8707</v>
      </c>
      <c r="K357" s="267">
        <v>0.829</v>
      </c>
      <c r="L357" s="267">
        <v>4.3766</v>
      </c>
      <c r="M357" s="267">
        <v>1.5706</v>
      </c>
      <c r="N357" s="267">
        <v>0</v>
      </c>
      <c r="O357" s="267">
        <v>0</v>
      </c>
      <c r="P357" s="267">
        <v>0</v>
      </c>
    </row>
    <row r="358" spans="1:16" ht="15">
      <c r="A358" s="290">
        <v>15</v>
      </c>
      <c r="B358" s="267">
        <v>0</v>
      </c>
      <c r="C358" s="267">
        <v>0</v>
      </c>
      <c r="D358" s="267">
        <v>3.3081</v>
      </c>
      <c r="E358" s="267">
        <v>0.9706</v>
      </c>
      <c r="F358" s="267">
        <v>3.8878</v>
      </c>
      <c r="G358" s="267">
        <v>1.1317</v>
      </c>
      <c r="H358" s="267">
        <v>5.0637</v>
      </c>
      <c r="I358" s="267">
        <v>0.9278</v>
      </c>
      <c r="J358" s="267">
        <v>5.5762</v>
      </c>
      <c r="K358" s="267">
        <v>0.7994</v>
      </c>
      <c r="L358" s="267">
        <v>4.2159</v>
      </c>
      <c r="M358" s="267">
        <v>1.5145</v>
      </c>
      <c r="N358" s="267">
        <v>0</v>
      </c>
      <c r="O358" s="267">
        <v>0</v>
      </c>
      <c r="P358" s="267">
        <v>0</v>
      </c>
    </row>
    <row r="359" spans="1:16" ht="15">
      <c r="A359" s="290">
        <v>16</v>
      </c>
      <c r="B359" s="267">
        <v>0</v>
      </c>
      <c r="C359" s="267">
        <v>0</v>
      </c>
      <c r="D359" s="267">
        <v>3.192</v>
      </c>
      <c r="E359" s="267">
        <v>0.9347</v>
      </c>
      <c r="F359" s="267">
        <v>3.6202</v>
      </c>
      <c r="G359" s="267">
        <v>1.0898</v>
      </c>
      <c r="H359" s="267">
        <v>4.7649</v>
      </c>
      <c r="I359" s="267">
        <v>0.8935</v>
      </c>
      <c r="J359" s="267">
        <v>5.2818</v>
      </c>
      <c r="K359" s="267">
        <v>0.7698</v>
      </c>
      <c r="L359" s="267">
        <v>4.0553</v>
      </c>
      <c r="M359" s="267">
        <v>1.4584</v>
      </c>
      <c r="N359" s="267">
        <v>0</v>
      </c>
      <c r="O359" s="267">
        <v>0</v>
      </c>
      <c r="P359" s="267">
        <v>0</v>
      </c>
    </row>
    <row r="360" spans="1:16" ht="15">
      <c r="A360" s="290">
        <v>17</v>
      </c>
      <c r="B360" s="267">
        <v>0</v>
      </c>
      <c r="C360" s="267">
        <v>0</v>
      </c>
      <c r="D360" s="267">
        <v>3.076</v>
      </c>
      <c r="E360" s="267">
        <v>0.8987</v>
      </c>
      <c r="F360" s="267">
        <v>3.3526</v>
      </c>
      <c r="G360" s="267">
        <v>1.0479</v>
      </c>
      <c r="H360" s="267">
        <v>4.466</v>
      </c>
      <c r="I360" s="267">
        <v>0.8591</v>
      </c>
      <c r="J360" s="267">
        <v>4.9873</v>
      </c>
      <c r="K360" s="267">
        <v>0.7401</v>
      </c>
      <c r="L360" s="267">
        <v>3.8946</v>
      </c>
      <c r="M360" s="267">
        <v>1.4023</v>
      </c>
      <c r="N360" s="267">
        <v>0</v>
      </c>
      <c r="O360" s="267">
        <v>0</v>
      </c>
      <c r="P360" s="267">
        <v>0</v>
      </c>
    </row>
    <row r="361" spans="1:16" ht="15">
      <c r="A361" s="290">
        <v>18</v>
      </c>
      <c r="B361" s="267">
        <v>0</v>
      </c>
      <c r="C361" s="267">
        <v>0</v>
      </c>
      <c r="D361" s="267">
        <v>2.96</v>
      </c>
      <c r="E361" s="267">
        <v>0.8628</v>
      </c>
      <c r="F361" s="267">
        <v>3.085</v>
      </c>
      <c r="G361" s="267">
        <v>1.006</v>
      </c>
      <c r="H361" s="267">
        <v>4.1672</v>
      </c>
      <c r="I361" s="267">
        <v>0.8247</v>
      </c>
      <c r="J361" s="267">
        <v>4.6928</v>
      </c>
      <c r="K361" s="267">
        <v>0.7105</v>
      </c>
      <c r="L361" s="267">
        <v>3.734</v>
      </c>
      <c r="M361" s="267">
        <v>1.3462</v>
      </c>
      <c r="N361" s="267">
        <v>4.0583</v>
      </c>
      <c r="O361" s="267">
        <v>1.4768</v>
      </c>
      <c r="P361" s="267">
        <v>0</v>
      </c>
    </row>
    <row r="362" spans="1:16" ht="15">
      <c r="A362" s="290">
        <v>19</v>
      </c>
      <c r="B362" s="267">
        <v>0</v>
      </c>
      <c r="C362" s="267">
        <v>0</v>
      </c>
      <c r="D362" s="267">
        <v>3.2382</v>
      </c>
      <c r="E362" s="267">
        <v>0.8531</v>
      </c>
      <c r="F362" s="267">
        <v>3.1771</v>
      </c>
      <c r="G362" s="267">
        <v>0.9924</v>
      </c>
      <c r="H362" s="267">
        <v>4.2033</v>
      </c>
      <c r="I362" s="267">
        <v>0.8287</v>
      </c>
      <c r="J362" s="267">
        <v>4.5571</v>
      </c>
      <c r="K362" s="267">
        <v>0.7456</v>
      </c>
      <c r="L362" s="267">
        <v>3.6235</v>
      </c>
      <c r="M362" s="267">
        <v>1.3752</v>
      </c>
      <c r="N362" s="267">
        <v>3.9456</v>
      </c>
      <c r="O362" s="267">
        <v>1.4358</v>
      </c>
      <c r="P362" s="267">
        <v>0</v>
      </c>
    </row>
    <row r="363" spans="1:16" ht="15">
      <c r="A363" s="290">
        <v>20</v>
      </c>
      <c r="B363" s="267">
        <v>0</v>
      </c>
      <c r="C363" s="267">
        <v>0</v>
      </c>
      <c r="D363" s="267">
        <v>3.5164</v>
      </c>
      <c r="E363" s="267">
        <v>0.8433</v>
      </c>
      <c r="F363" s="267">
        <v>3.2692</v>
      </c>
      <c r="G363" s="267">
        <v>0.9789</v>
      </c>
      <c r="H363" s="267">
        <v>4.2393</v>
      </c>
      <c r="I363" s="267">
        <v>0.8326</v>
      </c>
      <c r="J363" s="267">
        <v>4.4214</v>
      </c>
      <c r="K363" s="267">
        <v>0.7807</v>
      </c>
      <c r="L363" s="267">
        <v>3.5129</v>
      </c>
      <c r="M363" s="267">
        <v>1.4042</v>
      </c>
      <c r="N363" s="267">
        <v>3.8329</v>
      </c>
      <c r="O363" s="267">
        <v>1.3947</v>
      </c>
      <c r="P363" s="267">
        <v>0</v>
      </c>
    </row>
    <row r="364" spans="1:16" ht="15">
      <c r="A364" s="290">
        <v>21</v>
      </c>
      <c r="B364" s="267">
        <v>0</v>
      </c>
      <c r="C364" s="267">
        <v>0</v>
      </c>
      <c r="D364" s="267">
        <v>4.3385</v>
      </c>
      <c r="E364" s="267">
        <v>0.9389</v>
      </c>
      <c r="F364" s="267">
        <v>3.8121</v>
      </c>
      <c r="G364" s="267">
        <v>1.0868</v>
      </c>
      <c r="H364" s="267">
        <v>4.8326</v>
      </c>
      <c r="I364" s="267">
        <v>1.0944</v>
      </c>
      <c r="J364" s="267">
        <v>4.8097</v>
      </c>
      <c r="K364" s="267">
        <v>1.2491</v>
      </c>
      <c r="L364" s="267">
        <v>3.8179</v>
      </c>
      <c r="M364" s="267">
        <v>1.5366</v>
      </c>
      <c r="N364" s="267">
        <v>4.4477</v>
      </c>
      <c r="O364" s="267">
        <v>1.6185</v>
      </c>
      <c r="P364" s="267">
        <v>0</v>
      </c>
    </row>
    <row r="365" spans="1:16" ht="15">
      <c r="A365" s="290">
        <v>22</v>
      </c>
      <c r="B365" s="267">
        <v>0</v>
      </c>
      <c r="C365" s="267">
        <v>0</v>
      </c>
      <c r="D365" s="267">
        <v>4.6931</v>
      </c>
      <c r="E365" s="267">
        <v>0.9337</v>
      </c>
      <c r="F365" s="267">
        <v>3.9451</v>
      </c>
      <c r="G365" s="267">
        <v>1.078</v>
      </c>
      <c r="H365" s="267">
        <v>4.9067</v>
      </c>
      <c r="I365" s="267">
        <v>1.0887</v>
      </c>
      <c r="J365" s="267">
        <v>4.6823</v>
      </c>
      <c r="K365" s="267">
        <v>1.2174</v>
      </c>
      <c r="L365" s="267">
        <v>3.7135</v>
      </c>
      <c r="M365" s="267">
        <v>1.591</v>
      </c>
      <c r="N365" s="267">
        <v>4.3129</v>
      </c>
      <c r="O365" s="267">
        <v>1.5694</v>
      </c>
      <c r="P365" s="267">
        <v>0</v>
      </c>
    </row>
    <row r="366" spans="1:16" ht="15">
      <c r="A366" s="290">
        <v>23</v>
      </c>
      <c r="B366" s="267">
        <v>0</v>
      </c>
      <c r="C366" s="267">
        <v>0</v>
      </c>
      <c r="D366" s="267">
        <v>5.0477</v>
      </c>
      <c r="E366" s="267">
        <v>0.9284</v>
      </c>
      <c r="F366" s="267">
        <v>4.0782</v>
      </c>
      <c r="G366" s="267">
        <v>1.0693</v>
      </c>
      <c r="H366" s="267">
        <v>4.9809</v>
      </c>
      <c r="I366" s="267">
        <v>1.0829</v>
      </c>
      <c r="J366" s="267">
        <v>4.555</v>
      </c>
      <c r="K366" s="267">
        <v>1.1857</v>
      </c>
      <c r="L366" s="267">
        <v>3.6092</v>
      </c>
      <c r="M366" s="267">
        <v>1.6453</v>
      </c>
      <c r="N366" s="267">
        <v>4.1781</v>
      </c>
      <c r="O366" s="267">
        <v>1.5204</v>
      </c>
      <c r="P366" s="267">
        <v>0</v>
      </c>
    </row>
    <row r="367" spans="1:16" ht="15">
      <c r="A367" s="290">
        <v>24</v>
      </c>
      <c r="B367" s="267">
        <v>0</v>
      </c>
      <c r="C367" s="267">
        <v>0</v>
      </c>
      <c r="D367" s="267">
        <v>5.4024</v>
      </c>
      <c r="E367" s="267">
        <v>0.9232</v>
      </c>
      <c r="F367" s="267">
        <v>4.2112</v>
      </c>
      <c r="G367" s="267">
        <v>1.0606</v>
      </c>
      <c r="H367" s="267">
        <v>5.055</v>
      </c>
      <c r="I367" s="267">
        <v>1.0771</v>
      </c>
      <c r="J367" s="267">
        <v>4.4276</v>
      </c>
      <c r="K367" s="267">
        <v>1.1539</v>
      </c>
      <c r="L367" s="267">
        <v>3.5049</v>
      </c>
      <c r="M367" s="267">
        <v>1.6996</v>
      </c>
      <c r="N367" s="267">
        <v>4.0433</v>
      </c>
      <c r="O367" s="267">
        <v>1.4713</v>
      </c>
      <c r="P367" s="267">
        <v>0</v>
      </c>
    </row>
    <row r="368" spans="1:16" ht="15">
      <c r="A368" s="290">
        <v>25</v>
      </c>
      <c r="B368" s="267">
        <v>0</v>
      </c>
      <c r="C368" s="267">
        <v>0</v>
      </c>
      <c r="D368" s="267">
        <v>5.757</v>
      </c>
      <c r="E368" s="267">
        <v>0.918</v>
      </c>
      <c r="F368" s="267">
        <v>4.3442</v>
      </c>
      <c r="G368" s="267">
        <v>1.0519</v>
      </c>
      <c r="H368" s="267">
        <v>5.1291</v>
      </c>
      <c r="I368" s="267">
        <v>1.0714</v>
      </c>
      <c r="J368" s="267">
        <v>4.3003</v>
      </c>
      <c r="K368" s="267">
        <v>1.1222</v>
      </c>
      <c r="L368" s="267">
        <v>3.4005</v>
      </c>
      <c r="M368" s="267">
        <v>1.754</v>
      </c>
      <c r="N368" s="267">
        <v>3.9086</v>
      </c>
      <c r="O368" s="267">
        <v>1.4223</v>
      </c>
      <c r="P368" s="267">
        <v>0</v>
      </c>
    </row>
    <row r="369" spans="1:16" ht="15">
      <c r="A369" s="290">
        <v>26</v>
      </c>
      <c r="B369" s="267">
        <v>0</v>
      </c>
      <c r="C369" s="267">
        <v>0</v>
      </c>
      <c r="D369" s="267">
        <v>6.1116</v>
      </c>
      <c r="E369" s="267">
        <v>0.9128</v>
      </c>
      <c r="F369" s="267">
        <v>4.4773</v>
      </c>
      <c r="G369" s="267">
        <v>1.0432</v>
      </c>
      <c r="H369" s="267">
        <v>5.2033</v>
      </c>
      <c r="I369" s="267">
        <v>1.0656</v>
      </c>
      <c r="J369" s="267">
        <v>4.1729</v>
      </c>
      <c r="K369" s="267">
        <v>1.0905</v>
      </c>
      <c r="L369" s="267">
        <v>3.2962</v>
      </c>
      <c r="M369" s="267">
        <v>1.8083</v>
      </c>
      <c r="N369" s="267">
        <v>3.7738</v>
      </c>
      <c r="O369" s="267">
        <v>1.3733</v>
      </c>
      <c r="P369" s="267">
        <v>0</v>
      </c>
    </row>
    <row r="370" spans="1:16" ht="15">
      <c r="A370" s="290">
        <v>27</v>
      </c>
      <c r="B370" s="267">
        <v>0</v>
      </c>
      <c r="C370" s="267">
        <v>0</v>
      </c>
      <c r="D370" s="267">
        <v>6.4662</v>
      </c>
      <c r="E370" s="267">
        <v>0.9076</v>
      </c>
      <c r="F370" s="267">
        <v>4.6103</v>
      </c>
      <c r="G370" s="267">
        <v>1.0344</v>
      </c>
      <c r="H370" s="267">
        <v>5.2774</v>
      </c>
      <c r="I370" s="267">
        <v>1.0598</v>
      </c>
      <c r="J370" s="267">
        <v>4.0456</v>
      </c>
      <c r="K370" s="267">
        <v>1.0588</v>
      </c>
      <c r="L370" s="267">
        <v>3.1918</v>
      </c>
      <c r="M370" s="267">
        <v>1.8627</v>
      </c>
      <c r="N370" s="267">
        <v>3.639</v>
      </c>
      <c r="O370" s="267">
        <v>1.3242</v>
      </c>
      <c r="P370" s="267">
        <v>0</v>
      </c>
    </row>
    <row r="371" spans="1:16" ht="15">
      <c r="A371" s="290">
        <v>28</v>
      </c>
      <c r="B371" s="267">
        <v>0</v>
      </c>
      <c r="C371" s="267">
        <v>0</v>
      </c>
      <c r="D371" s="267">
        <v>6.8208</v>
      </c>
      <c r="E371" s="267">
        <v>0.9024</v>
      </c>
      <c r="F371" s="267">
        <v>4.7433</v>
      </c>
      <c r="G371" s="267">
        <v>1.0257</v>
      </c>
      <c r="H371" s="267">
        <v>5.3516</v>
      </c>
      <c r="I371" s="267">
        <v>1.054</v>
      </c>
      <c r="J371" s="267">
        <v>3.9182</v>
      </c>
      <c r="K371" s="267">
        <v>1.027</v>
      </c>
      <c r="L371" s="267">
        <v>3.0875</v>
      </c>
      <c r="M371" s="267">
        <v>1.917</v>
      </c>
      <c r="N371" s="267">
        <v>3.5042</v>
      </c>
      <c r="O371" s="267">
        <v>1.2752</v>
      </c>
      <c r="P371" s="267">
        <v>0</v>
      </c>
    </row>
    <row r="372" spans="1:16" ht="15">
      <c r="A372" s="290">
        <v>29</v>
      </c>
      <c r="B372" s="267">
        <v>0</v>
      </c>
      <c r="C372" s="267">
        <v>0</v>
      </c>
      <c r="D372" s="267">
        <v>7.1755</v>
      </c>
      <c r="E372" s="267">
        <v>0.8971</v>
      </c>
      <c r="F372" s="267">
        <v>4.8764</v>
      </c>
      <c r="G372" s="267">
        <v>1.017</v>
      </c>
      <c r="H372" s="267">
        <v>5.4257</v>
      </c>
      <c r="I372" s="267">
        <v>1.0483</v>
      </c>
      <c r="J372" s="267">
        <v>3.7909</v>
      </c>
      <c r="K372" s="267">
        <v>0.9953</v>
      </c>
      <c r="L372" s="267">
        <v>2.9832</v>
      </c>
      <c r="M372" s="267">
        <v>1.9713</v>
      </c>
      <c r="N372" s="267">
        <v>3.3694</v>
      </c>
      <c r="O372" s="267">
        <v>1.2261</v>
      </c>
      <c r="P372" s="267">
        <v>0</v>
      </c>
    </row>
    <row r="373" spans="1:16" ht="15">
      <c r="A373" s="290">
        <v>30</v>
      </c>
      <c r="B373" s="267">
        <v>0</v>
      </c>
      <c r="C373" s="267">
        <v>0</v>
      </c>
      <c r="D373" s="267">
        <v>7.5301</v>
      </c>
      <c r="E373" s="267">
        <v>0.8919</v>
      </c>
      <c r="F373" s="267">
        <v>5.0094</v>
      </c>
      <c r="G373" s="267">
        <v>1.0083</v>
      </c>
      <c r="H373" s="267">
        <v>5.4999</v>
      </c>
      <c r="I373" s="267">
        <v>1.0425</v>
      </c>
      <c r="J373" s="267">
        <v>3.6635</v>
      </c>
      <c r="K373" s="267">
        <v>0.9636</v>
      </c>
      <c r="L373" s="267">
        <v>2.8788</v>
      </c>
      <c r="M373" s="267">
        <v>2.0257</v>
      </c>
      <c r="N373" s="267">
        <v>3.2347</v>
      </c>
      <c r="O373" s="267">
        <v>1.1771</v>
      </c>
      <c r="P373" s="267">
        <v>0</v>
      </c>
    </row>
    <row r="374" spans="1:16" ht="15">
      <c r="A374" s="290">
        <v>31</v>
      </c>
      <c r="B374" s="267">
        <v>0</v>
      </c>
      <c r="C374" s="267">
        <v>0</v>
      </c>
      <c r="D374" s="267">
        <v>7.4753</v>
      </c>
      <c r="E374" s="267">
        <v>0.8883</v>
      </c>
      <c r="F374" s="267">
        <v>5.0194</v>
      </c>
      <c r="G374" s="267">
        <v>1.0013</v>
      </c>
      <c r="H374" s="267">
        <v>5.4183</v>
      </c>
      <c r="I374" s="267">
        <v>1.0382</v>
      </c>
      <c r="J374" s="267">
        <v>3.7286</v>
      </c>
      <c r="K374" s="267">
        <v>0.9435</v>
      </c>
      <c r="L374" s="267">
        <v>2.8843</v>
      </c>
      <c r="M374" s="267">
        <v>1.9811</v>
      </c>
      <c r="N374" s="267">
        <v>3.1584</v>
      </c>
      <c r="O374" s="267">
        <v>1.1775</v>
      </c>
      <c r="P374" s="267">
        <v>0</v>
      </c>
    </row>
    <row r="375" spans="1:16" ht="15">
      <c r="A375" s="290">
        <v>32</v>
      </c>
      <c r="B375" s="267">
        <v>0</v>
      </c>
      <c r="C375" s="267">
        <v>0</v>
      </c>
      <c r="D375" s="267">
        <v>7.4205</v>
      </c>
      <c r="E375" s="267">
        <v>0.8846</v>
      </c>
      <c r="F375" s="267">
        <v>5.0294</v>
      </c>
      <c r="G375" s="267">
        <v>0.9943</v>
      </c>
      <c r="H375" s="267">
        <v>5.3368</v>
      </c>
      <c r="I375" s="267">
        <v>1.034</v>
      </c>
      <c r="J375" s="267">
        <v>3.7938</v>
      </c>
      <c r="K375" s="267">
        <v>0.9233</v>
      </c>
      <c r="L375" s="267">
        <v>2.8897</v>
      </c>
      <c r="M375" s="267">
        <v>1.9365</v>
      </c>
      <c r="N375" s="267">
        <v>3.082</v>
      </c>
      <c r="O375" s="267">
        <v>1.1778</v>
      </c>
      <c r="P375" s="267">
        <v>0</v>
      </c>
    </row>
    <row r="376" spans="1:16" ht="15">
      <c r="A376" s="290">
        <v>33</v>
      </c>
      <c r="B376" s="267">
        <v>0</v>
      </c>
      <c r="C376" s="267">
        <v>0</v>
      </c>
      <c r="D376" s="267">
        <v>7.4866</v>
      </c>
      <c r="E376" s="267">
        <v>1.3268</v>
      </c>
      <c r="F376" s="267">
        <v>4.9909</v>
      </c>
      <c r="G376" s="267">
        <v>1.4212</v>
      </c>
      <c r="H376" s="267">
        <v>5.1897</v>
      </c>
      <c r="I376" s="267">
        <v>1.4571</v>
      </c>
      <c r="J376" s="267">
        <v>3.9491</v>
      </c>
      <c r="K376" s="267">
        <v>1.476</v>
      </c>
      <c r="L376" s="267">
        <v>3.2528</v>
      </c>
      <c r="M376" s="267">
        <v>2.4638</v>
      </c>
      <c r="N376" s="267">
        <v>3.2487</v>
      </c>
      <c r="O376" s="267">
        <v>1.6469</v>
      </c>
      <c r="P376" s="267">
        <v>0</v>
      </c>
    </row>
    <row r="377" spans="1:16" ht="15">
      <c r="A377" s="290">
        <v>34</v>
      </c>
      <c r="B377" s="267">
        <v>0</v>
      </c>
      <c r="C377" s="267">
        <v>0</v>
      </c>
      <c r="D377" s="267">
        <v>7.5619</v>
      </c>
      <c r="E377" s="267">
        <v>1.3221</v>
      </c>
      <c r="F377" s="267">
        <v>4.9837</v>
      </c>
      <c r="G377" s="267">
        <v>1.4132</v>
      </c>
      <c r="H377" s="267">
        <v>5.1028</v>
      </c>
      <c r="I377" s="267">
        <v>1.4516</v>
      </c>
      <c r="J377" s="267">
        <v>3.993</v>
      </c>
      <c r="K377" s="267">
        <v>1.4708</v>
      </c>
      <c r="L377" s="267">
        <v>3.2504</v>
      </c>
      <c r="M377" s="267">
        <v>2.4159</v>
      </c>
      <c r="N377" s="267">
        <v>3.1748</v>
      </c>
      <c r="O377" s="267">
        <v>1.6441</v>
      </c>
      <c r="P377" s="267">
        <v>0</v>
      </c>
    </row>
    <row r="378" spans="1:16" ht="15">
      <c r="A378" s="290">
        <v>35</v>
      </c>
      <c r="B378" s="267">
        <v>0</v>
      </c>
      <c r="C378" s="267">
        <v>0</v>
      </c>
      <c r="D378" s="267">
        <v>7.6372</v>
      </c>
      <c r="E378" s="267">
        <v>1.3174</v>
      </c>
      <c r="F378" s="267">
        <v>4.9766</v>
      </c>
      <c r="G378" s="267">
        <v>1.4052</v>
      </c>
      <c r="H378" s="267">
        <v>5.0159</v>
      </c>
      <c r="I378" s="267">
        <v>1.4461</v>
      </c>
      <c r="J378" s="267">
        <v>4.0369</v>
      </c>
      <c r="K378" s="267">
        <v>1.4655</v>
      </c>
      <c r="L378" s="267">
        <v>3.248</v>
      </c>
      <c r="M378" s="267">
        <v>2.368</v>
      </c>
      <c r="N378" s="267">
        <v>3.101</v>
      </c>
      <c r="O378" s="267">
        <v>1.6413</v>
      </c>
      <c r="P378" s="267">
        <v>0</v>
      </c>
    </row>
    <row r="379" spans="1:16" ht="15">
      <c r="A379" s="290">
        <v>36</v>
      </c>
      <c r="B379" s="267">
        <v>0</v>
      </c>
      <c r="C379" s="267">
        <v>0</v>
      </c>
      <c r="D379" s="267">
        <v>7.7125</v>
      </c>
      <c r="E379" s="267">
        <v>1.3127</v>
      </c>
      <c r="F379" s="267">
        <v>4.9694</v>
      </c>
      <c r="G379" s="267">
        <v>1.3972</v>
      </c>
      <c r="H379" s="267">
        <v>4.929</v>
      </c>
      <c r="I379" s="267">
        <v>1.4406</v>
      </c>
      <c r="J379" s="267">
        <v>4.0809</v>
      </c>
      <c r="K379" s="267">
        <v>1.4603</v>
      </c>
      <c r="L379" s="267">
        <v>3.2455</v>
      </c>
      <c r="M379" s="267">
        <v>2.3202</v>
      </c>
      <c r="N379" s="267">
        <v>3.0272</v>
      </c>
      <c r="O379" s="267">
        <v>1.6385</v>
      </c>
      <c r="P379" s="267">
        <v>0</v>
      </c>
    </row>
    <row r="380" spans="1:16" ht="15">
      <c r="A380" s="290">
        <v>37</v>
      </c>
      <c r="B380" s="267">
        <v>0</v>
      </c>
      <c r="C380" s="267">
        <v>0</v>
      </c>
      <c r="D380" s="267">
        <v>7.7878</v>
      </c>
      <c r="E380" s="267">
        <v>1.308</v>
      </c>
      <c r="F380" s="267">
        <v>4.9623</v>
      </c>
      <c r="G380" s="267">
        <v>1.3891</v>
      </c>
      <c r="H380" s="267">
        <v>4.842</v>
      </c>
      <c r="I380" s="267">
        <v>1.4351</v>
      </c>
      <c r="J380" s="267">
        <v>4.1248</v>
      </c>
      <c r="K380" s="267">
        <v>1.4551</v>
      </c>
      <c r="L380" s="267">
        <v>3.2431</v>
      </c>
      <c r="M380" s="267">
        <v>2.2723</v>
      </c>
      <c r="N380" s="267">
        <v>2.9533</v>
      </c>
      <c r="O380" s="267">
        <v>1.6357</v>
      </c>
      <c r="P380" s="267">
        <v>0</v>
      </c>
    </row>
    <row r="381" spans="1:16" ht="15">
      <c r="A381" s="290">
        <v>38</v>
      </c>
      <c r="B381" s="267">
        <v>0</v>
      </c>
      <c r="C381" s="267">
        <v>0</v>
      </c>
      <c r="D381" s="267">
        <v>7.8631</v>
      </c>
      <c r="E381" s="267">
        <v>1.3032</v>
      </c>
      <c r="F381" s="267">
        <v>4.9551</v>
      </c>
      <c r="G381" s="267">
        <v>1.3811</v>
      </c>
      <c r="H381" s="267">
        <v>4.7551</v>
      </c>
      <c r="I381" s="267">
        <v>1.4296</v>
      </c>
      <c r="J381" s="267">
        <v>4.1687</v>
      </c>
      <c r="K381" s="267">
        <v>1.4499</v>
      </c>
      <c r="L381" s="267">
        <v>3.2407</v>
      </c>
      <c r="M381" s="267">
        <v>2.2244</v>
      </c>
      <c r="N381" s="267">
        <v>2.8795</v>
      </c>
      <c r="O381" s="267">
        <v>1.6329</v>
      </c>
      <c r="P381" s="267">
        <v>0</v>
      </c>
    </row>
    <row r="382" spans="1:16" ht="15">
      <c r="A382" s="290">
        <v>39</v>
      </c>
      <c r="B382" s="267">
        <v>0</v>
      </c>
      <c r="C382" s="267">
        <v>0</v>
      </c>
      <c r="D382" s="267">
        <v>7.9384</v>
      </c>
      <c r="E382" s="267">
        <v>1.2985</v>
      </c>
      <c r="F382" s="267">
        <v>4.9479</v>
      </c>
      <c r="G382" s="267">
        <v>1.3731</v>
      </c>
      <c r="H382" s="267">
        <v>4.6682</v>
      </c>
      <c r="I382" s="267">
        <v>1.4241</v>
      </c>
      <c r="J382" s="267">
        <v>4.2126</v>
      </c>
      <c r="K382" s="267">
        <v>1.4447</v>
      </c>
      <c r="L382" s="267">
        <v>3.2382</v>
      </c>
      <c r="M382" s="267">
        <v>2.1765</v>
      </c>
      <c r="N382" s="267">
        <v>2.8056</v>
      </c>
      <c r="O382" s="267">
        <v>1.6301</v>
      </c>
      <c r="P382" s="267">
        <v>0</v>
      </c>
    </row>
    <row r="383" spans="1:16" ht="15">
      <c r="A383" s="290">
        <v>40</v>
      </c>
      <c r="B383" s="267">
        <v>0</v>
      </c>
      <c r="C383" s="267">
        <v>0</v>
      </c>
      <c r="D383" s="267">
        <v>8.0137</v>
      </c>
      <c r="E383" s="267">
        <v>1.2938</v>
      </c>
      <c r="F383" s="267">
        <v>4.9408</v>
      </c>
      <c r="G383" s="267">
        <v>1.3651</v>
      </c>
      <c r="H383" s="267">
        <v>4.5813</v>
      </c>
      <c r="I383" s="267">
        <v>1.4186</v>
      </c>
      <c r="J383" s="267">
        <v>4.2565</v>
      </c>
      <c r="K383" s="267">
        <v>1.4395</v>
      </c>
      <c r="L383" s="267">
        <v>3.2358</v>
      </c>
      <c r="M383" s="267">
        <v>2.1286</v>
      </c>
      <c r="N383" s="267">
        <v>2.7318</v>
      </c>
      <c r="O383" s="267">
        <v>1.6272</v>
      </c>
      <c r="P383" s="267">
        <v>0</v>
      </c>
    </row>
    <row r="384" spans="1:16" ht="15">
      <c r="A384" s="290">
        <v>41</v>
      </c>
      <c r="B384" s="267">
        <v>0</v>
      </c>
      <c r="C384" s="267">
        <v>0</v>
      </c>
      <c r="D384" s="267">
        <v>8.089</v>
      </c>
      <c r="E384" s="267">
        <v>1.2891</v>
      </c>
      <c r="F384" s="267">
        <v>4.9336</v>
      </c>
      <c r="G384" s="267">
        <v>1.3571</v>
      </c>
      <c r="H384" s="267">
        <v>4.4944</v>
      </c>
      <c r="I384" s="267">
        <v>1.4131</v>
      </c>
      <c r="J384" s="267">
        <v>4.3004</v>
      </c>
      <c r="K384" s="267">
        <v>1.4343</v>
      </c>
      <c r="L384" s="267">
        <v>3.2334</v>
      </c>
      <c r="M384" s="267">
        <v>2.0807</v>
      </c>
      <c r="N384" s="267">
        <v>2.658</v>
      </c>
      <c r="O384" s="267">
        <v>1.6244</v>
      </c>
      <c r="P384" s="267">
        <v>0</v>
      </c>
    </row>
    <row r="385" spans="1:16" ht="15">
      <c r="A385" s="290">
        <v>42</v>
      </c>
      <c r="B385" s="267">
        <v>0</v>
      </c>
      <c r="C385" s="267">
        <v>0</v>
      </c>
      <c r="D385" s="267">
        <v>8.1643</v>
      </c>
      <c r="E385" s="267">
        <v>1.2844</v>
      </c>
      <c r="F385" s="267">
        <v>4.9265</v>
      </c>
      <c r="G385" s="267">
        <v>1.349</v>
      </c>
      <c r="H385" s="267">
        <v>4.4075</v>
      </c>
      <c r="I385" s="267">
        <v>1.4076</v>
      </c>
      <c r="J385" s="267">
        <v>4.3443</v>
      </c>
      <c r="K385" s="267">
        <v>1.4291</v>
      </c>
      <c r="L385" s="267">
        <v>3.2309</v>
      </c>
      <c r="M385" s="267">
        <v>2.0328</v>
      </c>
      <c r="N385" s="267">
        <v>2.5841</v>
      </c>
      <c r="O385" s="267">
        <v>1.6216</v>
      </c>
      <c r="P385" s="267">
        <v>0</v>
      </c>
    </row>
    <row r="386" spans="1:16" ht="15">
      <c r="A386" s="290">
        <v>43</v>
      </c>
      <c r="B386" s="267">
        <v>0</v>
      </c>
      <c r="C386" s="267">
        <v>0</v>
      </c>
      <c r="D386" s="267">
        <v>8.0913</v>
      </c>
      <c r="E386" s="267">
        <v>1.2796</v>
      </c>
      <c r="F386" s="267">
        <v>4.8485</v>
      </c>
      <c r="G386" s="267">
        <v>1.3432</v>
      </c>
      <c r="H386" s="267">
        <v>4.3472</v>
      </c>
      <c r="I386" s="267">
        <v>1.3968</v>
      </c>
      <c r="J386" s="267">
        <v>4.43</v>
      </c>
      <c r="K386" s="267">
        <v>1.4187</v>
      </c>
      <c r="L386" s="267">
        <v>3.2019</v>
      </c>
      <c r="M386" s="267">
        <v>2.0166</v>
      </c>
      <c r="N386" s="267">
        <v>2.5363</v>
      </c>
      <c r="O386" s="267">
        <v>1.6083</v>
      </c>
      <c r="P386" s="267">
        <v>0</v>
      </c>
    </row>
    <row r="387" spans="1:16" ht="15">
      <c r="A387" s="290">
        <v>44</v>
      </c>
      <c r="B387" s="267">
        <v>0</v>
      </c>
      <c r="C387" s="267">
        <v>0</v>
      </c>
      <c r="D387" s="267">
        <v>8.0182</v>
      </c>
      <c r="E387" s="267">
        <v>1.2749</v>
      </c>
      <c r="F387" s="267">
        <v>4.7706</v>
      </c>
      <c r="G387" s="267">
        <v>1.3373</v>
      </c>
      <c r="H387" s="267">
        <v>4.287</v>
      </c>
      <c r="I387" s="267">
        <v>1.3861</v>
      </c>
      <c r="J387" s="267">
        <v>4.5157</v>
      </c>
      <c r="K387" s="267">
        <v>1.4082</v>
      </c>
      <c r="L387" s="267">
        <v>3.1729</v>
      </c>
      <c r="M387" s="267">
        <v>2.0004</v>
      </c>
      <c r="N387" s="267">
        <v>2.4885</v>
      </c>
      <c r="O387" s="267">
        <v>1.595</v>
      </c>
      <c r="P387" s="267">
        <v>0</v>
      </c>
    </row>
    <row r="388" spans="1:16" ht="15">
      <c r="A388" s="290">
        <v>45</v>
      </c>
      <c r="B388" s="267">
        <v>0</v>
      </c>
      <c r="C388" s="267">
        <v>0</v>
      </c>
      <c r="D388" s="267">
        <v>8.7397</v>
      </c>
      <c r="E388" s="267">
        <v>1.3972</v>
      </c>
      <c r="F388" s="267">
        <v>5.1619</v>
      </c>
      <c r="G388" s="267">
        <v>1.4646</v>
      </c>
      <c r="H388" s="267">
        <v>4.6494</v>
      </c>
      <c r="I388" s="267">
        <v>1.5129</v>
      </c>
      <c r="J388" s="267">
        <v>5.0615</v>
      </c>
      <c r="K388" s="267">
        <v>1.5375</v>
      </c>
      <c r="L388" s="267">
        <v>3.4583</v>
      </c>
      <c r="M388" s="267">
        <v>2.1826</v>
      </c>
      <c r="N388" s="267">
        <v>2.6847</v>
      </c>
      <c r="O388" s="267">
        <v>1.7398</v>
      </c>
      <c r="P388" s="267">
        <v>0</v>
      </c>
    </row>
    <row r="389" spans="1:16" ht="15">
      <c r="A389" s="290">
        <v>46</v>
      </c>
      <c r="B389" s="267">
        <v>0</v>
      </c>
      <c r="C389" s="267">
        <v>0</v>
      </c>
      <c r="D389" s="267">
        <v>8.6594</v>
      </c>
      <c r="E389" s="267">
        <v>1.392</v>
      </c>
      <c r="F389" s="267">
        <v>5.0762</v>
      </c>
      <c r="G389" s="267">
        <v>1.4582</v>
      </c>
      <c r="H389" s="267">
        <v>4.5831</v>
      </c>
      <c r="I389" s="267">
        <v>1.5011</v>
      </c>
      <c r="J389" s="267">
        <v>5.1557</v>
      </c>
      <c r="K389" s="267">
        <v>1.526</v>
      </c>
      <c r="L389" s="267">
        <v>3.4264</v>
      </c>
      <c r="M389" s="267">
        <v>2.1648</v>
      </c>
      <c r="N389" s="267">
        <v>2.6321</v>
      </c>
      <c r="O389" s="267">
        <v>1.7251</v>
      </c>
      <c r="P389" s="267">
        <v>0</v>
      </c>
    </row>
    <row r="390" spans="1:16" ht="15">
      <c r="A390" s="290">
        <v>47</v>
      </c>
      <c r="B390" s="267">
        <v>0</v>
      </c>
      <c r="C390" s="267">
        <v>0</v>
      </c>
      <c r="D390" s="267">
        <v>8.5791</v>
      </c>
      <c r="E390" s="267">
        <v>1.3868</v>
      </c>
      <c r="F390" s="267">
        <v>4.9905</v>
      </c>
      <c r="G390" s="267">
        <v>1.4517</v>
      </c>
      <c r="H390" s="267">
        <v>4.5168</v>
      </c>
      <c r="I390" s="267">
        <v>1.4893</v>
      </c>
      <c r="J390" s="267">
        <v>5.2499</v>
      </c>
      <c r="K390" s="267">
        <v>1.5145</v>
      </c>
      <c r="L390" s="267">
        <v>3.3945</v>
      </c>
      <c r="M390" s="267">
        <v>2.1469</v>
      </c>
      <c r="N390" s="267">
        <v>2.5796</v>
      </c>
      <c r="O390" s="267">
        <v>1.7105</v>
      </c>
      <c r="P390" s="267">
        <v>0</v>
      </c>
    </row>
    <row r="391" spans="1:16" ht="15">
      <c r="A391" s="290">
        <v>48</v>
      </c>
      <c r="B391" s="267">
        <v>0</v>
      </c>
      <c r="C391" s="267">
        <v>0</v>
      </c>
      <c r="D391" s="267">
        <v>8.4988</v>
      </c>
      <c r="E391" s="267">
        <v>1.3816</v>
      </c>
      <c r="F391" s="267">
        <v>4.9048</v>
      </c>
      <c r="G391" s="267">
        <v>1.4453</v>
      </c>
      <c r="H391" s="267">
        <v>4.4505</v>
      </c>
      <c r="I391" s="267">
        <v>1.4775</v>
      </c>
      <c r="J391" s="267">
        <v>5.3442</v>
      </c>
      <c r="K391" s="267">
        <v>1.503</v>
      </c>
      <c r="L391" s="267">
        <v>3.3627</v>
      </c>
      <c r="M391" s="267">
        <v>2.1291</v>
      </c>
      <c r="N391" s="267">
        <v>2.527</v>
      </c>
      <c r="O391" s="267">
        <v>1.6958</v>
      </c>
      <c r="P391" s="267">
        <v>0</v>
      </c>
    </row>
    <row r="392" spans="1:16" ht="15">
      <c r="A392" s="290">
        <v>49</v>
      </c>
      <c r="B392" s="267">
        <v>0</v>
      </c>
      <c r="C392" s="267">
        <v>0</v>
      </c>
      <c r="D392" s="267">
        <v>8.4185</v>
      </c>
      <c r="E392" s="267">
        <v>1.3764</v>
      </c>
      <c r="F392" s="267">
        <v>4.8191</v>
      </c>
      <c r="G392" s="267">
        <v>1.4388</v>
      </c>
      <c r="H392" s="267">
        <v>4.3842</v>
      </c>
      <c r="I392" s="267">
        <v>1.4657</v>
      </c>
      <c r="J392" s="267">
        <v>5.4384</v>
      </c>
      <c r="K392" s="267">
        <v>1.4915</v>
      </c>
      <c r="L392" s="267">
        <v>3.3308</v>
      </c>
      <c r="M392" s="267">
        <v>2.1113</v>
      </c>
      <c r="N392" s="267">
        <v>2.4744</v>
      </c>
      <c r="O392" s="267">
        <v>1.6811</v>
      </c>
      <c r="P392" s="267">
        <v>0</v>
      </c>
    </row>
    <row r="393" spans="1:16" ht="15">
      <c r="A393" s="290">
        <v>50</v>
      </c>
      <c r="B393" s="267">
        <v>0</v>
      </c>
      <c r="C393" s="267">
        <v>0</v>
      </c>
      <c r="D393" s="267">
        <v>8.3382</v>
      </c>
      <c r="E393" s="267">
        <v>1.3712</v>
      </c>
      <c r="F393" s="267">
        <v>4.7333</v>
      </c>
      <c r="G393" s="267">
        <v>1.4324</v>
      </c>
      <c r="H393" s="267">
        <v>4.3179</v>
      </c>
      <c r="I393" s="267">
        <v>1.4539</v>
      </c>
      <c r="J393" s="267">
        <v>5.5326</v>
      </c>
      <c r="K393" s="267">
        <v>1.4799</v>
      </c>
      <c r="L393" s="267">
        <v>3.2989</v>
      </c>
      <c r="M393" s="267">
        <v>2.0934</v>
      </c>
      <c r="N393" s="267">
        <v>2.4218</v>
      </c>
      <c r="O393" s="267">
        <v>1.6665</v>
      </c>
      <c r="P393" s="267">
        <v>0</v>
      </c>
    </row>
    <row r="394" spans="1:16" ht="15">
      <c r="A394" s="290">
        <v>51</v>
      </c>
      <c r="B394" s="267">
        <v>0</v>
      </c>
      <c r="C394" s="267">
        <v>0</v>
      </c>
      <c r="D394" s="267">
        <v>8.2579</v>
      </c>
      <c r="E394" s="267">
        <v>1.366</v>
      </c>
      <c r="F394" s="267">
        <v>4.6476</v>
      </c>
      <c r="G394" s="267">
        <v>1.426</v>
      </c>
      <c r="H394" s="267">
        <v>4.2516</v>
      </c>
      <c r="I394" s="267">
        <v>1.442</v>
      </c>
      <c r="J394" s="267">
        <v>5.6268</v>
      </c>
      <c r="K394" s="267">
        <v>1.4684</v>
      </c>
      <c r="L394" s="267">
        <v>3.267</v>
      </c>
      <c r="M394" s="267">
        <v>2.0756</v>
      </c>
      <c r="N394" s="267">
        <v>2.3692</v>
      </c>
      <c r="O394" s="267">
        <v>1.6518</v>
      </c>
      <c r="P394" s="267">
        <v>0</v>
      </c>
    </row>
    <row r="395" spans="1:16" ht="15">
      <c r="A395" s="290">
        <v>52</v>
      </c>
      <c r="B395" s="267">
        <v>0</v>
      </c>
      <c r="C395" s="267">
        <v>0</v>
      </c>
      <c r="D395" s="267">
        <v>8.1775</v>
      </c>
      <c r="E395" s="267">
        <v>1.3608</v>
      </c>
      <c r="F395" s="267">
        <v>4.5619</v>
      </c>
      <c r="G395" s="267">
        <v>1.4195</v>
      </c>
      <c r="H395" s="267">
        <v>4.1854</v>
      </c>
      <c r="I395" s="267">
        <v>1.4302</v>
      </c>
      <c r="J395" s="267">
        <v>5.7211</v>
      </c>
      <c r="K395" s="267">
        <v>1.4569</v>
      </c>
      <c r="L395" s="267">
        <v>3.2351</v>
      </c>
      <c r="M395" s="267">
        <v>2.0578</v>
      </c>
      <c r="N395" s="267">
        <v>2.3166</v>
      </c>
      <c r="O395" s="267">
        <v>1.6371</v>
      </c>
      <c r="P395" s="267">
        <v>0</v>
      </c>
    </row>
    <row r="396" spans="1:16" ht="15">
      <c r="A396" s="290">
        <v>53</v>
      </c>
      <c r="B396" s="267">
        <v>0</v>
      </c>
      <c r="C396" s="267">
        <v>0</v>
      </c>
      <c r="D396" s="267">
        <v>8.0972</v>
      </c>
      <c r="E396" s="267">
        <v>1.3556</v>
      </c>
      <c r="F396" s="267">
        <v>4.4762</v>
      </c>
      <c r="G396" s="267">
        <v>1.4131</v>
      </c>
      <c r="H396" s="267">
        <v>4.1191</v>
      </c>
      <c r="I396" s="267">
        <v>1.4184</v>
      </c>
      <c r="J396" s="267">
        <v>5.8153</v>
      </c>
      <c r="K396" s="267">
        <v>1.4454</v>
      </c>
      <c r="L396" s="267">
        <v>3.2032</v>
      </c>
      <c r="M396" s="267">
        <v>2.04</v>
      </c>
      <c r="N396" s="267">
        <v>2.264</v>
      </c>
      <c r="O396" s="267">
        <v>1.6225</v>
      </c>
      <c r="P396" s="267">
        <v>0</v>
      </c>
    </row>
    <row r="397" spans="1:16" ht="15">
      <c r="A397" s="290">
        <v>54</v>
      </c>
      <c r="B397" s="267">
        <v>0</v>
      </c>
      <c r="C397" s="267">
        <v>0</v>
      </c>
      <c r="D397" s="267">
        <v>8.0169</v>
      </c>
      <c r="E397" s="267">
        <v>1.3504</v>
      </c>
      <c r="F397" s="267">
        <v>4.3905</v>
      </c>
      <c r="G397" s="267">
        <v>1.4066</v>
      </c>
      <c r="H397" s="267">
        <v>4.0528</v>
      </c>
      <c r="I397" s="267">
        <v>1.4066</v>
      </c>
      <c r="J397" s="267">
        <v>5.9095</v>
      </c>
      <c r="K397" s="267">
        <v>1.4339</v>
      </c>
      <c r="L397" s="267">
        <v>3.1713</v>
      </c>
      <c r="M397" s="267">
        <v>2.0221</v>
      </c>
      <c r="N397" s="267">
        <v>2.2114</v>
      </c>
      <c r="O397" s="267">
        <v>1.6078</v>
      </c>
      <c r="P397" s="267">
        <v>0</v>
      </c>
    </row>
    <row r="398" spans="1:16" ht="15">
      <c r="A398" s="290">
        <v>55</v>
      </c>
      <c r="B398" s="267">
        <v>0</v>
      </c>
      <c r="C398" s="267">
        <v>0</v>
      </c>
      <c r="D398" s="267">
        <v>7.8918</v>
      </c>
      <c r="E398" s="267">
        <v>1.3481</v>
      </c>
      <c r="F398" s="267">
        <v>4.2883</v>
      </c>
      <c r="G398" s="267">
        <v>1.4003</v>
      </c>
      <c r="H398" s="267">
        <v>4.0478</v>
      </c>
      <c r="I398" s="267">
        <v>1.4019</v>
      </c>
      <c r="J398" s="267">
        <v>5.6537</v>
      </c>
      <c r="K398" s="267">
        <v>1.4265</v>
      </c>
      <c r="L398" s="267">
        <v>3.0964</v>
      </c>
      <c r="M398" s="267">
        <v>2.0052</v>
      </c>
      <c r="N398" s="267">
        <v>2.1716</v>
      </c>
      <c r="O398" s="267">
        <v>1.5991</v>
      </c>
      <c r="P398" s="267">
        <v>0</v>
      </c>
    </row>
    <row r="399" spans="1:16" ht="15">
      <c r="A399" s="290">
        <v>56</v>
      </c>
      <c r="B399" s="267">
        <v>0</v>
      </c>
      <c r="C399" s="267">
        <v>0</v>
      </c>
      <c r="D399" s="267">
        <v>7.7666</v>
      </c>
      <c r="E399" s="267">
        <v>1.3458</v>
      </c>
      <c r="F399" s="267">
        <v>4.1861</v>
      </c>
      <c r="G399" s="267">
        <v>1.3941</v>
      </c>
      <c r="H399" s="267">
        <v>4.0428</v>
      </c>
      <c r="I399" s="267">
        <v>1.3971</v>
      </c>
      <c r="J399" s="267">
        <v>5.3978</v>
      </c>
      <c r="K399" s="267">
        <v>1.419</v>
      </c>
      <c r="L399" s="267">
        <v>3.0214</v>
      </c>
      <c r="M399" s="267">
        <v>1.9883</v>
      </c>
      <c r="N399" s="267">
        <v>2.1317</v>
      </c>
      <c r="O399" s="267">
        <v>1.5903</v>
      </c>
      <c r="P399" s="267">
        <v>0</v>
      </c>
    </row>
    <row r="400" spans="1:16" ht="15">
      <c r="A400" s="290">
        <v>57</v>
      </c>
      <c r="B400" s="267">
        <v>0</v>
      </c>
      <c r="C400" s="267">
        <v>0</v>
      </c>
      <c r="D400" s="267">
        <v>7.6415</v>
      </c>
      <c r="E400" s="267">
        <v>1.3435</v>
      </c>
      <c r="F400" s="267">
        <v>4.0839</v>
      </c>
      <c r="G400" s="267">
        <v>1.3878</v>
      </c>
      <c r="H400" s="267">
        <v>4.0379</v>
      </c>
      <c r="I400" s="267">
        <v>1.3924</v>
      </c>
      <c r="J400" s="267">
        <v>5.1419</v>
      </c>
      <c r="K400" s="267">
        <v>1.4116</v>
      </c>
      <c r="L400" s="267">
        <v>2.9465</v>
      </c>
      <c r="M400" s="267">
        <v>1.9714</v>
      </c>
      <c r="N400" s="267">
        <v>2.0919</v>
      </c>
      <c r="O400" s="267">
        <v>1.5816</v>
      </c>
      <c r="P400" s="267">
        <v>0</v>
      </c>
    </row>
    <row r="401" spans="1:16" ht="15">
      <c r="A401" s="290">
        <v>58</v>
      </c>
      <c r="B401" s="267">
        <v>0</v>
      </c>
      <c r="C401" s="267">
        <v>0</v>
      </c>
      <c r="D401" s="267">
        <v>7.5163</v>
      </c>
      <c r="E401" s="267">
        <v>1.3412</v>
      </c>
      <c r="F401" s="267">
        <v>3.9817</v>
      </c>
      <c r="G401" s="267">
        <v>1.3815</v>
      </c>
      <c r="H401" s="267">
        <v>4.0329</v>
      </c>
      <c r="I401" s="267">
        <v>1.3877</v>
      </c>
      <c r="J401" s="267">
        <v>4.886</v>
      </c>
      <c r="K401" s="267">
        <v>1.4042</v>
      </c>
      <c r="L401" s="267">
        <v>2.8716</v>
      </c>
      <c r="M401" s="267">
        <v>1.9545</v>
      </c>
      <c r="N401" s="267">
        <v>2.0521</v>
      </c>
      <c r="O401" s="267">
        <v>1.5728</v>
      </c>
      <c r="P401" s="267">
        <v>0</v>
      </c>
    </row>
    <row r="402" spans="1:16" ht="15">
      <c r="A402" s="290">
        <v>59</v>
      </c>
      <c r="B402" s="267">
        <v>0</v>
      </c>
      <c r="C402" s="267">
        <v>0</v>
      </c>
      <c r="D402" s="267">
        <v>7.3912</v>
      </c>
      <c r="E402" s="267">
        <v>1.3389</v>
      </c>
      <c r="F402" s="267">
        <v>3.8795</v>
      </c>
      <c r="G402" s="267">
        <v>1.3752</v>
      </c>
      <c r="H402" s="267">
        <v>4.0279</v>
      </c>
      <c r="I402" s="267">
        <v>1.3829</v>
      </c>
      <c r="J402" s="267">
        <v>4.6301</v>
      </c>
      <c r="K402" s="267">
        <v>1.3967</v>
      </c>
      <c r="L402" s="267">
        <v>2.7966</v>
      </c>
      <c r="M402" s="267">
        <v>1.9376</v>
      </c>
      <c r="N402" s="267">
        <v>2.0123</v>
      </c>
      <c r="O402" s="267">
        <v>1.5641</v>
      </c>
      <c r="P402" s="267">
        <v>0</v>
      </c>
    </row>
    <row r="403" spans="1:16" ht="15">
      <c r="A403" s="290">
        <v>60</v>
      </c>
      <c r="B403" s="267">
        <v>0</v>
      </c>
      <c r="C403" s="267">
        <v>0</v>
      </c>
      <c r="D403" s="267">
        <v>7.266</v>
      </c>
      <c r="E403" s="267">
        <v>1.3366</v>
      </c>
      <c r="F403" s="267">
        <v>3.7773</v>
      </c>
      <c r="G403" s="267">
        <v>1.3689</v>
      </c>
      <c r="H403" s="267">
        <v>4.023</v>
      </c>
      <c r="I403" s="267">
        <v>1.3782</v>
      </c>
      <c r="J403" s="267">
        <v>4.3743</v>
      </c>
      <c r="K403" s="267">
        <v>1.3893</v>
      </c>
      <c r="L403" s="267">
        <v>2.7217</v>
      </c>
      <c r="M403" s="267">
        <v>1.9207</v>
      </c>
      <c r="N403" s="267">
        <v>1.9724</v>
      </c>
      <c r="O403" s="267">
        <v>1.5554</v>
      </c>
      <c r="P403" s="267">
        <v>0</v>
      </c>
    </row>
    <row r="404" ht="12.75">
      <c r="A404" s="83"/>
    </row>
    <row r="405" ht="12.75">
      <c r="A405" s="76" t="e">
        <f>HLOOKUP('[3]NEER Claim Cost Calculator'!$I$22,B409:P470,MATCH('[3]NEER Claim Cost Calculator'!$K$22,A409:A470))</f>
        <v>#N/A</v>
      </c>
    </row>
    <row r="406" spans="1:16" s="261" customFormat="1" ht="12.75">
      <c r="A406" s="475" t="s">
        <v>18884</v>
      </c>
      <c r="B406" s="475"/>
      <c r="C406" s="475"/>
      <c r="D406" s="475"/>
      <c r="E406" s="475"/>
      <c r="F406" s="475"/>
      <c r="G406" s="475"/>
      <c r="H406" s="475"/>
      <c r="I406" s="475"/>
      <c r="J406" s="475"/>
      <c r="K406" s="475"/>
      <c r="L406" s="475"/>
      <c r="M406" s="475"/>
      <c r="N406" s="475"/>
      <c r="O406" s="475"/>
      <c r="P406" s="475"/>
    </row>
    <row r="407" spans="1:16" ht="12.75">
      <c r="A407" s="479" t="s">
        <v>18885</v>
      </c>
      <c r="B407" s="479"/>
      <c r="C407" s="479"/>
      <c r="D407" s="479"/>
      <c r="E407" s="479"/>
      <c r="F407" s="479"/>
      <c r="G407" s="479"/>
      <c r="H407" s="479"/>
      <c r="I407" s="479"/>
      <c r="J407" s="479"/>
      <c r="K407" s="479"/>
      <c r="L407" s="479"/>
      <c r="M407" s="479"/>
      <c r="N407" s="479"/>
      <c r="O407" s="479"/>
      <c r="P407" s="479"/>
    </row>
    <row r="408" spans="1:16" ht="12.75">
      <c r="A408" s="80" t="s">
        <v>18886</v>
      </c>
      <c r="B408" s="222" t="s">
        <v>18887</v>
      </c>
      <c r="C408" s="222" t="s">
        <v>18888</v>
      </c>
      <c r="D408" s="222" t="s">
        <v>18889</v>
      </c>
      <c r="E408" s="222" t="s">
        <v>18890</v>
      </c>
      <c r="F408" s="222" t="s">
        <v>18891</v>
      </c>
      <c r="G408" s="222" t="s">
        <v>18892</v>
      </c>
      <c r="H408" s="222" t="s">
        <v>18893</v>
      </c>
      <c r="I408" s="222" t="s">
        <v>18894</v>
      </c>
      <c r="J408" s="222" t="s">
        <v>18895</v>
      </c>
      <c r="K408" s="222" t="s">
        <v>18896</v>
      </c>
      <c r="L408" s="222" t="s">
        <v>18897</v>
      </c>
      <c r="M408" s="222" t="s">
        <v>18898</v>
      </c>
      <c r="N408" s="222" t="s">
        <v>18899</v>
      </c>
      <c r="O408" s="222" t="s">
        <v>18900</v>
      </c>
      <c r="P408" s="222" t="s">
        <v>18901</v>
      </c>
    </row>
    <row r="409" spans="1:16" ht="12.75">
      <c r="A409" s="82" t="s">
        <v>18902</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15.0975</v>
      </c>
      <c r="E410" s="267">
        <v>5.5384</v>
      </c>
      <c r="F410" s="267">
        <v>19.0457</v>
      </c>
      <c r="G410" s="267">
        <v>4.8288</v>
      </c>
      <c r="H410" s="267">
        <v>23.3191</v>
      </c>
      <c r="I410" s="267">
        <v>6.819</v>
      </c>
      <c r="J410" s="267">
        <v>26.8039</v>
      </c>
      <c r="K410" s="267">
        <v>4.1857</v>
      </c>
      <c r="L410" s="267">
        <v>12.3422</v>
      </c>
      <c r="M410" s="267">
        <v>6.1141</v>
      </c>
      <c r="N410" s="267">
        <v>0</v>
      </c>
      <c r="O410" s="267">
        <v>0</v>
      </c>
      <c r="P410" s="267">
        <v>0</v>
      </c>
    </row>
    <row r="411" spans="1:16" ht="15">
      <c r="A411" s="290">
        <v>1</v>
      </c>
      <c r="B411" s="267">
        <v>0</v>
      </c>
      <c r="C411" s="267">
        <v>0</v>
      </c>
      <c r="D411" s="267">
        <v>13.42</v>
      </c>
      <c r="E411" s="267">
        <v>4.923</v>
      </c>
      <c r="F411" s="267">
        <v>16.9295</v>
      </c>
      <c r="G411" s="267">
        <v>4.2922</v>
      </c>
      <c r="H411" s="267">
        <v>20.7281</v>
      </c>
      <c r="I411" s="267">
        <v>6.0613</v>
      </c>
      <c r="J411" s="267">
        <v>23.8257</v>
      </c>
      <c r="K411" s="267">
        <v>3.7206</v>
      </c>
      <c r="L411" s="267">
        <v>10.9709</v>
      </c>
      <c r="M411" s="267">
        <v>5.4347</v>
      </c>
      <c r="N411" s="267">
        <v>0</v>
      </c>
      <c r="O411" s="267">
        <v>0</v>
      </c>
      <c r="P411" s="267">
        <v>0</v>
      </c>
    </row>
    <row r="412" spans="1:16" ht="15">
      <c r="A412" s="290">
        <v>2</v>
      </c>
      <c r="B412" s="267">
        <v>0</v>
      </c>
      <c r="C412" s="267">
        <v>0</v>
      </c>
      <c r="D412" s="267">
        <v>11.7425</v>
      </c>
      <c r="E412" s="267">
        <v>4.3076</v>
      </c>
      <c r="F412" s="267">
        <v>14.8133</v>
      </c>
      <c r="G412" s="267">
        <v>3.7557</v>
      </c>
      <c r="H412" s="267">
        <v>18.1371</v>
      </c>
      <c r="I412" s="267">
        <v>5.3037</v>
      </c>
      <c r="J412" s="267">
        <v>20.8475</v>
      </c>
      <c r="K412" s="267">
        <v>3.2555</v>
      </c>
      <c r="L412" s="267">
        <v>9.5995</v>
      </c>
      <c r="M412" s="267">
        <v>4.7554</v>
      </c>
      <c r="N412" s="267">
        <v>0</v>
      </c>
      <c r="O412" s="267">
        <v>0</v>
      </c>
      <c r="P412" s="267">
        <v>0</v>
      </c>
    </row>
    <row r="413" spans="1:16" ht="15">
      <c r="A413" s="290">
        <v>3</v>
      </c>
      <c r="B413" s="267">
        <v>0</v>
      </c>
      <c r="C413" s="267">
        <v>0</v>
      </c>
      <c r="D413" s="267">
        <v>10.065</v>
      </c>
      <c r="E413" s="267">
        <v>3.6923</v>
      </c>
      <c r="F413" s="267">
        <v>12.6971</v>
      </c>
      <c r="G413" s="267">
        <v>3.2192</v>
      </c>
      <c r="H413" s="267">
        <v>15.5461</v>
      </c>
      <c r="I413" s="267">
        <v>4.546</v>
      </c>
      <c r="J413" s="267">
        <v>17.8693</v>
      </c>
      <c r="K413" s="267">
        <v>2.7905</v>
      </c>
      <c r="L413" s="267">
        <v>8.2281</v>
      </c>
      <c r="M413" s="267">
        <v>4.0761</v>
      </c>
      <c r="N413" s="267">
        <v>0</v>
      </c>
      <c r="O413" s="267">
        <v>0</v>
      </c>
      <c r="P413" s="267">
        <v>0</v>
      </c>
    </row>
    <row r="414" spans="1:16" ht="15">
      <c r="A414" s="290">
        <v>4</v>
      </c>
      <c r="B414" s="267">
        <v>0</v>
      </c>
      <c r="C414" s="267">
        <v>0</v>
      </c>
      <c r="D414" s="267">
        <v>8.3875</v>
      </c>
      <c r="E414" s="267">
        <v>3.0769</v>
      </c>
      <c r="F414" s="267">
        <v>10.5809</v>
      </c>
      <c r="G414" s="267">
        <v>2.6826</v>
      </c>
      <c r="H414" s="267">
        <v>12.9551</v>
      </c>
      <c r="I414" s="267">
        <v>3.7883</v>
      </c>
      <c r="J414" s="267">
        <v>14.8911</v>
      </c>
      <c r="K414" s="267">
        <v>2.3254</v>
      </c>
      <c r="L414" s="267">
        <v>6.8568</v>
      </c>
      <c r="M414" s="267">
        <v>3.3967</v>
      </c>
      <c r="N414" s="267">
        <v>0</v>
      </c>
      <c r="O414" s="267">
        <v>0</v>
      </c>
      <c r="P414" s="267">
        <v>0</v>
      </c>
    </row>
    <row r="415" spans="1:16" ht="15">
      <c r="A415" s="290">
        <v>5</v>
      </c>
      <c r="B415" s="267">
        <v>0</v>
      </c>
      <c r="C415" s="267">
        <v>0</v>
      </c>
      <c r="D415" s="267">
        <v>6.71</v>
      </c>
      <c r="E415" s="267">
        <v>2.4615</v>
      </c>
      <c r="F415" s="267">
        <v>8.4647</v>
      </c>
      <c r="G415" s="267">
        <v>2.1461</v>
      </c>
      <c r="H415" s="267">
        <v>10.364</v>
      </c>
      <c r="I415" s="267">
        <v>3.0307</v>
      </c>
      <c r="J415" s="267">
        <v>11.9128</v>
      </c>
      <c r="K415" s="267">
        <v>1.8603</v>
      </c>
      <c r="L415" s="267">
        <v>5.4854</v>
      </c>
      <c r="M415" s="267">
        <v>2.7174</v>
      </c>
      <c r="N415" s="267">
        <v>0</v>
      </c>
      <c r="O415" s="267">
        <v>0</v>
      </c>
      <c r="P415" s="267">
        <v>0</v>
      </c>
    </row>
    <row r="416" spans="1:16" ht="15">
      <c r="A416" s="290">
        <v>6</v>
      </c>
      <c r="B416" s="267">
        <v>0</v>
      </c>
      <c r="C416" s="267">
        <v>0</v>
      </c>
      <c r="D416" s="267">
        <v>5.0325</v>
      </c>
      <c r="E416" s="267">
        <v>1.8461</v>
      </c>
      <c r="F416" s="267">
        <v>6.3486</v>
      </c>
      <c r="G416" s="267">
        <v>1.6096</v>
      </c>
      <c r="H416" s="267">
        <v>7.773</v>
      </c>
      <c r="I416" s="267">
        <v>2.273</v>
      </c>
      <c r="J416" s="267">
        <v>8.9346</v>
      </c>
      <c r="K416" s="267">
        <v>1.3952</v>
      </c>
      <c r="L416" s="267">
        <v>4.1141</v>
      </c>
      <c r="M416" s="267">
        <v>2.038</v>
      </c>
      <c r="N416" s="267">
        <v>0</v>
      </c>
      <c r="O416" s="267">
        <v>0</v>
      </c>
      <c r="P416" s="267">
        <v>0</v>
      </c>
    </row>
    <row r="417" spans="1:16" ht="15">
      <c r="A417" s="290">
        <v>7</v>
      </c>
      <c r="B417" s="267">
        <v>0</v>
      </c>
      <c r="C417" s="267">
        <v>0</v>
      </c>
      <c r="D417" s="267">
        <v>4.8831</v>
      </c>
      <c r="E417" s="267">
        <v>1.7949</v>
      </c>
      <c r="F417" s="267">
        <v>6.1263</v>
      </c>
      <c r="G417" s="267">
        <v>1.5649</v>
      </c>
      <c r="H417" s="267">
        <v>7.513</v>
      </c>
      <c r="I417" s="267">
        <v>2.2099</v>
      </c>
      <c r="J417" s="267">
        <v>8.6194</v>
      </c>
      <c r="K417" s="267">
        <v>1.3565</v>
      </c>
      <c r="L417" s="267">
        <v>4.1162</v>
      </c>
      <c r="M417" s="267">
        <v>1.9814</v>
      </c>
      <c r="N417" s="267">
        <v>0</v>
      </c>
      <c r="O417" s="267">
        <v>0</v>
      </c>
      <c r="P417" s="267">
        <v>0</v>
      </c>
    </row>
    <row r="418" spans="1:16" ht="15">
      <c r="A418" s="290">
        <v>8</v>
      </c>
      <c r="B418" s="267">
        <v>0</v>
      </c>
      <c r="C418" s="267">
        <v>0</v>
      </c>
      <c r="D418" s="267">
        <v>4.7336</v>
      </c>
      <c r="E418" s="267">
        <v>1.7436</v>
      </c>
      <c r="F418" s="267">
        <v>5.904</v>
      </c>
      <c r="G418" s="267">
        <v>1.5202</v>
      </c>
      <c r="H418" s="267">
        <v>7.253</v>
      </c>
      <c r="I418" s="267">
        <v>2.1467</v>
      </c>
      <c r="J418" s="267">
        <v>8.3041</v>
      </c>
      <c r="K418" s="267">
        <v>1.3177</v>
      </c>
      <c r="L418" s="267">
        <v>4.1184</v>
      </c>
      <c r="M418" s="267">
        <v>1.9248</v>
      </c>
      <c r="N418" s="267">
        <v>0</v>
      </c>
      <c r="O418" s="267">
        <v>0</v>
      </c>
      <c r="P418" s="267">
        <v>0</v>
      </c>
    </row>
    <row r="419" spans="1:16" ht="15">
      <c r="A419" s="290">
        <v>9</v>
      </c>
      <c r="B419" s="267">
        <v>0</v>
      </c>
      <c r="C419" s="267">
        <v>0</v>
      </c>
      <c r="D419" s="267">
        <v>4.5842</v>
      </c>
      <c r="E419" s="267">
        <v>1.6923</v>
      </c>
      <c r="F419" s="267">
        <v>5.6818</v>
      </c>
      <c r="G419" s="267">
        <v>1.4755</v>
      </c>
      <c r="H419" s="267">
        <v>6.993</v>
      </c>
      <c r="I419" s="267">
        <v>2.0836</v>
      </c>
      <c r="J419" s="267">
        <v>7.9888</v>
      </c>
      <c r="K419" s="267">
        <v>1.279</v>
      </c>
      <c r="L419" s="267">
        <v>4.1205</v>
      </c>
      <c r="M419" s="267">
        <v>1.8682</v>
      </c>
      <c r="N419" s="267">
        <v>0</v>
      </c>
      <c r="O419" s="267">
        <v>0</v>
      </c>
      <c r="P419" s="267">
        <v>0</v>
      </c>
    </row>
    <row r="420" spans="1:16" ht="15">
      <c r="A420" s="290">
        <v>10</v>
      </c>
      <c r="B420" s="267">
        <v>0</v>
      </c>
      <c r="C420" s="267">
        <v>0</v>
      </c>
      <c r="D420" s="267">
        <v>4.4347</v>
      </c>
      <c r="E420" s="267">
        <v>1.641</v>
      </c>
      <c r="F420" s="267">
        <v>5.4595</v>
      </c>
      <c r="G420" s="267">
        <v>1.4307</v>
      </c>
      <c r="H420" s="267">
        <v>6.733</v>
      </c>
      <c r="I420" s="267">
        <v>2.0204</v>
      </c>
      <c r="J420" s="267">
        <v>7.6736</v>
      </c>
      <c r="K420" s="267">
        <v>1.2402</v>
      </c>
      <c r="L420" s="267">
        <v>4.1227</v>
      </c>
      <c r="M420" s="267">
        <v>1.8116</v>
      </c>
      <c r="N420" s="267">
        <v>0</v>
      </c>
      <c r="O420" s="267">
        <v>0</v>
      </c>
      <c r="P420" s="267">
        <v>0</v>
      </c>
    </row>
    <row r="421" spans="1:16" ht="15">
      <c r="A421" s="290">
        <v>11</v>
      </c>
      <c r="B421" s="267">
        <v>0</v>
      </c>
      <c r="C421" s="267">
        <v>0</v>
      </c>
      <c r="D421" s="267">
        <v>4.2853</v>
      </c>
      <c r="E421" s="267">
        <v>1.5897</v>
      </c>
      <c r="F421" s="267">
        <v>5.2372</v>
      </c>
      <c r="G421" s="267">
        <v>1.386</v>
      </c>
      <c r="H421" s="267">
        <v>6.473</v>
      </c>
      <c r="I421" s="267">
        <v>1.9573</v>
      </c>
      <c r="J421" s="267">
        <v>7.3583</v>
      </c>
      <c r="K421" s="267">
        <v>1.2014</v>
      </c>
      <c r="L421" s="267">
        <v>4.1249</v>
      </c>
      <c r="M421" s="267">
        <v>1.755</v>
      </c>
      <c r="N421" s="267">
        <v>0</v>
      </c>
      <c r="O421" s="267">
        <v>0</v>
      </c>
      <c r="P421" s="267">
        <v>0</v>
      </c>
    </row>
    <row r="422" spans="1:16" ht="15">
      <c r="A422" s="290">
        <v>12</v>
      </c>
      <c r="B422" s="267">
        <v>0</v>
      </c>
      <c r="C422" s="267">
        <v>0</v>
      </c>
      <c r="D422" s="267">
        <v>4.1358</v>
      </c>
      <c r="E422" s="267">
        <v>1.5384</v>
      </c>
      <c r="F422" s="267">
        <v>5.015</v>
      </c>
      <c r="G422" s="267">
        <v>1.3413</v>
      </c>
      <c r="H422" s="267">
        <v>6.213</v>
      </c>
      <c r="I422" s="267">
        <v>1.8942</v>
      </c>
      <c r="J422" s="267">
        <v>7.043</v>
      </c>
      <c r="K422" s="267">
        <v>1.1627</v>
      </c>
      <c r="L422" s="267">
        <v>4.127</v>
      </c>
      <c r="M422" s="267">
        <v>1.6984</v>
      </c>
      <c r="N422" s="267">
        <v>0</v>
      </c>
      <c r="O422" s="267">
        <v>0</v>
      </c>
      <c r="P422" s="267">
        <v>0</v>
      </c>
    </row>
    <row r="423" spans="1:16" ht="15">
      <c r="A423" s="290">
        <v>13</v>
      </c>
      <c r="B423" s="267">
        <v>0</v>
      </c>
      <c r="C423" s="267">
        <v>0</v>
      </c>
      <c r="D423" s="267">
        <v>3.9864</v>
      </c>
      <c r="E423" s="267">
        <v>1.4872</v>
      </c>
      <c r="F423" s="267">
        <v>4.7927</v>
      </c>
      <c r="G423" s="267">
        <v>1.2966</v>
      </c>
      <c r="H423" s="267">
        <v>5.953</v>
      </c>
      <c r="I423" s="267">
        <v>1.831</v>
      </c>
      <c r="J423" s="267">
        <v>6.7278</v>
      </c>
      <c r="K423" s="267">
        <v>1.1239</v>
      </c>
      <c r="L423" s="267">
        <v>4.1292</v>
      </c>
      <c r="M423" s="267">
        <v>1.6417</v>
      </c>
      <c r="N423" s="267">
        <v>0</v>
      </c>
      <c r="O423" s="267">
        <v>0</v>
      </c>
      <c r="P423" s="267">
        <v>0</v>
      </c>
    </row>
    <row r="424" spans="1:16" ht="15">
      <c r="A424" s="290">
        <v>14</v>
      </c>
      <c r="B424" s="267">
        <v>0</v>
      </c>
      <c r="C424" s="267">
        <v>0</v>
      </c>
      <c r="D424" s="267">
        <v>3.8369</v>
      </c>
      <c r="E424" s="267">
        <v>1.4359</v>
      </c>
      <c r="F424" s="267">
        <v>4.5704</v>
      </c>
      <c r="G424" s="267">
        <v>1.2519</v>
      </c>
      <c r="H424" s="267">
        <v>5.693</v>
      </c>
      <c r="I424" s="267">
        <v>1.7679</v>
      </c>
      <c r="J424" s="267">
        <v>6.4125</v>
      </c>
      <c r="K424" s="267">
        <v>1.0852</v>
      </c>
      <c r="L424" s="267">
        <v>4.1313</v>
      </c>
      <c r="M424" s="267">
        <v>1.5851</v>
      </c>
      <c r="N424" s="267">
        <v>0</v>
      </c>
      <c r="O424" s="267">
        <v>0</v>
      </c>
      <c r="P424" s="267">
        <v>0</v>
      </c>
    </row>
    <row r="425" spans="1:16" ht="15">
      <c r="A425" s="290">
        <v>15</v>
      </c>
      <c r="B425" s="267">
        <v>0</v>
      </c>
      <c r="C425" s="267">
        <v>0</v>
      </c>
      <c r="D425" s="267">
        <v>3.6875</v>
      </c>
      <c r="E425" s="267">
        <v>1.3846</v>
      </c>
      <c r="F425" s="267">
        <v>4.3482</v>
      </c>
      <c r="G425" s="267">
        <v>1.2072</v>
      </c>
      <c r="H425" s="267">
        <v>5.433</v>
      </c>
      <c r="I425" s="267">
        <v>1.7048</v>
      </c>
      <c r="J425" s="267">
        <v>6.0972</v>
      </c>
      <c r="K425" s="267">
        <v>1.0464</v>
      </c>
      <c r="L425" s="267">
        <v>4.1335</v>
      </c>
      <c r="M425" s="267">
        <v>1.5285</v>
      </c>
      <c r="N425" s="267">
        <v>0</v>
      </c>
      <c r="O425" s="267">
        <v>0</v>
      </c>
      <c r="P425" s="267">
        <v>0</v>
      </c>
    </row>
    <row r="426" spans="1:16" ht="15">
      <c r="A426" s="290">
        <v>16</v>
      </c>
      <c r="B426" s="267">
        <v>0</v>
      </c>
      <c r="C426" s="267">
        <v>0</v>
      </c>
      <c r="D426" s="267">
        <v>3.538</v>
      </c>
      <c r="E426" s="267">
        <v>1.3333</v>
      </c>
      <c r="F426" s="267">
        <v>4.1259</v>
      </c>
      <c r="G426" s="267">
        <v>1.1625</v>
      </c>
      <c r="H426" s="267">
        <v>5.173</v>
      </c>
      <c r="I426" s="267">
        <v>1.6416</v>
      </c>
      <c r="J426" s="267">
        <v>5.7819</v>
      </c>
      <c r="K426" s="267">
        <v>1.0077</v>
      </c>
      <c r="L426" s="267">
        <v>4.1357</v>
      </c>
      <c r="M426" s="267">
        <v>1.4719</v>
      </c>
      <c r="N426" s="267">
        <v>0</v>
      </c>
      <c r="O426" s="267">
        <v>0</v>
      </c>
      <c r="P426" s="267">
        <v>0</v>
      </c>
    </row>
    <row r="427" spans="1:16" ht="15">
      <c r="A427" s="290">
        <v>17</v>
      </c>
      <c r="B427" s="267">
        <v>0</v>
      </c>
      <c r="C427" s="267">
        <v>0</v>
      </c>
      <c r="D427" s="267">
        <v>3.3886</v>
      </c>
      <c r="E427" s="267">
        <v>1.282</v>
      </c>
      <c r="F427" s="267">
        <v>3.9037</v>
      </c>
      <c r="G427" s="267">
        <v>1.1178</v>
      </c>
      <c r="H427" s="267">
        <v>4.913</v>
      </c>
      <c r="I427" s="267">
        <v>1.5785</v>
      </c>
      <c r="J427" s="267">
        <v>5.4667</v>
      </c>
      <c r="K427" s="267">
        <v>0.9689</v>
      </c>
      <c r="L427" s="267">
        <v>4.1378</v>
      </c>
      <c r="M427" s="267">
        <v>1.4153</v>
      </c>
      <c r="N427" s="267">
        <v>0</v>
      </c>
      <c r="O427" s="267">
        <v>0</v>
      </c>
      <c r="P427" s="267">
        <v>0</v>
      </c>
    </row>
    <row r="428" spans="1:16" ht="15">
      <c r="A428" s="290">
        <v>18</v>
      </c>
      <c r="B428" s="267">
        <v>0</v>
      </c>
      <c r="C428" s="267">
        <v>0</v>
      </c>
      <c r="D428" s="267">
        <v>3.2391</v>
      </c>
      <c r="E428" s="267">
        <v>1.2308</v>
      </c>
      <c r="F428" s="267">
        <v>3.6814</v>
      </c>
      <c r="G428" s="267">
        <v>1.0731</v>
      </c>
      <c r="H428" s="267">
        <v>4.6529</v>
      </c>
      <c r="I428" s="267">
        <v>1.5153</v>
      </c>
      <c r="J428" s="267">
        <v>5.1514</v>
      </c>
      <c r="K428" s="267">
        <v>0.9302</v>
      </c>
      <c r="L428" s="267">
        <v>4.14</v>
      </c>
      <c r="M428" s="267">
        <v>1.3587</v>
      </c>
      <c r="N428" s="267">
        <v>4.7366</v>
      </c>
      <c r="O428" s="267">
        <v>2.6158</v>
      </c>
      <c r="P428" s="267">
        <v>0</v>
      </c>
    </row>
    <row r="429" spans="1:16" ht="15">
      <c r="A429" s="290">
        <v>19</v>
      </c>
      <c r="B429" s="267">
        <v>0</v>
      </c>
      <c r="C429" s="267">
        <v>0</v>
      </c>
      <c r="D429" s="267">
        <v>3.2232</v>
      </c>
      <c r="E429" s="267">
        <v>1.2053</v>
      </c>
      <c r="F429" s="267">
        <v>3.7246</v>
      </c>
      <c r="G429" s="267">
        <v>1.0638</v>
      </c>
      <c r="H429" s="267">
        <v>4.6613</v>
      </c>
      <c r="I429" s="267">
        <v>1.4878</v>
      </c>
      <c r="J429" s="267">
        <v>5.0023</v>
      </c>
      <c r="K429" s="267">
        <v>0.9604</v>
      </c>
      <c r="L429" s="267">
        <v>4.0171</v>
      </c>
      <c r="M429" s="267">
        <v>1.3762</v>
      </c>
      <c r="N429" s="267">
        <v>4.605</v>
      </c>
      <c r="O429" s="267">
        <v>2.5431</v>
      </c>
      <c r="P429" s="267">
        <v>0</v>
      </c>
    </row>
    <row r="430" spans="1:16" ht="15">
      <c r="A430" s="290">
        <v>20</v>
      </c>
      <c r="B430" s="267">
        <v>0</v>
      </c>
      <c r="C430" s="267">
        <v>0</v>
      </c>
      <c r="D430" s="267">
        <v>3.2072</v>
      </c>
      <c r="E430" s="267">
        <v>1.1799</v>
      </c>
      <c r="F430" s="267">
        <v>3.7677</v>
      </c>
      <c r="G430" s="267">
        <v>1.0545</v>
      </c>
      <c r="H430" s="267">
        <v>4.6696</v>
      </c>
      <c r="I430" s="267">
        <v>1.4603</v>
      </c>
      <c r="J430" s="267">
        <v>4.8532</v>
      </c>
      <c r="K430" s="267">
        <v>0.9907</v>
      </c>
      <c r="L430" s="267">
        <v>3.8942</v>
      </c>
      <c r="M430" s="267">
        <v>1.3937</v>
      </c>
      <c r="N430" s="267">
        <v>4.4735</v>
      </c>
      <c r="O430" s="267">
        <v>2.4705</v>
      </c>
      <c r="P430" s="267">
        <v>0</v>
      </c>
    </row>
    <row r="431" spans="1:16" ht="15">
      <c r="A431" s="290">
        <v>21</v>
      </c>
      <c r="B431" s="267">
        <v>0</v>
      </c>
      <c r="C431" s="267">
        <v>0</v>
      </c>
      <c r="D431" s="267">
        <v>3.5419</v>
      </c>
      <c r="E431" s="267">
        <v>1.2978</v>
      </c>
      <c r="F431" s="267">
        <v>4.3098</v>
      </c>
      <c r="G431" s="267">
        <v>1.1778</v>
      </c>
      <c r="H431" s="267">
        <v>5.2813</v>
      </c>
      <c r="I431" s="267">
        <v>1.5904</v>
      </c>
      <c r="J431" s="267">
        <v>5.2791</v>
      </c>
      <c r="K431" s="267">
        <v>1.5852</v>
      </c>
      <c r="L431" s="267">
        <v>6.2308</v>
      </c>
      <c r="M431" s="267">
        <v>2.2299</v>
      </c>
      <c r="N431" s="267">
        <v>5.191</v>
      </c>
      <c r="O431" s="267">
        <v>2.4001</v>
      </c>
      <c r="P431" s="267">
        <v>0</v>
      </c>
    </row>
    <row r="432" spans="1:16" ht="15">
      <c r="A432" s="290">
        <v>22</v>
      </c>
      <c r="B432" s="267">
        <v>0</v>
      </c>
      <c r="C432" s="267">
        <v>0</v>
      </c>
      <c r="D432" s="267">
        <v>3.528</v>
      </c>
      <c r="E432" s="267">
        <v>1.2765</v>
      </c>
      <c r="F432" s="267">
        <v>4.3888</v>
      </c>
      <c r="G432" s="267">
        <v>1.1747</v>
      </c>
      <c r="H432" s="267">
        <v>5.3258</v>
      </c>
      <c r="I432" s="267">
        <v>1.5617</v>
      </c>
      <c r="J432" s="267">
        <v>5.1392</v>
      </c>
      <c r="K432" s="267">
        <v>1.5449</v>
      </c>
      <c r="L432" s="267">
        <v>5.8807</v>
      </c>
      <c r="M432" s="267">
        <v>2.0797</v>
      </c>
      <c r="N432" s="267">
        <v>5.0337</v>
      </c>
      <c r="O432" s="267">
        <v>2.3274</v>
      </c>
      <c r="P432" s="267">
        <v>0</v>
      </c>
    </row>
    <row r="433" spans="1:16" ht="15">
      <c r="A433" s="290">
        <v>23</v>
      </c>
      <c r="B433" s="267">
        <v>0</v>
      </c>
      <c r="C433" s="267">
        <v>0</v>
      </c>
      <c r="D433" s="267">
        <v>3.5142</v>
      </c>
      <c r="E433" s="267">
        <v>1.2552</v>
      </c>
      <c r="F433" s="267">
        <v>4.4678</v>
      </c>
      <c r="G433" s="267">
        <v>1.1715</v>
      </c>
      <c r="H433" s="267">
        <v>5.3704</v>
      </c>
      <c r="I433" s="267">
        <v>1.533</v>
      </c>
      <c r="J433" s="267">
        <v>4.9992</v>
      </c>
      <c r="K433" s="267">
        <v>1.5047</v>
      </c>
      <c r="L433" s="267">
        <v>5.5306</v>
      </c>
      <c r="M433" s="267">
        <v>1.9294</v>
      </c>
      <c r="N433" s="267">
        <v>4.8764</v>
      </c>
      <c r="O433" s="267">
        <v>2.2546</v>
      </c>
      <c r="P433" s="267">
        <v>0</v>
      </c>
    </row>
    <row r="434" spans="1:16" ht="15">
      <c r="A434" s="290">
        <v>24</v>
      </c>
      <c r="B434" s="267">
        <v>0</v>
      </c>
      <c r="C434" s="267">
        <v>0</v>
      </c>
      <c r="D434" s="267">
        <v>3.5003</v>
      </c>
      <c r="E434" s="267">
        <v>1.234</v>
      </c>
      <c r="F434" s="267">
        <v>4.5468</v>
      </c>
      <c r="G434" s="267">
        <v>1.1684</v>
      </c>
      <c r="H434" s="267">
        <v>5.415</v>
      </c>
      <c r="I434" s="267">
        <v>1.5043</v>
      </c>
      <c r="J434" s="267">
        <v>4.8592</v>
      </c>
      <c r="K434" s="267">
        <v>1.4644</v>
      </c>
      <c r="L434" s="267">
        <v>5.1806</v>
      </c>
      <c r="M434" s="267">
        <v>1.7791</v>
      </c>
      <c r="N434" s="267">
        <v>4.7191</v>
      </c>
      <c r="O434" s="267">
        <v>2.1819</v>
      </c>
      <c r="P434" s="267">
        <v>0</v>
      </c>
    </row>
    <row r="435" spans="1:16" ht="15">
      <c r="A435" s="290">
        <v>25</v>
      </c>
      <c r="B435" s="267">
        <v>0</v>
      </c>
      <c r="C435" s="267">
        <v>0</v>
      </c>
      <c r="D435" s="267">
        <v>3.4865</v>
      </c>
      <c r="E435" s="267">
        <v>1.2127</v>
      </c>
      <c r="F435" s="267">
        <v>4.6258</v>
      </c>
      <c r="G435" s="267">
        <v>1.1653</v>
      </c>
      <c r="H435" s="267">
        <v>5.4595</v>
      </c>
      <c r="I435" s="267">
        <v>1.4756</v>
      </c>
      <c r="J435" s="267">
        <v>4.7192</v>
      </c>
      <c r="K435" s="267">
        <v>1.4241</v>
      </c>
      <c r="L435" s="267">
        <v>4.8305</v>
      </c>
      <c r="M435" s="267">
        <v>1.6289</v>
      </c>
      <c r="N435" s="267">
        <v>4.5618</v>
      </c>
      <c r="O435" s="267">
        <v>2.1092</v>
      </c>
      <c r="P435" s="267">
        <v>0</v>
      </c>
    </row>
    <row r="436" spans="1:16" ht="15">
      <c r="A436" s="290">
        <v>26</v>
      </c>
      <c r="B436" s="267">
        <v>0</v>
      </c>
      <c r="C436" s="267">
        <v>0</v>
      </c>
      <c r="D436" s="267">
        <v>3.4726</v>
      </c>
      <c r="E436" s="267">
        <v>1.1914</v>
      </c>
      <c r="F436" s="267">
        <v>4.7048</v>
      </c>
      <c r="G436" s="267">
        <v>1.1622</v>
      </c>
      <c r="H436" s="267">
        <v>5.5041</v>
      </c>
      <c r="I436" s="267">
        <v>1.4469</v>
      </c>
      <c r="J436" s="267">
        <v>4.5793</v>
      </c>
      <c r="K436" s="267">
        <v>1.3839</v>
      </c>
      <c r="L436" s="267">
        <v>4.4804</v>
      </c>
      <c r="M436" s="267">
        <v>1.4786</v>
      </c>
      <c r="N436" s="267">
        <v>4.4045</v>
      </c>
      <c r="O436" s="267">
        <v>2.0364</v>
      </c>
      <c r="P436" s="267">
        <v>0</v>
      </c>
    </row>
    <row r="437" spans="1:16" ht="15">
      <c r="A437" s="290">
        <v>27</v>
      </c>
      <c r="B437" s="267">
        <v>0</v>
      </c>
      <c r="C437" s="267">
        <v>0</v>
      </c>
      <c r="D437" s="267">
        <v>3.4587</v>
      </c>
      <c r="E437" s="267">
        <v>1.1702</v>
      </c>
      <c r="F437" s="267">
        <v>4.7838</v>
      </c>
      <c r="G437" s="267">
        <v>1.1591</v>
      </c>
      <c r="H437" s="267">
        <v>5.5487</v>
      </c>
      <c r="I437" s="267">
        <v>1.4182</v>
      </c>
      <c r="J437" s="267">
        <v>4.4393</v>
      </c>
      <c r="K437" s="267">
        <v>1.3436</v>
      </c>
      <c r="L437" s="267">
        <v>4.1304</v>
      </c>
      <c r="M437" s="267">
        <v>1.3283</v>
      </c>
      <c r="N437" s="267">
        <v>4.2472</v>
      </c>
      <c r="O437" s="267">
        <v>1.9637</v>
      </c>
      <c r="P437" s="267">
        <v>0</v>
      </c>
    </row>
    <row r="438" spans="1:16" ht="15">
      <c r="A438" s="290">
        <v>28</v>
      </c>
      <c r="B438" s="267">
        <v>0</v>
      </c>
      <c r="C438" s="267">
        <v>0</v>
      </c>
      <c r="D438" s="267">
        <v>3.4449</v>
      </c>
      <c r="E438" s="267">
        <v>1.1489</v>
      </c>
      <c r="F438" s="267">
        <v>4.8628</v>
      </c>
      <c r="G438" s="267">
        <v>1.1559</v>
      </c>
      <c r="H438" s="267">
        <v>5.5932</v>
      </c>
      <c r="I438" s="267">
        <v>1.3896</v>
      </c>
      <c r="J438" s="267">
        <v>4.2993</v>
      </c>
      <c r="K438" s="267">
        <v>1.3034</v>
      </c>
      <c r="L438" s="267">
        <v>3.7803</v>
      </c>
      <c r="M438" s="267">
        <v>1.1781</v>
      </c>
      <c r="N438" s="267">
        <v>4.0899</v>
      </c>
      <c r="O438" s="267">
        <v>1.891</v>
      </c>
      <c r="P438" s="267">
        <v>0</v>
      </c>
    </row>
    <row r="439" spans="1:16" ht="15">
      <c r="A439" s="290">
        <v>29</v>
      </c>
      <c r="B439" s="267">
        <v>0</v>
      </c>
      <c r="C439" s="267">
        <v>0</v>
      </c>
      <c r="D439" s="267">
        <v>3.431</v>
      </c>
      <c r="E439" s="267">
        <v>1.1276</v>
      </c>
      <c r="F439" s="267">
        <v>4.9418</v>
      </c>
      <c r="G439" s="267">
        <v>1.1528</v>
      </c>
      <c r="H439" s="267">
        <v>5.6378</v>
      </c>
      <c r="I439" s="267">
        <v>1.3609</v>
      </c>
      <c r="J439" s="267">
        <v>4.1594</v>
      </c>
      <c r="K439" s="267">
        <v>1.2631</v>
      </c>
      <c r="L439" s="267">
        <v>3.4302</v>
      </c>
      <c r="M439" s="267">
        <v>1.0278</v>
      </c>
      <c r="N439" s="267">
        <v>3.9326</v>
      </c>
      <c r="O439" s="267">
        <v>1.8182</v>
      </c>
      <c r="P439" s="267">
        <v>0</v>
      </c>
    </row>
    <row r="440" spans="1:16" ht="15">
      <c r="A440" s="290">
        <v>30</v>
      </c>
      <c r="B440" s="267">
        <v>0</v>
      </c>
      <c r="C440" s="267">
        <v>0</v>
      </c>
      <c r="D440" s="267">
        <v>3.4172</v>
      </c>
      <c r="E440" s="267">
        <v>1.1064</v>
      </c>
      <c r="F440" s="267">
        <v>5.0208</v>
      </c>
      <c r="G440" s="267">
        <v>1.1497</v>
      </c>
      <c r="H440" s="267">
        <v>5.6823</v>
      </c>
      <c r="I440" s="267">
        <v>1.3322</v>
      </c>
      <c r="J440" s="267">
        <v>4.0194</v>
      </c>
      <c r="K440" s="267">
        <v>1.2228</v>
      </c>
      <c r="L440" s="267">
        <v>3.0802</v>
      </c>
      <c r="M440" s="267">
        <v>0.8775</v>
      </c>
      <c r="N440" s="267">
        <v>3.7753</v>
      </c>
      <c r="O440" s="267">
        <v>1.7455</v>
      </c>
      <c r="P440" s="267">
        <v>0</v>
      </c>
    </row>
    <row r="441" spans="1:16" ht="15">
      <c r="A441" s="290">
        <v>31</v>
      </c>
      <c r="B441" s="267">
        <v>0</v>
      </c>
      <c r="C441" s="267">
        <v>0</v>
      </c>
      <c r="D441" s="267">
        <v>3.4691</v>
      </c>
      <c r="E441" s="267">
        <v>1.1025</v>
      </c>
      <c r="F441" s="267">
        <v>5.0633</v>
      </c>
      <c r="G441" s="267">
        <v>1.1419</v>
      </c>
      <c r="H441" s="267">
        <v>5.6499</v>
      </c>
      <c r="I441" s="267">
        <v>1.3145</v>
      </c>
      <c r="J441" s="267">
        <v>4.0396</v>
      </c>
      <c r="K441" s="267">
        <v>1.2012</v>
      </c>
      <c r="L441" s="267">
        <v>3.0824</v>
      </c>
      <c r="M441" s="267">
        <v>0.8687</v>
      </c>
      <c r="N441" s="267">
        <v>3.682</v>
      </c>
      <c r="O441" s="267">
        <v>1.7156</v>
      </c>
      <c r="P441" s="267">
        <v>0</v>
      </c>
    </row>
    <row r="442" spans="1:16" ht="15">
      <c r="A442" s="290">
        <v>32</v>
      </c>
      <c r="B442" s="267">
        <v>0</v>
      </c>
      <c r="C442" s="267">
        <v>0</v>
      </c>
      <c r="D442" s="267">
        <v>3.521</v>
      </c>
      <c r="E442" s="267">
        <v>1.0987</v>
      </c>
      <c r="F442" s="267">
        <v>5.1057</v>
      </c>
      <c r="G442" s="267">
        <v>1.134</v>
      </c>
      <c r="H442" s="267">
        <v>5.6174</v>
      </c>
      <c r="I442" s="267">
        <v>1.2968</v>
      </c>
      <c r="J442" s="267">
        <v>4.0598</v>
      </c>
      <c r="K442" s="267">
        <v>1.1796</v>
      </c>
      <c r="L442" s="267">
        <v>3.0845</v>
      </c>
      <c r="M442" s="267">
        <v>0.8598</v>
      </c>
      <c r="N442" s="267">
        <v>3.5886</v>
      </c>
      <c r="O442" s="267">
        <v>1.6857</v>
      </c>
      <c r="P442" s="267">
        <v>0</v>
      </c>
    </row>
    <row r="443" spans="1:16" ht="15">
      <c r="A443" s="290">
        <v>33</v>
      </c>
      <c r="B443" s="267">
        <v>0</v>
      </c>
      <c r="C443" s="267">
        <v>0</v>
      </c>
      <c r="D443" s="267">
        <v>3.9356</v>
      </c>
      <c r="E443" s="267">
        <v>1.5465</v>
      </c>
      <c r="F443" s="267">
        <v>5.1548</v>
      </c>
      <c r="G443" s="267">
        <v>1.5759</v>
      </c>
      <c r="H443" s="267">
        <v>5.5556</v>
      </c>
      <c r="I443" s="267">
        <v>1.7123</v>
      </c>
      <c r="J443" s="267">
        <v>4.2095</v>
      </c>
      <c r="K443" s="267">
        <v>1.8825</v>
      </c>
      <c r="L443" s="267">
        <v>3.5924</v>
      </c>
      <c r="M443" s="267">
        <v>2.3495</v>
      </c>
      <c r="N443" s="267">
        <v>3.742</v>
      </c>
      <c r="O443" s="267">
        <v>1.628</v>
      </c>
      <c r="P443" s="267">
        <v>0</v>
      </c>
    </row>
    <row r="444" spans="1:16" ht="15">
      <c r="A444" s="290">
        <v>34</v>
      </c>
      <c r="B444" s="267">
        <v>0</v>
      </c>
      <c r="C444" s="267">
        <v>0</v>
      </c>
      <c r="D444" s="267">
        <v>4.0316</v>
      </c>
      <c r="E444" s="267">
        <v>1.541</v>
      </c>
      <c r="F444" s="267">
        <v>5.1755</v>
      </c>
      <c r="G444" s="267">
        <v>1.5668</v>
      </c>
      <c r="H444" s="267">
        <v>5.5107</v>
      </c>
      <c r="I444" s="267">
        <v>1.694</v>
      </c>
      <c r="J444" s="267">
        <v>4.214</v>
      </c>
      <c r="K444" s="267">
        <v>1.8554</v>
      </c>
      <c r="L444" s="267">
        <v>3.5854</v>
      </c>
      <c r="M444" s="267">
        <v>2.3251</v>
      </c>
      <c r="N444" s="267">
        <v>3.6508</v>
      </c>
      <c r="O444" s="267">
        <v>1.6223</v>
      </c>
      <c r="P444" s="267">
        <v>0</v>
      </c>
    </row>
    <row r="445" spans="1:16" ht="15">
      <c r="A445" s="290">
        <v>35</v>
      </c>
      <c r="B445" s="267">
        <v>0</v>
      </c>
      <c r="C445" s="267">
        <v>0</v>
      </c>
      <c r="D445" s="267">
        <v>4.1277</v>
      </c>
      <c r="E445" s="267">
        <v>1.5355</v>
      </c>
      <c r="F445" s="267">
        <v>5.1961</v>
      </c>
      <c r="G445" s="267">
        <v>1.5576</v>
      </c>
      <c r="H445" s="267">
        <v>5.4658</v>
      </c>
      <c r="I445" s="267">
        <v>1.6757</v>
      </c>
      <c r="J445" s="267">
        <v>4.2186</v>
      </c>
      <c r="K445" s="267">
        <v>1.8283</v>
      </c>
      <c r="L445" s="267">
        <v>3.5784</v>
      </c>
      <c r="M445" s="267">
        <v>2.3007</v>
      </c>
      <c r="N445" s="267">
        <v>3.5596</v>
      </c>
      <c r="O445" s="267">
        <v>1.6166</v>
      </c>
      <c r="P445" s="267">
        <v>0</v>
      </c>
    </row>
    <row r="446" spans="1:16" ht="15">
      <c r="A446" s="290">
        <v>36</v>
      </c>
      <c r="B446" s="267">
        <v>0</v>
      </c>
      <c r="C446" s="267">
        <v>0</v>
      </c>
      <c r="D446" s="267">
        <v>4.2237</v>
      </c>
      <c r="E446" s="267">
        <v>1.5299</v>
      </c>
      <c r="F446" s="267">
        <v>5.2168</v>
      </c>
      <c r="G446" s="267">
        <v>1.5485</v>
      </c>
      <c r="H446" s="267">
        <v>5.4208</v>
      </c>
      <c r="I446" s="267">
        <v>1.6574</v>
      </c>
      <c r="J446" s="267">
        <v>4.2231</v>
      </c>
      <c r="K446" s="267">
        <v>1.8012</v>
      </c>
      <c r="L446" s="267">
        <v>3.5715</v>
      </c>
      <c r="M446" s="267">
        <v>2.2763</v>
      </c>
      <c r="N446" s="267">
        <v>3.4685</v>
      </c>
      <c r="O446" s="267">
        <v>1.6109</v>
      </c>
      <c r="P446" s="267">
        <v>0</v>
      </c>
    </row>
    <row r="447" spans="1:16" ht="15">
      <c r="A447" s="290">
        <v>37</v>
      </c>
      <c r="B447" s="267">
        <v>0</v>
      </c>
      <c r="C447" s="267">
        <v>0</v>
      </c>
      <c r="D447" s="267">
        <v>4.3197</v>
      </c>
      <c r="E447" s="267">
        <v>1.5244</v>
      </c>
      <c r="F447" s="267">
        <v>5.2374</v>
      </c>
      <c r="G447" s="267">
        <v>1.5394</v>
      </c>
      <c r="H447" s="267">
        <v>5.3759</v>
      </c>
      <c r="I447" s="267">
        <v>1.6391</v>
      </c>
      <c r="J447" s="267">
        <v>4.2277</v>
      </c>
      <c r="K447" s="267">
        <v>1.7741</v>
      </c>
      <c r="L447" s="267">
        <v>3.5645</v>
      </c>
      <c r="M447" s="267">
        <v>2.2519</v>
      </c>
      <c r="N447" s="267">
        <v>3.3773</v>
      </c>
      <c r="O447" s="267">
        <v>1.6052</v>
      </c>
      <c r="P447" s="267">
        <v>0</v>
      </c>
    </row>
    <row r="448" spans="1:16" ht="15">
      <c r="A448" s="290">
        <v>38</v>
      </c>
      <c r="B448" s="267">
        <v>0</v>
      </c>
      <c r="C448" s="267">
        <v>0</v>
      </c>
      <c r="D448" s="267">
        <v>4.4157</v>
      </c>
      <c r="E448" s="267">
        <v>1.5189</v>
      </c>
      <c r="F448" s="267">
        <v>5.2581</v>
      </c>
      <c r="G448" s="267">
        <v>1.5303</v>
      </c>
      <c r="H448" s="267">
        <v>5.331</v>
      </c>
      <c r="I448" s="267">
        <v>1.6208</v>
      </c>
      <c r="J448" s="267">
        <v>4.2322</v>
      </c>
      <c r="K448" s="267">
        <v>1.747</v>
      </c>
      <c r="L448" s="267">
        <v>3.5575</v>
      </c>
      <c r="M448" s="267">
        <v>2.2275</v>
      </c>
      <c r="N448" s="267">
        <v>3.2861</v>
      </c>
      <c r="O448" s="267">
        <v>1.5995</v>
      </c>
      <c r="P448" s="267">
        <v>0</v>
      </c>
    </row>
    <row r="449" spans="1:16" ht="15">
      <c r="A449" s="290">
        <v>39</v>
      </c>
      <c r="B449" s="267">
        <v>0</v>
      </c>
      <c r="C449" s="267">
        <v>0</v>
      </c>
      <c r="D449" s="267">
        <v>4.5118</v>
      </c>
      <c r="E449" s="267">
        <v>1.5134</v>
      </c>
      <c r="F449" s="267">
        <v>5.2787</v>
      </c>
      <c r="G449" s="267">
        <v>1.5212</v>
      </c>
      <c r="H449" s="267">
        <v>5.2861</v>
      </c>
      <c r="I449" s="267">
        <v>1.6026</v>
      </c>
      <c r="J449" s="267">
        <v>4.2368</v>
      </c>
      <c r="K449" s="267">
        <v>1.7199</v>
      </c>
      <c r="L449" s="267">
        <v>3.5506</v>
      </c>
      <c r="M449" s="267">
        <v>2.2031</v>
      </c>
      <c r="N449" s="267">
        <v>3.1949</v>
      </c>
      <c r="O449" s="267">
        <v>1.5938</v>
      </c>
      <c r="P449" s="267">
        <v>0</v>
      </c>
    </row>
    <row r="450" spans="1:16" ht="15">
      <c r="A450" s="290">
        <v>40</v>
      </c>
      <c r="B450" s="267">
        <v>0</v>
      </c>
      <c r="C450" s="267">
        <v>0</v>
      </c>
      <c r="D450" s="267">
        <v>4.6078</v>
      </c>
      <c r="E450" s="267">
        <v>1.5079</v>
      </c>
      <c r="F450" s="267">
        <v>5.2994</v>
      </c>
      <c r="G450" s="267">
        <v>1.512</v>
      </c>
      <c r="H450" s="267">
        <v>5.2412</v>
      </c>
      <c r="I450" s="267">
        <v>1.5843</v>
      </c>
      <c r="J450" s="267">
        <v>4.2413</v>
      </c>
      <c r="K450" s="267">
        <v>1.6928</v>
      </c>
      <c r="L450" s="267">
        <v>3.5436</v>
      </c>
      <c r="M450" s="267">
        <v>2.1786</v>
      </c>
      <c r="N450" s="267">
        <v>3.1037</v>
      </c>
      <c r="O450" s="267">
        <v>1.5881</v>
      </c>
      <c r="P450" s="267">
        <v>0</v>
      </c>
    </row>
    <row r="451" spans="1:16" ht="15">
      <c r="A451" s="290">
        <v>41</v>
      </c>
      <c r="B451" s="267">
        <v>0</v>
      </c>
      <c r="C451" s="267">
        <v>0</v>
      </c>
      <c r="D451" s="267">
        <v>4.7038</v>
      </c>
      <c r="E451" s="267">
        <v>1.5024</v>
      </c>
      <c r="F451" s="267">
        <v>5.3201</v>
      </c>
      <c r="G451" s="267">
        <v>1.5029</v>
      </c>
      <c r="H451" s="267">
        <v>5.1963</v>
      </c>
      <c r="I451" s="267">
        <v>1.566</v>
      </c>
      <c r="J451" s="267">
        <v>4.2459</v>
      </c>
      <c r="K451" s="267">
        <v>1.6657</v>
      </c>
      <c r="L451" s="267">
        <v>3.5366</v>
      </c>
      <c r="M451" s="267">
        <v>2.1542</v>
      </c>
      <c r="N451" s="267">
        <v>3.0126</v>
      </c>
      <c r="O451" s="267">
        <v>1.5824</v>
      </c>
      <c r="P451" s="267">
        <v>0</v>
      </c>
    </row>
    <row r="452" spans="1:16" ht="15">
      <c r="A452" s="290">
        <v>42</v>
      </c>
      <c r="B452" s="267">
        <v>0</v>
      </c>
      <c r="C452" s="267">
        <v>0</v>
      </c>
      <c r="D452" s="267">
        <v>4.7999</v>
      </c>
      <c r="E452" s="267">
        <v>1.4969</v>
      </c>
      <c r="F452" s="267">
        <v>5.3407</v>
      </c>
      <c r="G452" s="267">
        <v>1.4938</v>
      </c>
      <c r="H452" s="267">
        <v>5.1514</v>
      </c>
      <c r="I452" s="267">
        <v>1.5477</v>
      </c>
      <c r="J452" s="267">
        <v>4.2504</v>
      </c>
      <c r="K452" s="267">
        <v>1.6386</v>
      </c>
      <c r="L452" s="267">
        <v>3.5297</v>
      </c>
      <c r="M452" s="267">
        <v>2.1298</v>
      </c>
      <c r="N452" s="267">
        <v>2.9214</v>
      </c>
      <c r="O452" s="267">
        <v>1.5767</v>
      </c>
      <c r="P452" s="267">
        <v>0</v>
      </c>
    </row>
    <row r="453" spans="1:16" ht="15">
      <c r="A453" s="290">
        <v>43</v>
      </c>
      <c r="B453" s="267">
        <v>0</v>
      </c>
      <c r="C453" s="267">
        <v>0</v>
      </c>
      <c r="D453" s="267">
        <v>4.919</v>
      </c>
      <c r="E453" s="267">
        <v>1.4853</v>
      </c>
      <c r="F453" s="267">
        <v>5.2733</v>
      </c>
      <c r="G453" s="267">
        <v>1.481</v>
      </c>
      <c r="H453" s="267">
        <v>5.1499</v>
      </c>
      <c r="I453" s="267">
        <v>1.5338</v>
      </c>
      <c r="J453" s="267">
        <v>4.2465</v>
      </c>
      <c r="K453" s="267">
        <v>1.6255</v>
      </c>
      <c r="L453" s="267">
        <v>3.4709</v>
      </c>
      <c r="M453" s="267">
        <v>2.1168</v>
      </c>
      <c r="N453" s="267">
        <v>2.8628</v>
      </c>
      <c r="O453" s="267">
        <v>1.5709</v>
      </c>
      <c r="P453" s="267">
        <v>0</v>
      </c>
    </row>
    <row r="454" spans="1:16" ht="15">
      <c r="A454" s="290">
        <v>44</v>
      </c>
      <c r="B454" s="267">
        <v>0</v>
      </c>
      <c r="C454" s="267">
        <v>0</v>
      </c>
      <c r="D454" s="267">
        <v>5.0381</v>
      </c>
      <c r="E454" s="267">
        <v>1.4737</v>
      </c>
      <c r="F454" s="267">
        <v>5.206</v>
      </c>
      <c r="G454" s="267">
        <v>1.4683</v>
      </c>
      <c r="H454" s="267">
        <v>5.1484</v>
      </c>
      <c r="I454" s="267">
        <v>1.5199</v>
      </c>
      <c r="J454" s="267">
        <v>4.2426</v>
      </c>
      <c r="K454" s="267">
        <v>1.6124</v>
      </c>
      <c r="L454" s="267">
        <v>3.4121</v>
      </c>
      <c r="M454" s="267">
        <v>2.1037</v>
      </c>
      <c r="N454" s="267">
        <v>2.8042</v>
      </c>
      <c r="O454" s="267">
        <v>1.5652</v>
      </c>
      <c r="P454" s="267">
        <v>0</v>
      </c>
    </row>
    <row r="455" spans="1:16" ht="15">
      <c r="A455" s="290">
        <v>45</v>
      </c>
      <c r="B455" s="267">
        <v>0</v>
      </c>
      <c r="C455" s="267">
        <v>0</v>
      </c>
      <c r="D455" s="267">
        <v>5.673</v>
      </c>
      <c r="E455" s="267">
        <v>1.6083</v>
      </c>
      <c r="F455" s="267">
        <v>5.6524</v>
      </c>
      <c r="G455" s="267">
        <v>1.6011</v>
      </c>
      <c r="H455" s="267">
        <v>5.6616</v>
      </c>
      <c r="I455" s="267">
        <v>1.6566</v>
      </c>
      <c r="J455" s="267">
        <v>4.6626</v>
      </c>
      <c r="K455" s="267">
        <v>1.7593</v>
      </c>
      <c r="L455" s="267">
        <v>3.6886</v>
      </c>
      <c r="M455" s="267">
        <v>2.2997</v>
      </c>
      <c r="N455" s="267">
        <v>3.0201</v>
      </c>
      <c r="O455" s="267">
        <v>1.7155</v>
      </c>
      <c r="P455" s="267">
        <v>0</v>
      </c>
    </row>
    <row r="456" spans="1:16" ht="15">
      <c r="A456" s="290">
        <v>46</v>
      </c>
      <c r="B456" s="267">
        <v>0</v>
      </c>
      <c r="C456" s="267">
        <v>0</v>
      </c>
      <c r="D456" s="267">
        <v>5.804</v>
      </c>
      <c r="E456" s="267">
        <v>1.5956</v>
      </c>
      <c r="F456" s="267">
        <v>5.5783</v>
      </c>
      <c r="G456" s="267">
        <v>1.5871</v>
      </c>
      <c r="H456" s="267">
        <v>5.66</v>
      </c>
      <c r="I456" s="267">
        <v>1.6414</v>
      </c>
      <c r="J456" s="267">
        <v>4.6583</v>
      </c>
      <c r="K456" s="267">
        <v>1.7449</v>
      </c>
      <c r="L456" s="267">
        <v>3.6239</v>
      </c>
      <c r="M456" s="267">
        <v>2.2854</v>
      </c>
      <c r="N456" s="267">
        <v>2.9556</v>
      </c>
      <c r="O456" s="267">
        <v>1.7092</v>
      </c>
      <c r="P456" s="267">
        <v>0</v>
      </c>
    </row>
    <row r="457" spans="1:16" ht="15">
      <c r="A457" s="290">
        <v>47</v>
      </c>
      <c r="B457" s="267">
        <v>0</v>
      </c>
      <c r="C457" s="267">
        <v>0</v>
      </c>
      <c r="D457" s="267">
        <v>5.9351</v>
      </c>
      <c r="E457" s="267">
        <v>1.5828</v>
      </c>
      <c r="F457" s="267">
        <v>5.5042</v>
      </c>
      <c r="G457" s="267">
        <v>1.573</v>
      </c>
      <c r="H457" s="267">
        <v>5.6584</v>
      </c>
      <c r="I457" s="267">
        <v>1.6261</v>
      </c>
      <c r="J457" s="267">
        <v>4.654</v>
      </c>
      <c r="K457" s="267">
        <v>1.7306</v>
      </c>
      <c r="L457" s="267">
        <v>3.5593</v>
      </c>
      <c r="M457" s="267">
        <v>2.271</v>
      </c>
      <c r="N457" s="267">
        <v>2.8912</v>
      </c>
      <c r="O457" s="267">
        <v>1.7029</v>
      </c>
      <c r="P457" s="267">
        <v>0</v>
      </c>
    </row>
    <row r="458" spans="1:16" ht="15">
      <c r="A458" s="290">
        <v>48</v>
      </c>
      <c r="B458" s="267">
        <v>0</v>
      </c>
      <c r="C458" s="267">
        <v>0</v>
      </c>
      <c r="D458" s="267">
        <v>6.0661</v>
      </c>
      <c r="E458" s="267">
        <v>1.5701</v>
      </c>
      <c r="F458" s="267">
        <v>5.4301</v>
      </c>
      <c r="G458" s="267">
        <v>1.559</v>
      </c>
      <c r="H458" s="267">
        <v>5.6567</v>
      </c>
      <c r="I458" s="267">
        <v>1.6108</v>
      </c>
      <c r="J458" s="267">
        <v>4.6497</v>
      </c>
      <c r="K458" s="267">
        <v>1.7162</v>
      </c>
      <c r="L458" s="267">
        <v>3.4946</v>
      </c>
      <c r="M458" s="267">
        <v>2.2566</v>
      </c>
      <c r="N458" s="267">
        <v>2.8267</v>
      </c>
      <c r="O458" s="267">
        <v>1.6966</v>
      </c>
      <c r="P458" s="267">
        <v>0</v>
      </c>
    </row>
    <row r="459" spans="1:16" ht="15">
      <c r="A459" s="290">
        <v>49</v>
      </c>
      <c r="B459" s="267">
        <v>0</v>
      </c>
      <c r="C459" s="267">
        <v>0</v>
      </c>
      <c r="D459" s="267">
        <v>6.1972</v>
      </c>
      <c r="E459" s="267">
        <v>1.5573</v>
      </c>
      <c r="F459" s="267">
        <v>5.356</v>
      </c>
      <c r="G459" s="267">
        <v>1.545</v>
      </c>
      <c r="H459" s="267">
        <v>5.6551</v>
      </c>
      <c r="I459" s="267">
        <v>1.5955</v>
      </c>
      <c r="J459" s="267">
        <v>4.6454</v>
      </c>
      <c r="K459" s="267">
        <v>1.7018</v>
      </c>
      <c r="L459" s="267">
        <v>3.4299</v>
      </c>
      <c r="M459" s="267">
        <v>2.2423</v>
      </c>
      <c r="N459" s="267">
        <v>2.7622</v>
      </c>
      <c r="O459" s="267">
        <v>1.6904</v>
      </c>
      <c r="P459" s="267">
        <v>0</v>
      </c>
    </row>
    <row r="460" spans="1:16" ht="15">
      <c r="A460" s="290">
        <v>50</v>
      </c>
      <c r="B460" s="267">
        <v>0</v>
      </c>
      <c r="C460" s="267">
        <v>0</v>
      </c>
      <c r="D460" s="267">
        <v>6.3282</v>
      </c>
      <c r="E460" s="267">
        <v>1.5446</v>
      </c>
      <c r="F460" s="267">
        <v>5.2819</v>
      </c>
      <c r="G460" s="267">
        <v>1.5309</v>
      </c>
      <c r="H460" s="267">
        <v>5.6535</v>
      </c>
      <c r="I460" s="267">
        <v>1.5803</v>
      </c>
      <c r="J460" s="267">
        <v>4.6411</v>
      </c>
      <c r="K460" s="267">
        <v>1.6875</v>
      </c>
      <c r="L460" s="267">
        <v>3.3652</v>
      </c>
      <c r="M460" s="267">
        <v>2.2279</v>
      </c>
      <c r="N460" s="267">
        <v>2.6977</v>
      </c>
      <c r="O460" s="267">
        <v>1.6841</v>
      </c>
      <c r="P460" s="267">
        <v>0</v>
      </c>
    </row>
    <row r="461" spans="1:16" ht="15">
      <c r="A461" s="290">
        <v>51</v>
      </c>
      <c r="B461" s="267">
        <v>0</v>
      </c>
      <c r="C461" s="267">
        <v>0</v>
      </c>
      <c r="D461" s="267">
        <v>6.4593</v>
      </c>
      <c r="E461" s="267">
        <v>1.5318</v>
      </c>
      <c r="F461" s="267">
        <v>5.2078</v>
      </c>
      <c r="G461" s="267">
        <v>1.5169</v>
      </c>
      <c r="H461" s="267">
        <v>5.6518</v>
      </c>
      <c r="I461" s="267">
        <v>1.565</v>
      </c>
      <c r="J461" s="267">
        <v>4.6368</v>
      </c>
      <c r="K461" s="267">
        <v>1.6731</v>
      </c>
      <c r="L461" s="267">
        <v>3.3005</v>
      </c>
      <c r="M461" s="267">
        <v>2.2135</v>
      </c>
      <c r="N461" s="267">
        <v>2.6333</v>
      </c>
      <c r="O461" s="267">
        <v>1.6778</v>
      </c>
      <c r="P461" s="267">
        <v>0</v>
      </c>
    </row>
    <row r="462" spans="1:16" ht="15">
      <c r="A462" s="290">
        <v>52</v>
      </c>
      <c r="B462" s="267">
        <v>0</v>
      </c>
      <c r="C462" s="267">
        <v>0</v>
      </c>
      <c r="D462" s="267">
        <v>6.5903</v>
      </c>
      <c r="E462" s="267">
        <v>1.5191</v>
      </c>
      <c r="F462" s="267">
        <v>5.1336</v>
      </c>
      <c r="G462" s="267">
        <v>1.5029</v>
      </c>
      <c r="H462" s="267">
        <v>5.6502</v>
      </c>
      <c r="I462" s="267">
        <v>1.5497</v>
      </c>
      <c r="J462" s="267">
        <v>4.6325</v>
      </c>
      <c r="K462" s="267">
        <v>1.6587</v>
      </c>
      <c r="L462" s="267">
        <v>3.2359</v>
      </c>
      <c r="M462" s="267">
        <v>2.1992</v>
      </c>
      <c r="N462" s="267">
        <v>2.5688</v>
      </c>
      <c r="O462" s="267">
        <v>1.6715</v>
      </c>
      <c r="P462" s="267">
        <v>0</v>
      </c>
    </row>
    <row r="463" spans="1:16" ht="15">
      <c r="A463" s="290">
        <v>53</v>
      </c>
      <c r="B463" s="267">
        <v>0</v>
      </c>
      <c r="C463" s="267">
        <v>0</v>
      </c>
      <c r="D463" s="267">
        <v>6.7213</v>
      </c>
      <c r="E463" s="267">
        <v>1.5063</v>
      </c>
      <c r="F463" s="267">
        <v>5.0595</v>
      </c>
      <c r="G463" s="267">
        <v>1.4889</v>
      </c>
      <c r="H463" s="267">
        <v>5.6486</v>
      </c>
      <c r="I463" s="267">
        <v>1.5344</v>
      </c>
      <c r="J463" s="267">
        <v>4.6283</v>
      </c>
      <c r="K463" s="267">
        <v>1.6443</v>
      </c>
      <c r="L463" s="267">
        <v>3.1712</v>
      </c>
      <c r="M463" s="267">
        <v>2.1848</v>
      </c>
      <c r="N463" s="267">
        <v>2.5043</v>
      </c>
      <c r="O463" s="267">
        <v>1.6652</v>
      </c>
      <c r="P463" s="267">
        <v>0</v>
      </c>
    </row>
    <row r="464" spans="1:16" ht="15">
      <c r="A464" s="290">
        <v>54</v>
      </c>
      <c r="B464" s="267">
        <v>0</v>
      </c>
      <c r="C464" s="267">
        <v>0</v>
      </c>
      <c r="D464" s="267">
        <v>6.8524</v>
      </c>
      <c r="E464" s="267">
        <v>1.4936</v>
      </c>
      <c r="F464" s="267">
        <v>4.9854</v>
      </c>
      <c r="G464" s="267">
        <v>1.4748</v>
      </c>
      <c r="H464" s="267">
        <v>5.647</v>
      </c>
      <c r="I464" s="267">
        <v>1.5192</v>
      </c>
      <c r="J464" s="267">
        <v>4.624</v>
      </c>
      <c r="K464" s="267">
        <v>1.63</v>
      </c>
      <c r="L464" s="267">
        <v>3.1065</v>
      </c>
      <c r="M464" s="267">
        <v>2.1705</v>
      </c>
      <c r="N464" s="267">
        <v>2.4399</v>
      </c>
      <c r="O464" s="267">
        <v>1.659</v>
      </c>
      <c r="P464" s="267">
        <v>0</v>
      </c>
    </row>
    <row r="465" spans="1:16" ht="15">
      <c r="A465" s="290">
        <v>55</v>
      </c>
      <c r="B465" s="267">
        <v>0</v>
      </c>
      <c r="C465" s="267">
        <v>0</v>
      </c>
      <c r="D465" s="267">
        <v>6.4469</v>
      </c>
      <c r="E465" s="267">
        <v>1.4896</v>
      </c>
      <c r="F465" s="267">
        <v>4.9372</v>
      </c>
      <c r="G465" s="267">
        <v>1.4714</v>
      </c>
      <c r="H465" s="267">
        <v>5.4389</v>
      </c>
      <c r="I465" s="267">
        <v>1.5125</v>
      </c>
      <c r="J465" s="267">
        <v>4.3843</v>
      </c>
      <c r="K465" s="267">
        <v>1.6142</v>
      </c>
      <c r="L465" s="267">
        <v>3.0466</v>
      </c>
      <c r="M465" s="267">
        <v>2.1566</v>
      </c>
      <c r="N465" s="267">
        <v>2.3932</v>
      </c>
      <c r="O465" s="267">
        <v>1.6556</v>
      </c>
      <c r="P465" s="267">
        <v>0</v>
      </c>
    </row>
    <row r="466" spans="1:16" ht="15">
      <c r="A466" s="290">
        <v>56</v>
      </c>
      <c r="B466" s="267">
        <v>0</v>
      </c>
      <c r="C466" s="267">
        <v>0</v>
      </c>
      <c r="D466" s="267">
        <v>6.0413</v>
      </c>
      <c r="E466" s="267">
        <v>1.4856</v>
      </c>
      <c r="F466" s="267">
        <v>4.889</v>
      </c>
      <c r="G466" s="267">
        <v>1.468</v>
      </c>
      <c r="H466" s="267">
        <v>5.2309</v>
      </c>
      <c r="I466" s="267">
        <v>1.5058</v>
      </c>
      <c r="J466" s="267">
        <v>4.1447</v>
      </c>
      <c r="K466" s="267">
        <v>1.5984</v>
      </c>
      <c r="L466" s="267">
        <v>2.9868</v>
      </c>
      <c r="M466" s="267">
        <v>2.1428</v>
      </c>
      <c r="N466" s="267">
        <v>2.3465</v>
      </c>
      <c r="O466" s="267">
        <v>1.6523</v>
      </c>
      <c r="P466" s="267">
        <v>0</v>
      </c>
    </row>
    <row r="467" spans="1:16" ht="15">
      <c r="A467" s="290">
        <v>57</v>
      </c>
      <c r="B467" s="267">
        <v>0</v>
      </c>
      <c r="C467" s="267">
        <v>0</v>
      </c>
      <c r="D467" s="267">
        <v>5.6358</v>
      </c>
      <c r="E467" s="267">
        <v>1.4816</v>
      </c>
      <c r="F467" s="267">
        <v>4.8408</v>
      </c>
      <c r="G467" s="267">
        <v>1.4646</v>
      </c>
      <c r="H467" s="267">
        <v>5.0229</v>
      </c>
      <c r="I467" s="267">
        <v>1.4991</v>
      </c>
      <c r="J467" s="267">
        <v>3.9051</v>
      </c>
      <c r="K467" s="267">
        <v>1.5826</v>
      </c>
      <c r="L467" s="267">
        <v>2.9269</v>
      </c>
      <c r="M467" s="267">
        <v>2.129</v>
      </c>
      <c r="N467" s="267">
        <v>2.2999</v>
      </c>
      <c r="O467" s="267">
        <v>1.649</v>
      </c>
      <c r="P467" s="267">
        <v>0</v>
      </c>
    </row>
    <row r="468" spans="1:16" ht="15">
      <c r="A468" s="290">
        <v>58</v>
      </c>
      <c r="B468" s="267">
        <v>0</v>
      </c>
      <c r="C468" s="267">
        <v>0</v>
      </c>
      <c r="D468" s="267">
        <v>5.2302</v>
      </c>
      <c r="E468" s="267">
        <v>1.4776</v>
      </c>
      <c r="F468" s="267">
        <v>4.7926</v>
      </c>
      <c r="G468" s="267">
        <v>1.4612</v>
      </c>
      <c r="H468" s="267">
        <v>4.8148</v>
      </c>
      <c r="I468" s="267">
        <v>1.4924</v>
      </c>
      <c r="J468" s="267">
        <v>3.6655</v>
      </c>
      <c r="K468" s="267">
        <v>1.5669</v>
      </c>
      <c r="L468" s="267">
        <v>2.8671</v>
      </c>
      <c r="M468" s="267">
        <v>2.1151</v>
      </c>
      <c r="N468" s="267">
        <v>2.2532</v>
      </c>
      <c r="O468" s="267">
        <v>1.6457</v>
      </c>
      <c r="P468" s="267">
        <v>0</v>
      </c>
    </row>
    <row r="469" spans="1:16" ht="15">
      <c r="A469" s="290">
        <v>59</v>
      </c>
      <c r="B469" s="267">
        <v>0</v>
      </c>
      <c r="C469" s="267">
        <v>0</v>
      </c>
      <c r="D469" s="267">
        <v>4.8247</v>
      </c>
      <c r="E469" s="267">
        <v>1.4736</v>
      </c>
      <c r="F469" s="267">
        <v>4.7444</v>
      </c>
      <c r="G469" s="267">
        <v>1.4578</v>
      </c>
      <c r="H469" s="267">
        <v>4.6068</v>
      </c>
      <c r="I469" s="267">
        <v>1.4857</v>
      </c>
      <c r="J469" s="267">
        <v>3.4259</v>
      </c>
      <c r="K469" s="267">
        <v>1.5511</v>
      </c>
      <c r="L469" s="267">
        <v>2.8072</v>
      </c>
      <c r="M469" s="267">
        <v>2.1013</v>
      </c>
      <c r="N469" s="267">
        <v>2.2065</v>
      </c>
      <c r="O469" s="267">
        <v>1.6423</v>
      </c>
      <c r="P469" s="267">
        <v>0</v>
      </c>
    </row>
    <row r="470" spans="1:16" ht="15">
      <c r="A470" s="290">
        <v>60</v>
      </c>
      <c r="B470" s="267">
        <v>0</v>
      </c>
      <c r="C470" s="267">
        <v>0</v>
      </c>
      <c r="D470" s="267">
        <v>4.4192</v>
      </c>
      <c r="E470" s="267">
        <v>1.4696</v>
      </c>
      <c r="F470" s="267">
        <v>4.6962</v>
      </c>
      <c r="G470" s="267">
        <v>1.4544</v>
      </c>
      <c r="H470" s="267">
        <v>4.3988</v>
      </c>
      <c r="I470" s="267">
        <v>1.4791</v>
      </c>
      <c r="J470" s="267">
        <v>3.1863</v>
      </c>
      <c r="K470" s="267">
        <v>1.5353</v>
      </c>
      <c r="L470" s="267">
        <v>2.7473</v>
      </c>
      <c r="M470" s="267">
        <v>2.0875</v>
      </c>
      <c r="N470" s="267">
        <v>2.1599</v>
      </c>
      <c r="O470" s="267">
        <v>1.639</v>
      </c>
      <c r="P470" s="267">
        <v>0</v>
      </c>
    </row>
    <row r="471" ht="12.75">
      <c r="A471" s="83"/>
    </row>
    <row r="472" ht="12.75">
      <c r="A472" s="76" t="e">
        <f>HLOOKUP('[3]NEER Claim Cost Calculator'!$I$22,B476:P537,MATCH('[3]NEER Claim Cost Calculator'!$K$22,A476:A537))</f>
        <v>#N/A</v>
      </c>
    </row>
    <row r="473" spans="1:16" s="261" customFormat="1" ht="12.75">
      <c r="A473" s="475" t="s">
        <v>18903</v>
      </c>
      <c r="B473" s="475"/>
      <c r="C473" s="475"/>
      <c r="D473" s="475"/>
      <c r="E473" s="475"/>
      <c r="F473" s="475"/>
      <c r="G473" s="475"/>
      <c r="H473" s="475"/>
      <c r="I473" s="475"/>
      <c r="J473" s="475"/>
      <c r="K473" s="475"/>
      <c r="L473" s="475"/>
      <c r="M473" s="475"/>
      <c r="N473" s="475"/>
      <c r="O473" s="475"/>
      <c r="P473" s="475"/>
    </row>
    <row r="474" spans="1:16" ht="12.75">
      <c r="A474" s="479" t="s">
        <v>18904</v>
      </c>
      <c r="B474" s="479"/>
      <c r="C474" s="479"/>
      <c r="D474" s="479"/>
      <c r="E474" s="479"/>
      <c r="F474" s="479"/>
      <c r="G474" s="479"/>
      <c r="H474" s="479"/>
      <c r="I474" s="479"/>
      <c r="J474" s="479"/>
      <c r="K474" s="479"/>
      <c r="L474" s="479"/>
      <c r="M474" s="479"/>
      <c r="N474" s="479"/>
      <c r="O474" s="479"/>
      <c r="P474" s="479"/>
    </row>
    <row r="475" spans="1:16" ht="12.75">
      <c r="A475" s="80" t="s">
        <v>18905</v>
      </c>
      <c r="B475" s="222" t="s">
        <v>18906</v>
      </c>
      <c r="C475" s="222" t="s">
        <v>18907</v>
      </c>
      <c r="D475" s="222" t="s">
        <v>18908</v>
      </c>
      <c r="E475" s="222" t="s">
        <v>18909</v>
      </c>
      <c r="F475" s="222" t="s">
        <v>18910</v>
      </c>
      <c r="G475" s="222" t="s">
        <v>18911</v>
      </c>
      <c r="H475" s="222" t="s">
        <v>18912</v>
      </c>
      <c r="I475" s="222" t="s">
        <v>18913</v>
      </c>
      <c r="J475" s="222" t="s">
        <v>18914</v>
      </c>
      <c r="K475" s="222" t="s">
        <v>18915</v>
      </c>
      <c r="L475" s="222" t="s">
        <v>18916</v>
      </c>
      <c r="M475" s="222" t="s">
        <v>18917</v>
      </c>
      <c r="N475" s="222" t="s">
        <v>18918</v>
      </c>
      <c r="O475" s="222" t="s">
        <v>18919</v>
      </c>
      <c r="P475" s="222" t="s">
        <v>18920</v>
      </c>
    </row>
    <row r="476" spans="1:16" ht="12.75">
      <c r="A476" s="82" t="s">
        <v>18921</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13.0668</v>
      </c>
      <c r="E477" s="267">
        <v>5.3182</v>
      </c>
      <c r="F477" s="267">
        <v>19.4055</v>
      </c>
      <c r="G477" s="267">
        <v>4.8859</v>
      </c>
      <c r="H477" s="267">
        <v>21.8256</v>
      </c>
      <c r="I477" s="267">
        <v>4.894</v>
      </c>
      <c r="J477" s="267">
        <v>23.2199</v>
      </c>
      <c r="K477" s="267">
        <v>5.9625</v>
      </c>
      <c r="L477" s="267">
        <v>16.2312</v>
      </c>
      <c r="M477" s="267">
        <v>7.757</v>
      </c>
      <c r="N477" s="267">
        <v>0</v>
      </c>
      <c r="O477" s="267">
        <v>0</v>
      </c>
      <c r="P477" s="267">
        <v>0</v>
      </c>
    </row>
    <row r="478" spans="1:16" ht="15">
      <c r="A478" s="290">
        <v>1</v>
      </c>
      <c r="B478" s="267">
        <v>0</v>
      </c>
      <c r="C478" s="267">
        <v>0</v>
      </c>
      <c r="D478" s="267">
        <v>11.6149</v>
      </c>
      <c r="E478" s="267">
        <v>4.7273</v>
      </c>
      <c r="F478" s="267">
        <v>17.2493</v>
      </c>
      <c r="G478" s="267">
        <v>4.343</v>
      </c>
      <c r="H478" s="267">
        <v>19.4005</v>
      </c>
      <c r="I478" s="267">
        <v>4.3502</v>
      </c>
      <c r="J478" s="267">
        <v>20.6399</v>
      </c>
      <c r="K478" s="267">
        <v>5.3</v>
      </c>
      <c r="L478" s="267">
        <v>14.4277</v>
      </c>
      <c r="M478" s="267">
        <v>6.8951</v>
      </c>
      <c r="N478" s="267">
        <v>0</v>
      </c>
      <c r="O478" s="267">
        <v>0</v>
      </c>
      <c r="P478" s="267">
        <v>0</v>
      </c>
    </row>
    <row r="479" spans="1:16" ht="15">
      <c r="A479" s="290">
        <v>2</v>
      </c>
      <c r="B479" s="267">
        <v>0</v>
      </c>
      <c r="C479" s="267">
        <v>0</v>
      </c>
      <c r="D479" s="267">
        <v>10.1631</v>
      </c>
      <c r="E479" s="267">
        <v>4.1364</v>
      </c>
      <c r="F479" s="267">
        <v>15.0931</v>
      </c>
      <c r="G479" s="267">
        <v>3.8001</v>
      </c>
      <c r="H479" s="267">
        <v>16.9755</v>
      </c>
      <c r="I479" s="267">
        <v>3.8065</v>
      </c>
      <c r="J479" s="267">
        <v>18.0599</v>
      </c>
      <c r="K479" s="267">
        <v>4.6375</v>
      </c>
      <c r="L479" s="267">
        <v>12.6243</v>
      </c>
      <c r="M479" s="267">
        <v>6.0332</v>
      </c>
      <c r="N479" s="267">
        <v>0</v>
      </c>
      <c r="O479" s="267">
        <v>0</v>
      </c>
      <c r="P479" s="267">
        <v>0</v>
      </c>
    </row>
    <row r="480" spans="1:16" ht="15">
      <c r="A480" s="290">
        <v>3</v>
      </c>
      <c r="B480" s="267">
        <v>0</v>
      </c>
      <c r="C480" s="267">
        <v>0</v>
      </c>
      <c r="D480" s="267">
        <v>8.7112</v>
      </c>
      <c r="E480" s="267">
        <v>3.5454</v>
      </c>
      <c r="F480" s="267">
        <v>12.937</v>
      </c>
      <c r="G480" s="267">
        <v>3.2572</v>
      </c>
      <c r="H480" s="267">
        <v>14.5504</v>
      </c>
      <c r="I480" s="267">
        <v>3.2627</v>
      </c>
      <c r="J480" s="267">
        <v>15.4799</v>
      </c>
      <c r="K480" s="267">
        <v>3.975</v>
      </c>
      <c r="L480" s="267">
        <v>10.8208</v>
      </c>
      <c r="M480" s="267">
        <v>5.1713</v>
      </c>
      <c r="N480" s="267">
        <v>0</v>
      </c>
      <c r="O480" s="267">
        <v>0</v>
      </c>
      <c r="P480" s="267">
        <v>0</v>
      </c>
    </row>
    <row r="481" spans="1:16" ht="15">
      <c r="A481" s="290">
        <v>4</v>
      </c>
      <c r="B481" s="267">
        <v>0</v>
      </c>
      <c r="C481" s="267">
        <v>0</v>
      </c>
      <c r="D481" s="267">
        <v>7.2593</v>
      </c>
      <c r="E481" s="267">
        <v>2.9545</v>
      </c>
      <c r="F481" s="267">
        <v>10.7808</v>
      </c>
      <c r="G481" s="267">
        <v>2.7144</v>
      </c>
      <c r="H481" s="267">
        <v>12.1253</v>
      </c>
      <c r="I481" s="267">
        <v>2.7189</v>
      </c>
      <c r="J481" s="267">
        <v>12.8999</v>
      </c>
      <c r="K481" s="267">
        <v>3.3125</v>
      </c>
      <c r="L481" s="267">
        <v>9.0173</v>
      </c>
      <c r="M481" s="267">
        <v>4.3095</v>
      </c>
      <c r="N481" s="267">
        <v>0</v>
      </c>
      <c r="O481" s="267">
        <v>0</v>
      </c>
      <c r="P481" s="267">
        <v>0</v>
      </c>
    </row>
    <row r="482" spans="1:16" ht="15">
      <c r="A482" s="290">
        <v>5</v>
      </c>
      <c r="B482" s="267">
        <v>0</v>
      </c>
      <c r="C482" s="267">
        <v>0</v>
      </c>
      <c r="D482" s="267">
        <v>5.8075</v>
      </c>
      <c r="E482" s="267">
        <v>2.3636</v>
      </c>
      <c r="F482" s="267">
        <v>8.6247</v>
      </c>
      <c r="G482" s="267">
        <v>2.1715</v>
      </c>
      <c r="H482" s="267">
        <v>9.7003</v>
      </c>
      <c r="I482" s="267">
        <v>2.1751</v>
      </c>
      <c r="J482" s="267">
        <v>10.3199</v>
      </c>
      <c r="K482" s="267">
        <v>2.65</v>
      </c>
      <c r="L482" s="267">
        <v>7.2139</v>
      </c>
      <c r="M482" s="267">
        <v>3.4476</v>
      </c>
      <c r="N482" s="267">
        <v>0</v>
      </c>
      <c r="O482" s="267">
        <v>0</v>
      </c>
      <c r="P482" s="267">
        <v>0</v>
      </c>
    </row>
    <row r="483" spans="1:16" ht="15">
      <c r="A483" s="290">
        <v>6</v>
      </c>
      <c r="B483" s="267">
        <v>0</v>
      </c>
      <c r="C483" s="267">
        <v>0</v>
      </c>
      <c r="D483" s="267">
        <v>4.3556</v>
      </c>
      <c r="E483" s="267">
        <v>1.7727</v>
      </c>
      <c r="F483" s="267">
        <v>6.4685</v>
      </c>
      <c r="G483" s="267">
        <v>1.6286</v>
      </c>
      <c r="H483" s="267">
        <v>7.2752</v>
      </c>
      <c r="I483" s="267">
        <v>1.6313</v>
      </c>
      <c r="J483" s="267">
        <v>7.74</v>
      </c>
      <c r="K483" s="267">
        <v>1.9875</v>
      </c>
      <c r="L483" s="267">
        <v>5.4104</v>
      </c>
      <c r="M483" s="267">
        <v>2.5857</v>
      </c>
      <c r="N483" s="267">
        <v>0</v>
      </c>
      <c r="O483" s="267">
        <v>0</v>
      </c>
      <c r="P483" s="267">
        <v>0</v>
      </c>
    </row>
    <row r="484" spans="1:16" ht="15">
      <c r="A484" s="290">
        <v>7</v>
      </c>
      <c r="B484" s="267">
        <v>0</v>
      </c>
      <c r="C484" s="267">
        <v>0</v>
      </c>
      <c r="D484" s="267">
        <v>4.3027</v>
      </c>
      <c r="E484" s="267">
        <v>1.7235</v>
      </c>
      <c r="F484" s="267">
        <v>6.159</v>
      </c>
      <c r="G484" s="267">
        <v>1.5834</v>
      </c>
      <c r="H484" s="267">
        <v>6.9833</v>
      </c>
      <c r="I484" s="267">
        <v>1.586</v>
      </c>
      <c r="J484" s="267">
        <v>7.4662</v>
      </c>
      <c r="K484" s="267">
        <v>1.9323</v>
      </c>
      <c r="L484" s="267">
        <v>5.2367</v>
      </c>
      <c r="M484" s="267">
        <v>2.5138</v>
      </c>
      <c r="N484" s="267">
        <v>0</v>
      </c>
      <c r="O484" s="267">
        <v>0</v>
      </c>
      <c r="P484" s="267">
        <v>0</v>
      </c>
    </row>
    <row r="485" spans="1:16" ht="15">
      <c r="A485" s="290">
        <v>8</v>
      </c>
      <c r="B485" s="267">
        <v>0</v>
      </c>
      <c r="C485" s="267">
        <v>0</v>
      </c>
      <c r="D485" s="267">
        <v>4.2499</v>
      </c>
      <c r="E485" s="267">
        <v>1.6742</v>
      </c>
      <c r="F485" s="267">
        <v>5.8496</v>
      </c>
      <c r="G485" s="267">
        <v>1.5381</v>
      </c>
      <c r="H485" s="267">
        <v>6.6913</v>
      </c>
      <c r="I485" s="267">
        <v>1.5407</v>
      </c>
      <c r="J485" s="267">
        <v>7.1925</v>
      </c>
      <c r="K485" s="267">
        <v>1.8771</v>
      </c>
      <c r="L485" s="267">
        <v>5.063</v>
      </c>
      <c r="M485" s="267">
        <v>2.442</v>
      </c>
      <c r="N485" s="267">
        <v>0</v>
      </c>
      <c r="O485" s="267">
        <v>0</v>
      </c>
      <c r="P485" s="267">
        <v>0</v>
      </c>
    </row>
    <row r="486" spans="1:16" ht="15">
      <c r="A486" s="290">
        <v>9</v>
      </c>
      <c r="B486" s="267">
        <v>0</v>
      </c>
      <c r="C486" s="267">
        <v>0</v>
      </c>
      <c r="D486" s="267">
        <v>4.197</v>
      </c>
      <c r="E486" s="267">
        <v>1.625</v>
      </c>
      <c r="F486" s="267">
        <v>5.5402</v>
      </c>
      <c r="G486" s="267">
        <v>1.4929</v>
      </c>
      <c r="H486" s="267">
        <v>6.3994</v>
      </c>
      <c r="I486" s="267">
        <v>1.4954</v>
      </c>
      <c r="J486" s="267">
        <v>6.9188</v>
      </c>
      <c r="K486" s="267">
        <v>1.8219</v>
      </c>
      <c r="L486" s="267">
        <v>4.8893</v>
      </c>
      <c r="M486" s="267">
        <v>2.3702</v>
      </c>
      <c r="N486" s="267">
        <v>0</v>
      </c>
      <c r="O486" s="267">
        <v>0</v>
      </c>
      <c r="P486" s="267">
        <v>0</v>
      </c>
    </row>
    <row r="487" spans="1:16" ht="15">
      <c r="A487" s="290">
        <v>10</v>
      </c>
      <c r="B487" s="267">
        <v>0</v>
      </c>
      <c r="C487" s="267">
        <v>0</v>
      </c>
      <c r="D487" s="267">
        <v>4.1442</v>
      </c>
      <c r="E487" s="267">
        <v>1.5758</v>
      </c>
      <c r="F487" s="267">
        <v>5.2307</v>
      </c>
      <c r="G487" s="267">
        <v>1.4477</v>
      </c>
      <c r="H487" s="267">
        <v>6.1075</v>
      </c>
      <c r="I487" s="267">
        <v>1.4501</v>
      </c>
      <c r="J487" s="267">
        <v>6.6451</v>
      </c>
      <c r="K487" s="267">
        <v>1.7667</v>
      </c>
      <c r="L487" s="267">
        <v>4.7156</v>
      </c>
      <c r="M487" s="267">
        <v>2.2984</v>
      </c>
      <c r="N487" s="267">
        <v>0</v>
      </c>
      <c r="O487" s="267">
        <v>0</v>
      </c>
      <c r="P487" s="267">
        <v>0</v>
      </c>
    </row>
    <row r="488" spans="1:16" ht="15">
      <c r="A488" s="290">
        <v>11</v>
      </c>
      <c r="B488" s="267">
        <v>0</v>
      </c>
      <c r="C488" s="267">
        <v>0</v>
      </c>
      <c r="D488" s="267">
        <v>4.0913</v>
      </c>
      <c r="E488" s="267">
        <v>1.5265</v>
      </c>
      <c r="F488" s="267">
        <v>4.9213</v>
      </c>
      <c r="G488" s="267">
        <v>1.4024</v>
      </c>
      <c r="H488" s="267">
        <v>5.8155</v>
      </c>
      <c r="I488" s="267">
        <v>1.4048</v>
      </c>
      <c r="J488" s="267">
        <v>6.3714</v>
      </c>
      <c r="K488" s="267">
        <v>1.7115</v>
      </c>
      <c r="L488" s="267">
        <v>4.5419</v>
      </c>
      <c r="M488" s="267">
        <v>2.2266</v>
      </c>
      <c r="N488" s="267">
        <v>0</v>
      </c>
      <c r="O488" s="267">
        <v>0</v>
      </c>
      <c r="P488" s="267">
        <v>0</v>
      </c>
    </row>
    <row r="489" spans="1:16" ht="15">
      <c r="A489" s="290">
        <v>12</v>
      </c>
      <c r="B489" s="267">
        <v>0</v>
      </c>
      <c r="C489" s="267">
        <v>0</v>
      </c>
      <c r="D489" s="267">
        <v>4.0384</v>
      </c>
      <c r="E489" s="267">
        <v>1.4773</v>
      </c>
      <c r="F489" s="267">
        <v>4.6118</v>
      </c>
      <c r="G489" s="267">
        <v>1.3572</v>
      </c>
      <c r="H489" s="267">
        <v>5.5236</v>
      </c>
      <c r="I489" s="267">
        <v>1.3595</v>
      </c>
      <c r="J489" s="267">
        <v>6.0977</v>
      </c>
      <c r="K489" s="267">
        <v>1.6563</v>
      </c>
      <c r="L489" s="267">
        <v>4.3683</v>
      </c>
      <c r="M489" s="267">
        <v>2.1547</v>
      </c>
      <c r="N489" s="267">
        <v>0</v>
      </c>
      <c r="O489" s="267">
        <v>0</v>
      </c>
      <c r="P489" s="267">
        <v>0</v>
      </c>
    </row>
    <row r="490" spans="1:16" ht="15">
      <c r="A490" s="290">
        <v>13</v>
      </c>
      <c r="B490" s="267">
        <v>0</v>
      </c>
      <c r="C490" s="267">
        <v>0</v>
      </c>
      <c r="D490" s="267">
        <v>3.9856</v>
      </c>
      <c r="E490" s="267">
        <v>1.428</v>
      </c>
      <c r="F490" s="267">
        <v>4.3024</v>
      </c>
      <c r="G490" s="267">
        <v>1.3119</v>
      </c>
      <c r="H490" s="267">
        <v>5.2317</v>
      </c>
      <c r="I490" s="267">
        <v>1.3141</v>
      </c>
      <c r="J490" s="267">
        <v>5.8239</v>
      </c>
      <c r="K490" s="267">
        <v>1.601</v>
      </c>
      <c r="L490" s="267">
        <v>4.1946</v>
      </c>
      <c r="M490" s="267">
        <v>2.0829</v>
      </c>
      <c r="N490" s="267">
        <v>0</v>
      </c>
      <c r="O490" s="267">
        <v>0</v>
      </c>
      <c r="P490" s="267">
        <v>0</v>
      </c>
    </row>
    <row r="491" spans="1:16" ht="15">
      <c r="A491" s="290">
        <v>14</v>
      </c>
      <c r="B491" s="267">
        <v>0</v>
      </c>
      <c r="C491" s="267">
        <v>0</v>
      </c>
      <c r="D491" s="267">
        <v>3.9327</v>
      </c>
      <c r="E491" s="267">
        <v>1.3788</v>
      </c>
      <c r="F491" s="267">
        <v>3.9929</v>
      </c>
      <c r="G491" s="267">
        <v>1.2667</v>
      </c>
      <c r="H491" s="267">
        <v>4.9397</v>
      </c>
      <c r="I491" s="267">
        <v>1.2688</v>
      </c>
      <c r="J491" s="267">
        <v>5.5502</v>
      </c>
      <c r="K491" s="267">
        <v>1.5458</v>
      </c>
      <c r="L491" s="267">
        <v>4.0209</v>
      </c>
      <c r="M491" s="267">
        <v>2.0111</v>
      </c>
      <c r="N491" s="267">
        <v>0</v>
      </c>
      <c r="O491" s="267">
        <v>0</v>
      </c>
      <c r="P491" s="267">
        <v>0</v>
      </c>
    </row>
    <row r="492" spans="1:16" ht="15">
      <c r="A492" s="290">
        <v>15</v>
      </c>
      <c r="B492" s="267">
        <v>0</v>
      </c>
      <c r="C492" s="267">
        <v>0</v>
      </c>
      <c r="D492" s="267">
        <v>3.8798</v>
      </c>
      <c r="E492" s="267">
        <v>1.3295</v>
      </c>
      <c r="F492" s="267">
        <v>3.6835</v>
      </c>
      <c r="G492" s="267">
        <v>1.2215</v>
      </c>
      <c r="H492" s="267">
        <v>4.6478</v>
      </c>
      <c r="I492" s="267">
        <v>1.2235</v>
      </c>
      <c r="J492" s="267">
        <v>5.2765</v>
      </c>
      <c r="K492" s="267">
        <v>1.4906</v>
      </c>
      <c r="L492" s="267">
        <v>3.8472</v>
      </c>
      <c r="M492" s="267">
        <v>1.9393</v>
      </c>
      <c r="N492" s="267">
        <v>0</v>
      </c>
      <c r="O492" s="267">
        <v>0</v>
      </c>
      <c r="P492" s="267">
        <v>0</v>
      </c>
    </row>
    <row r="493" spans="1:16" ht="15">
      <c r="A493" s="290">
        <v>16</v>
      </c>
      <c r="B493" s="267">
        <v>0</v>
      </c>
      <c r="C493" s="267">
        <v>0</v>
      </c>
      <c r="D493" s="267">
        <v>3.827</v>
      </c>
      <c r="E493" s="267">
        <v>1.2803</v>
      </c>
      <c r="F493" s="267">
        <v>3.374</v>
      </c>
      <c r="G493" s="267">
        <v>1.1762</v>
      </c>
      <c r="H493" s="267">
        <v>4.3559</v>
      </c>
      <c r="I493" s="267">
        <v>1.1782</v>
      </c>
      <c r="J493" s="267">
        <v>5.0028</v>
      </c>
      <c r="K493" s="267">
        <v>1.4354</v>
      </c>
      <c r="L493" s="267">
        <v>3.6735</v>
      </c>
      <c r="M493" s="267">
        <v>1.8674</v>
      </c>
      <c r="N493" s="267">
        <v>0</v>
      </c>
      <c r="O493" s="267">
        <v>0</v>
      </c>
      <c r="P493" s="267">
        <v>0</v>
      </c>
    </row>
    <row r="494" spans="1:16" ht="15">
      <c r="A494" s="290">
        <v>17</v>
      </c>
      <c r="B494" s="267">
        <v>0</v>
      </c>
      <c r="C494" s="267">
        <v>0</v>
      </c>
      <c r="D494" s="267">
        <v>3.7741</v>
      </c>
      <c r="E494" s="267">
        <v>1.2311</v>
      </c>
      <c r="F494" s="267">
        <v>3.0646</v>
      </c>
      <c r="G494" s="267">
        <v>1.131</v>
      </c>
      <c r="H494" s="267">
        <v>4.064</v>
      </c>
      <c r="I494" s="267">
        <v>1.1329</v>
      </c>
      <c r="J494" s="267">
        <v>4.7291</v>
      </c>
      <c r="K494" s="267">
        <v>1.3802</v>
      </c>
      <c r="L494" s="267">
        <v>3.4998</v>
      </c>
      <c r="M494" s="267">
        <v>1.7956</v>
      </c>
      <c r="N494" s="267">
        <v>0</v>
      </c>
      <c r="O494" s="267">
        <v>0</v>
      </c>
      <c r="P494" s="267">
        <v>0</v>
      </c>
    </row>
    <row r="495" spans="1:16" ht="15">
      <c r="A495" s="290">
        <v>18</v>
      </c>
      <c r="B495" s="267">
        <v>0</v>
      </c>
      <c r="C495" s="267">
        <v>0</v>
      </c>
      <c r="D495" s="267">
        <v>3.7213</v>
      </c>
      <c r="E495" s="267">
        <v>1.1818</v>
      </c>
      <c r="F495" s="267">
        <v>2.7552</v>
      </c>
      <c r="G495" s="267">
        <v>1.0857</v>
      </c>
      <c r="H495" s="267">
        <v>3.772</v>
      </c>
      <c r="I495" s="267">
        <v>1.0876</v>
      </c>
      <c r="J495" s="267">
        <v>4.4554</v>
      </c>
      <c r="K495" s="267">
        <v>1.325</v>
      </c>
      <c r="L495" s="267">
        <v>3.3261</v>
      </c>
      <c r="M495" s="267">
        <v>1.7238</v>
      </c>
      <c r="N495" s="267">
        <v>4.0669</v>
      </c>
      <c r="O495" s="267">
        <v>1.1626</v>
      </c>
      <c r="P495" s="267">
        <v>0</v>
      </c>
    </row>
    <row r="496" spans="1:16" ht="15">
      <c r="A496" s="290">
        <v>19</v>
      </c>
      <c r="B496" s="267">
        <v>0</v>
      </c>
      <c r="C496" s="267">
        <v>0</v>
      </c>
      <c r="D496" s="267">
        <v>3.6627</v>
      </c>
      <c r="E496" s="267">
        <v>1.1557</v>
      </c>
      <c r="F496" s="267">
        <v>2.9882</v>
      </c>
      <c r="G496" s="267">
        <v>1.0654</v>
      </c>
      <c r="H496" s="267">
        <v>3.7588</v>
      </c>
      <c r="I496" s="267">
        <v>1.0783</v>
      </c>
      <c r="J496" s="267">
        <v>4.2873</v>
      </c>
      <c r="K496" s="267">
        <v>1.278</v>
      </c>
      <c r="L496" s="267">
        <v>3.2375</v>
      </c>
      <c r="M496" s="267">
        <v>1.6941</v>
      </c>
      <c r="N496" s="267">
        <v>3.9539</v>
      </c>
      <c r="O496" s="267">
        <v>1.1303</v>
      </c>
      <c r="P496" s="267">
        <v>0</v>
      </c>
    </row>
    <row r="497" spans="1:16" ht="15">
      <c r="A497" s="290">
        <v>20</v>
      </c>
      <c r="B497" s="267">
        <v>0</v>
      </c>
      <c r="C497" s="267">
        <v>0</v>
      </c>
      <c r="D497" s="267">
        <v>3.6041</v>
      </c>
      <c r="E497" s="267">
        <v>1.1295</v>
      </c>
      <c r="F497" s="267">
        <v>3.2213</v>
      </c>
      <c r="G497" s="267">
        <v>1.045</v>
      </c>
      <c r="H497" s="267">
        <v>3.7456</v>
      </c>
      <c r="I497" s="267">
        <v>1.0691</v>
      </c>
      <c r="J497" s="267">
        <v>4.1192</v>
      </c>
      <c r="K497" s="267">
        <v>1.231</v>
      </c>
      <c r="L497" s="267">
        <v>3.1489</v>
      </c>
      <c r="M497" s="267">
        <v>1.6645</v>
      </c>
      <c r="N497" s="267">
        <v>3.841</v>
      </c>
      <c r="O497" s="267">
        <v>1.098</v>
      </c>
      <c r="P497" s="267">
        <v>0</v>
      </c>
    </row>
    <row r="498" spans="1:16" ht="15">
      <c r="A498" s="290">
        <v>21</v>
      </c>
      <c r="B498" s="267">
        <v>0</v>
      </c>
      <c r="C498" s="267">
        <v>0</v>
      </c>
      <c r="D498" s="267">
        <v>3.9613</v>
      </c>
      <c r="E498" s="267">
        <v>1.2401</v>
      </c>
      <c r="F498" s="267">
        <v>3.9456</v>
      </c>
      <c r="G498" s="267">
        <v>1.1524</v>
      </c>
      <c r="H498" s="267">
        <v>4.2099</v>
      </c>
      <c r="I498" s="267">
        <v>1.1944</v>
      </c>
      <c r="J498" s="267">
        <v>4.4256</v>
      </c>
      <c r="K498" s="267">
        <v>1.2828</v>
      </c>
      <c r="L498" s="267">
        <v>3.4361</v>
      </c>
      <c r="M498" s="267">
        <v>1.8392</v>
      </c>
      <c r="N498" s="267">
        <v>4.4571</v>
      </c>
      <c r="O498" s="267">
        <v>1.2139</v>
      </c>
      <c r="P498" s="267">
        <v>0</v>
      </c>
    </row>
    <row r="499" spans="1:16" ht="15">
      <c r="A499" s="290">
        <v>22</v>
      </c>
      <c r="B499" s="267">
        <v>0</v>
      </c>
      <c r="C499" s="267">
        <v>0</v>
      </c>
      <c r="D499" s="267">
        <v>3.9095</v>
      </c>
      <c r="E499" s="267">
        <v>1.2176</v>
      </c>
      <c r="F499" s="267">
        <v>4.2447</v>
      </c>
      <c r="G499" s="267">
        <v>1.1361</v>
      </c>
      <c r="H499" s="267">
        <v>4.2222</v>
      </c>
      <c r="I499" s="267">
        <v>1.1914</v>
      </c>
      <c r="J499" s="267">
        <v>4.2578</v>
      </c>
      <c r="K499" s="267">
        <v>1.2684</v>
      </c>
      <c r="L499" s="267">
        <v>3.355</v>
      </c>
      <c r="M499" s="267">
        <v>1.8165</v>
      </c>
      <c r="N499" s="267">
        <v>4.322</v>
      </c>
      <c r="O499" s="267">
        <v>1.1771</v>
      </c>
      <c r="P499" s="267">
        <v>0</v>
      </c>
    </row>
    <row r="500" spans="1:16" ht="15">
      <c r="A500" s="290">
        <v>23</v>
      </c>
      <c r="B500" s="267">
        <v>0</v>
      </c>
      <c r="C500" s="267">
        <v>0</v>
      </c>
      <c r="D500" s="267">
        <v>3.8576</v>
      </c>
      <c r="E500" s="267">
        <v>1.1951</v>
      </c>
      <c r="F500" s="267">
        <v>4.5439</v>
      </c>
      <c r="G500" s="267">
        <v>1.1198</v>
      </c>
      <c r="H500" s="267">
        <v>4.2345</v>
      </c>
      <c r="I500" s="267">
        <v>1.1885</v>
      </c>
      <c r="J500" s="267">
        <v>4.09</v>
      </c>
      <c r="K500" s="267">
        <v>1.2539</v>
      </c>
      <c r="L500" s="267">
        <v>3.2738</v>
      </c>
      <c r="M500" s="267">
        <v>1.7939</v>
      </c>
      <c r="N500" s="267">
        <v>4.187</v>
      </c>
      <c r="O500" s="267">
        <v>1.1403</v>
      </c>
      <c r="P500" s="267">
        <v>0</v>
      </c>
    </row>
    <row r="501" spans="1:16" ht="15">
      <c r="A501" s="290">
        <v>24</v>
      </c>
      <c r="B501" s="267">
        <v>0</v>
      </c>
      <c r="C501" s="267">
        <v>0</v>
      </c>
      <c r="D501" s="267">
        <v>3.8058</v>
      </c>
      <c r="E501" s="267">
        <v>1.1727</v>
      </c>
      <c r="F501" s="267">
        <v>4.8431</v>
      </c>
      <c r="G501" s="267">
        <v>1.1036</v>
      </c>
      <c r="H501" s="267">
        <v>4.2468</v>
      </c>
      <c r="I501" s="267">
        <v>1.1856</v>
      </c>
      <c r="J501" s="267">
        <v>3.9222</v>
      </c>
      <c r="K501" s="267">
        <v>1.2394</v>
      </c>
      <c r="L501" s="267">
        <v>3.1926</v>
      </c>
      <c r="M501" s="267">
        <v>1.7713</v>
      </c>
      <c r="N501" s="267">
        <v>4.0519</v>
      </c>
      <c r="O501" s="267">
        <v>1.1035</v>
      </c>
      <c r="P501" s="267">
        <v>0</v>
      </c>
    </row>
    <row r="502" spans="1:16" ht="15">
      <c r="A502" s="290">
        <v>25</v>
      </c>
      <c r="B502" s="267">
        <v>0</v>
      </c>
      <c r="C502" s="267">
        <v>0</v>
      </c>
      <c r="D502" s="267">
        <v>3.7539</v>
      </c>
      <c r="E502" s="267">
        <v>1.1502</v>
      </c>
      <c r="F502" s="267">
        <v>5.1423</v>
      </c>
      <c r="G502" s="267">
        <v>1.0873</v>
      </c>
      <c r="H502" s="267">
        <v>4.259</v>
      </c>
      <c r="I502" s="267">
        <v>1.1826</v>
      </c>
      <c r="J502" s="267">
        <v>3.7543</v>
      </c>
      <c r="K502" s="267">
        <v>1.225</v>
      </c>
      <c r="L502" s="267">
        <v>3.1114</v>
      </c>
      <c r="M502" s="267">
        <v>1.7487</v>
      </c>
      <c r="N502" s="267">
        <v>3.9168</v>
      </c>
      <c r="O502" s="267">
        <v>1.0667</v>
      </c>
      <c r="P502" s="267">
        <v>0</v>
      </c>
    </row>
    <row r="503" spans="1:16" ht="15">
      <c r="A503" s="290">
        <v>26</v>
      </c>
      <c r="B503" s="267">
        <v>0</v>
      </c>
      <c r="C503" s="267">
        <v>0</v>
      </c>
      <c r="D503" s="267">
        <v>3.7021</v>
      </c>
      <c r="E503" s="267">
        <v>1.1278</v>
      </c>
      <c r="F503" s="267">
        <v>5.4414</v>
      </c>
      <c r="G503" s="267">
        <v>1.071</v>
      </c>
      <c r="H503" s="267">
        <v>4.2713</v>
      </c>
      <c r="I503" s="267">
        <v>1.1797</v>
      </c>
      <c r="J503" s="267">
        <v>3.5865</v>
      </c>
      <c r="K503" s="267">
        <v>1.2105</v>
      </c>
      <c r="L503" s="267">
        <v>3.0302</v>
      </c>
      <c r="M503" s="267">
        <v>1.7261</v>
      </c>
      <c r="N503" s="267">
        <v>3.7818</v>
      </c>
      <c r="O503" s="267">
        <v>1.0299</v>
      </c>
      <c r="P503" s="267">
        <v>0</v>
      </c>
    </row>
    <row r="504" spans="1:16" ht="15">
      <c r="A504" s="290">
        <v>27</v>
      </c>
      <c r="B504" s="267">
        <v>0</v>
      </c>
      <c r="C504" s="267">
        <v>0</v>
      </c>
      <c r="D504" s="267">
        <v>3.6503</v>
      </c>
      <c r="E504" s="267">
        <v>1.1053</v>
      </c>
      <c r="F504" s="267">
        <v>5.7406</v>
      </c>
      <c r="G504" s="267">
        <v>1.0548</v>
      </c>
      <c r="H504" s="267">
        <v>4.2836</v>
      </c>
      <c r="I504" s="267">
        <v>1.1768</v>
      </c>
      <c r="J504" s="267">
        <v>3.4187</v>
      </c>
      <c r="K504" s="267">
        <v>1.196</v>
      </c>
      <c r="L504" s="267">
        <v>2.949</v>
      </c>
      <c r="M504" s="267">
        <v>1.7034</v>
      </c>
      <c r="N504" s="267">
        <v>3.6467</v>
      </c>
      <c r="O504" s="267">
        <v>0.9932</v>
      </c>
      <c r="P504" s="267">
        <v>0</v>
      </c>
    </row>
    <row r="505" spans="1:16" ht="15">
      <c r="A505" s="290">
        <v>28</v>
      </c>
      <c r="B505" s="267">
        <v>0</v>
      </c>
      <c r="C505" s="267">
        <v>0</v>
      </c>
      <c r="D505" s="267">
        <v>3.5984</v>
      </c>
      <c r="E505" s="267">
        <v>1.0828</v>
      </c>
      <c r="F505" s="267">
        <v>6.0398</v>
      </c>
      <c r="G505" s="267">
        <v>1.0385</v>
      </c>
      <c r="H505" s="267">
        <v>4.2959</v>
      </c>
      <c r="I505" s="267">
        <v>1.1738</v>
      </c>
      <c r="J505" s="267">
        <v>3.2509</v>
      </c>
      <c r="K505" s="267">
        <v>1.1815</v>
      </c>
      <c r="L505" s="267">
        <v>2.8678</v>
      </c>
      <c r="M505" s="267">
        <v>1.6808</v>
      </c>
      <c r="N505" s="267">
        <v>3.5116</v>
      </c>
      <c r="O505" s="267">
        <v>0.9564</v>
      </c>
      <c r="P505" s="267">
        <v>0</v>
      </c>
    </row>
    <row r="506" spans="1:16" ht="15">
      <c r="A506" s="290">
        <v>29</v>
      </c>
      <c r="B506" s="267">
        <v>0</v>
      </c>
      <c r="C506" s="267">
        <v>0</v>
      </c>
      <c r="D506" s="267">
        <v>3.5466</v>
      </c>
      <c r="E506" s="267">
        <v>1.0604</v>
      </c>
      <c r="F506" s="267">
        <v>6.339</v>
      </c>
      <c r="G506" s="267">
        <v>1.0223</v>
      </c>
      <c r="H506" s="267">
        <v>4.3082</v>
      </c>
      <c r="I506" s="267">
        <v>1.1709</v>
      </c>
      <c r="J506" s="267">
        <v>3.0831</v>
      </c>
      <c r="K506" s="267">
        <v>1.1671</v>
      </c>
      <c r="L506" s="267">
        <v>2.7866</v>
      </c>
      <c r="M506" s="267">
        <v>1.6582</v>
      </c>
      <c r="N506" s="267">
        <v>3.3766</v>
      </c>
      <c r="O506" s="267">
        <v>0.9196</v>
      </c>
      <c r="P506" s="267">
        <v>0</v>
      </c>
    </row>
    <row r="507" spans="1:16" ht="15">
      <c r="A507" s="290">
        <v>30</v>
      </c>
      <c r="B507" s="267">
        <v>0</v>
      </c>
      <c r="C507" s="267">
        <v>0</v>
      </c>
      <c r="D507" s="267">
        <v>3.4947</v>
      </c>
      <c r="E507" s="267">
        <v>1.0379</v>
      </c>
      <c r="F507" s="267">
        <v>6.6381</v>
      </c>
      <c r="G507" s="267">
        <v>1.006</v>
      </c>
      <c r="H507" s="267">
        <v>4.3205</v>
      </c>
      <c r="I507" s="267">
        <v>1.1679</v>
      </c>
      <c r="J507" s="267">
        <v>2.9153</v>
      </c>
      <c r="K507" s="267">
        <v>1.1526</v>
      </c>
      <c r="L507" s="267">
        <v>2.7054</v>
      </c>
      <c r="M507" s="267">
        <v>1.6356</v>
      </c>
      <c r="N507" s="267">
        <v>3.2415</v>
      </c>
      <c r="O507" s="267">
        <v>0.8828</v>
      </c>
      <c r="P507" s="267">
        <v>0</v>
      </c>
    </row>
    <row r="508" spans="1:16" ht="15">
      <c r="A508" s="290">
        <v>31</v>
      </c>
      <c r="B508" s="267">
        <v>0</v>
      </c>
      <c r="C508" s="267">
        <v>0</v>
      </c>
      <c r="D508" s="267">
        <v>3.8967</v>
      </c>
      <c r="E508" s="267">
        <v>1.0233</v>
      </c>
      <c r="F508" s="267">
        <v>6.6099</v>
      </c>
      <c r="G508" s="267">
        <v>0.9988</v>
      </c>
      <c r="H508" s="267">
        <v>4.2919</v>
      </c>
      <c r="I508" s="267">
        <v>1.1551</v>
      </c>
      <c r="J508" s="267">
        <v>2.8973</v>
      </c>
      <c r="K508" s="267">
        <v>1.1381</v>
      </c>
      <c r="L508" s="267">
        <v>2.7334</v>
      </c>
      <c r="M508" s="267">
        <v>1.6293</v>
      </c>
      <c r="N508" s="267">
        <v>3.1673</v>
      </c>
      <c r="O508" s="267">
        <v>0.9015</v>
      </c>
      <c r="P508" s="267">
        <v>0</v>
      </c>
    </row>
    <row r="509" spans="1:16" ht="15">
      <c r="A509" s="290">
        <v>32</v>
      </c>
      <c r="B509" s="267">
        <v>0</v>
      </c>
      <c r="C509" s="267">
        <v>0</v>
      </c>
      <c r="D509" s="267">
        <v>4.2987</v>
      </c>
      <c r="E509" s="267">
        <v>1.0087</v>
      </c>
      <c r="F509" s="267">
        <v>6.5816</v>
      </c>
      <c r="G509" s="267">
        <v>0.9916</v>
      </c>
      <c r="H509" s="267">
        <v>4.2634</v>
      </c>
      <c r="I509" s="267">
        <v>1.1422</v>
      </c>
      <c r="J509" s="267">
        <v>2.8794</v>
      </c>
      <c r="K509" s="267">
        <v>1.1237</v>
      </c>
      <c r="L509" s="267">
        <v>2.7613</v>
      </c>
      <c r="M509" s="267">
        <v>1.623</v>
      </c>
      <c r="N509" s="267">
        <v>3.0931</v>
      </c>
      <c r="O509" s="267">
        <v>0.9203</v>
      </c>
      <c r="P509" s="267">
        <v>0</v>
      </c>
    </row>
    <row r="510" spans="1:16" ht="15">
      <c r="A510" s="290">
        <v>33</v>
      </c>
      <c r="B510" s="267">
        <v>0</v>
      </c>
      <c r="C510" s="267">
        <v>0</v>
      </c>
      <c r="D510" s="267">
        <v>5.1511</v>
      </c>
      <c r="E510" s="267">
        <v>1.4639</v>
      </c>
      <c r="F510" s="267">
        <v>6.4271</v>
      </c>
      <c r="G510" s="267">
        <v>1.4539</v>
      </c>
      <c r="H510" s="267">
        <v>4.3573</v>
      </c>
      <c r="I510" s="267">
        <v>1.5846</v>
      </c>
      <c r="J510" s="267">
        <v>3.1337</v>
      </c>
      <c r="K510" s="267">
        <v>1.3941</v>
      </c>
      <c r="L510" s="267">
        <v>3.2186</v>
      </c>
      <c r="M510" s="267">
        <v>2.2504</v>
      </c>
      <c r="N510" s="267">
        <v>3.3246</v>
      </c>
      <c r="O510" s="267">
        <v>1.4235</v>
      </c>
      <c r="P510" s="267">
        <v>0</v>
      </c>
    </row>
    <row r="511" spans="1:16" ht="15">
      <c r="A511" s="290">
        <v>34</v>
      </c>
      <c r="B511" s="267">
        <v>0</v>
      </c>
      <c r="C511" s="267">
        <v>0</v>
      </c>
      <c r="D511" s="267">
        <v>5.6259</v>
      </c>
      <c r="E511" s="267">
        <v>1.4493</v>
      </c>
      <c r="F511" s="267">
        <v>6.3812</v>
      </c>
      <c r="G511" s="267">
        <v>1.4458</v>
      </c>
      <c r="H511" s="267">
        <v>4.3193</v>
      </c>
      <c r="I511" s="267">
        <v>1.5709</v>
      </c>
      <c r="J511" s="267">
        <v>3.1094</v>
      </c>
      <c r="K511" s="267">
        <v>1.3934</v>
      </c>
      <c r="L511" s="267">
        <v>3.2366</v>
      </c>
      <c r="M511" s="267">
        <v>2.2372</v>
      </c>
      <c r="N511" s="267">
        <v>3.2518</v>
      </c>
      <c r="O511" s="267">
        <v>1.4232</v>
      </c>
      <c r="P511" s="267">
        <v>0</v>
      </c>
    </row>
    <row r="512" spans="1:16" ht="15">
      <c r="A512" s="290">
        <v>35</v>
      </c>
      <c r="B512" s="267">
        <v>0</v>
      </c>
      <c r="C512" s="267">
        <v>0</v>
      </c>
      <c r="D512" s="267">
        <v>6.1008</v>
      </c>
      <c r="E512" s="267">
        <v>1.4346</v>
      </c>
      <c r="F512" s="267">
        <v>6.3353</v>
      </c>
      <c r="G512" s="267">
        <v>1.4378</v>
      </c>
      <c r="H512" s="267">
        <v>4.2812</v>
      </c>
      <c r="I512" s="267">
        <v>1.5572</v>
      </c>
      <c r="J512" s="267">
        <v>3.0851</v>
      </c>
      <c r="K512" s="267">
        <v>1.3927</v>
      </c>
      <c r="L512" s="267">
        <v>3.2546</v>
      </c>
      <c r="M512" s="267">
        <v>2.224</v>
      </c>
      <c r="N512" s="267">
        <v>3.1789</v>
      </c>
      <c r="O512" s="267">
        <v>1.423</v>
      </c>
      <c r="P512" s="267">
        <v>0</v>
      </c>
    </row>
    <row r="513" spans="1:16" ht="15">
      <c r="A513" s="290">
        <v>36</v>
      </c>
      <c r="B513" s="267">
        <v>0</v>
      </c>
      <c r="C513" s="267">
        <v>0</v>
      </c>
      <c r="D513" s="267">
        <v>6.5757</v>
      </c>
      <c r="E513" s="267">
        <v>1.42</v>
      </c>
      <c r="F513" s="267">
        <v>6.2893</v>
      </c>
      <c r="G513" s="267">
        <v>1.4297</v>
      </c>
      <c r="H513" s="267">
        <v>4.2431</v>
      </c>
      <c r="I513" s="267">
        <v>1.5435</v>
      </c>
      <c r="J513" s="267">
        <v>3.0609</v>
      </c>
      <c r="K513" s="267">
        <v>1.392</v>
      </c>
      <c r="L513" s="267">
        <v>3.2725</v>
      </c>
      <c r="M513" s="267">
        <v>2.2107</v>
      </c>
      <c r="N513" s="267">
        <v>3.106</v>
      </c>
      <c r="O513" s="267">
        <v>1.4227</v>
      </c>
      <c r="P513" s="267">
        <v>0</v>
      </c>
    </row>
    <row r="514" spans="1:16" ht="15">
      <c r="A514" s="290">
        <v>37</v>
      </c>
      <c r="B514" s="267">
        <v>0</v>
      </c>
      <c r="C514" s="267">
        <v>0</v>
      </c>
      <c r="D514" s="267">
        <v>7.0505</v>
      </c>
      <c r="E514" s="267">
        <v>1.4053</v>
      </c>
      <c r="F514" s="267">
        <v>6.2434</v>
      </c>
      <c r="G514" s="267">
        <v>1.4217</v>
      </c>
      <c r="H514" s="267">
        <v>4.2051</v>
      </c>
      <c r="I514" s="267">
        <v>1.5298</v>
      </c>
      <c r="J514" s="267">
        <v>3.0366</v>
      </c>
      <c r="K514" s="267">
        <v>1.3913</v>
      </c>
      <c r="L514" s="267">
        <v>3.2905</v>
      </c>
      <c r="M514" s="267">
        <v>2.1975</v>
      </c>
      <c r="N514" s="267">
        <v>3.0332</v>
      </c>
      <c r="O514" s="267">
        <v>1.4224</v>
      </c>
      <c r="P514" s="267">
        <v>0</v>
      </c>
    </row>
    <row r="515" spans="1:16" ht="15">
      <c r="A515" s="290">
        <v>38</v>
      </c>
      <c r="B515" s="267">
        <v>0</v>
      </c>
      <c r="C515" s="267">
        <v>0</v>
      </c>
      <c r="D515" s="267">
        <v>7.5254</v>
      </c>
      <c r="E515" s="267">
        <v>1.3907</v>
      </c>
      <c r="F515" s="267">
        <v>6.1974</v>
      </c>
      <c r="G515" s="267">
        <v>1.4136</v>
      </c>
      <c r="H515" s="267">
        <v>4.167</v>
      </c>
      <c r="I515" s="267">
        <v>1.5162</v>
      </c>
      <c r="J515" s="267">
        <v>3.0123</v>
      </c>
      <c r="K515" s="267">
        <v>1.3906</v>
      </c>
      <c r="L515" s="267">
        <v>3.3085</v>
      </c>
      <c r="M515" s="267">
        <v>2.1843</v>
      </c>
      <c r="N515" s="267">
        <v>2.9603</v>
      </c>
      <c r="O515" s="267">
        <v>1.4221</v>
      </c>
      <c r="P515" s="267">
        <v>0</v>
      </c>
    </row>
    <row r="516" spans="1:16" ht="15">
      <c r="A516" s="290">
        <v>39</v>
      </c>
      <c r="B516" s="267">
        <v>0</v>
      </c>
      <c r="C516" s="267">
        <v>0</v>
      </c>
      <c r="D516" s="267">
        <v>8.0003</v>
      </c>
      <c r="E516" s="267">
        <v>1.376</v>
      </c>
      <c r="F516" s="267">
        <v>6.1515</v>
      </c>
      <c r="G516" s="267">
        <v>1.4056</v>
      </c>
      <c r="H516" s="267">
        <v>4.129</v>
      </c>
      <c r="I516" s="267">
        <v>1.5025</v>
      </c>
      <c r="J516" s="267">
        <v>2.988</v>
      </c>
      <c r="K516" s="267">
        <v>1.3899</v>
      </c>
      <c r="L516" s="267">
        <v>3.3264</v>
      </c>
      <c r="M516" s="267">
        <v>2.1711</v>
      </c>
      <c r="N516" s="267">
        <v>2.8874</v>
      </c>
      <c r="O516" s="267">
        <v>1.4218</v>
      </c>
      <c r="P516" s="267">
        <v>0</v>
      </c>
    </row>
    <row r="517" spans="1:16" ht="15">
      <c r="A517" s="290">
        <v>40</v>
      </c>
      <c r="B517" s="267">
        <v>0</v>
      </c>
      <c r="C517" s="267">
        <v>0</v>
      </c>
      <c r="D517" s="267">
        <v>8.4751</v>
      </c>
      <c r="E517" s="267">
        <v>1.3614</v>
      </c>
      <c r="F517" s="267">
        <v>6.1056</v>
      </c>
      <c r="G517" s="267">
        <v>1.3975</v>
      </c>
      <c r="H517" s="267">
        <v>4.0909</v>
      </c>
      <c r="I517" s="267">
        <v>1.4888</v>
      </c>
      <c r="J517" s="267">
        <v>2.9638</v>
      </c>
      <c r="K517" s="267">
        <v>1.3892</v>
      </c>
      <c r="L517" s="267">
        <v>3.3444</v>
      </c>
      <c r="M517" s="267">
        <v>2.1578</v>
      </c>
      <c r="N517" s="267">
        <v>2.8146</v>
      </c>
      <c r="O517" s="267">
        <v>1.4215</v>
      </c>
      <c r="P517" s="267">
        <v>0</v>
      </c>
    </row>
    <row r="518" spans="1:16" ht="15">
      <c r="A518" s="290">
        <v>41</v>
      </c>
      <c r="B518" s="267">
        <v>0</v>
      </c>
      <c r="C518" s="267">
        <v>0</v>
      </c>
      <c r="D518" s="267">
        <v>8.95</v>
      </c>
      <c r="E518" s="267">
        <v>1.3467</v>
      </c>
      <c r="F518" s="267">
        <v>6.0596</v>
      </c>
      <c r="G518" s="267">
        <v>1.3894</v>
      </c>
      <c r="H518" s="267">
        <v>4.0528</v>
      </c>
      <c r="I518" s="267">
        <v>1.4751</v>
      </c>
      <c r="J518" s="267">
        <v>2.9395</v>
      </c>
      <c r="K518" s="267">
        <v>1.3885</v>
      </c>
      <c r="L518" s="267">
        <v>3.3623</v>
      </c>
      <c r="M518" s="267">
        <v>2.1446</v>
      </c>
      <c r="N518" s="267">
        <v>2.7417</v>
      </c>
      <c r="O518" s="267">
        <v>1.4212</v>
      </c>
      <c r="P518" s="267">
        <v>0</v>
      </c>
    </row>
    <row r="519" spans="1:16" ht="15">
      <c r="A519" s="290">
        <v>42</v>
      </c>
      <c r="B519" s="267">
        <v>0</v>
      </c>
      <c r="C519" s="267">
        <v>0</v>
      </c>
      <c r="D519" s="267">
        <v>9.4248</v>
      </c>
      <c r="E519" s="267">
        <v>1.3321</v>
      </c>
      <c r="F519" s="267">
        <v>6.0137</v>
      </c>
      <c r="G519" s="267">
        <v>1.3814</v>
      </c>
      <c r="H519" s="267">
        <v>4.0148</v>
      </c>
      <c r="I519" s="267">
        <v>1.4615</v>
      </c>
      <c r="J519" s="267">
        <v>2.9152</v>
      </c>
      <c r="K519" s="267">
        <v>1.3878</v>
      </c>
      <c r="L519" s="267">
        <v>3.3803</v>
      </c>
      <c r="M519" s="267">
        <v>2.1314</v>
      </c>
      <c r="N519" s="267">
        <v>2.6688</v>
      </c>
      <c r="O519" s="267">
        <v>1.4209</v>
      </c>
      <c r="P519" s="267">
        <v>0</v>
      </c>
    </row>
    <row r="520" spans="1:16" ht="15">
      <c r="A520" s="290">
        <v>43</v>
      </c>
      <c r="B520" s="267">
        <v>0</v>
      </c>
      <c r="C520" s="267">
        <v>0</v>
      </c>
      <c r="D520" s="267">
        <v>9.0458</v>
      </c>
      <c r="E520" s="267">
        <v>1.328</v>
      </c>
      <c r="F520" s="267">
        <v>5.8849</v>
      </c>
      <c r="G520" s="267">
        <v>1.3771</v>
      </c>
      <c r="H520" s="267">
        <v>4.0144</v>
      </c>
      <c r="I520" s="267">
        <v>1.4524</v>
      </c>
      <c r="J520" s="267">
        <v>3.02</v>
      </c>
      <c r="K520" s="267">
        <v>1.3871</v>
      </c>
      <c r="L520" s="267">
        <v>3.323</v>
      </c>
      <c r="M520" s="267">
        <v>2.1168</v>
      </c>
      <c r="N520" s="267">
        <v>2.6203</v>
      </c>
      <c r="O520" s="267">
        <v>1.4206</v>
      </c>
      <c r="P520" s="267">
        <v>0</v>
      </c>
    </row>
    <row r="521" spans="1:16" ht="15">
      <c r="A521" s="290">
        <v>44</v>
      </c>
      <c r="B521" s="267">
        <v>0</v>
      </c>
      <c r="C521" s="267">
        <v>0</v>
      </c>
      <c r="D521" s="267">
        <v>8.6668</v>
      </c>
      <c r="E521" s="267">
        <v>1.324</v>
      </c>
      <c r="F521" s="267">
        <v>5.7561</v>
      </c>
      <c r="G521" s="267">
        <v>1.3728</v>
      </c>
      <c r="H521" s="267">
        <v>4.014</v>
      </c>
      <c r="I521" s="267">
        <v>1.4434</v>
      </c>
      <c r="J521" s="267">
        <v>3.1248</v>
      </c>
      <c r="K521" s="267">
        <v>1.3864</v>
      </c>
      <c r="L521" s="267">
        <v>3.2656</v>
      </c>
      <c r="M521" s="267">
        <v>2.1022</v>
      </c>
      <c r="N521" s="267">
        <v>2.5717</v>
      </c>
      <c r="O521" s="267">
        <v>1.4203</v>
      </c>
      <c r="P521" s="267">
        <v>0</v>
      </c>
    </row>
    <row r="522" spans="1:16" ht="15">
      <c r="A522" s="290">
        <v>45</v>
      </c>
      <c r="B522" s="267">
        <v>0</v>
      </c>
      <c r="C522" s="267">
        <v>0</v>
      </c>
      <c r="D522" s="267">
        <v>9.1166</v>
      </c>
      <c r="E522" s="267">
        <v>1.4519</v>
      </c>
      <c r="F522" s="267">
        <v>6.19</v>
      </c>
      <c r="G522" s="267">
        <v>1.5054</v>
      </c>
      <c r="H522" s="267">
        <v>4.4149</v>
      </c>
      <c r="I522" s="267">
        <v>1.5778</v>
      </c>
      <c r="J522" s="267">
        <v>3.5525</v>
      </c>
      <c r="K522" s="267">
        <v>1.5243</v>
      </c>
      <c r="L522" s="267">
        <v>3.5291</v>
      </c>
      <c r="M522" s="267">
        <v>2.2963</v>
      </c>
      <c r="N522" s="267">
        <v>2.7755</v>
      </c>
      <c r="O522" s="267">
        <v>1.562</v>
      </c>
      <c r="P522" s="267">
        <v>0</v>
      </c>
    </row>
    <row r="523" spans="1:16" ht="15">
      <c r="A523" s="290">
        <v>46</v>
      </c>
      <c r="B523" s="267">
        <v>0</v>
      </c>
      <c r="C523" s="267">
        <v>0</v>
      </c>
      <c r="D523" s="267">
        <v>8.6997</v>
      </c>
      <c r="E523" s="267">
        <v>1.4475</v>
      </c>
      <c r="F523" s="267">
        <v>6.0483</v>
      </c>
      <c r="G523" s="267">
        <v>1.5006</v>
      </c>
      <c r="H523" s="267">
        <v>4.4145</v>
      </c>
      <c r="I523" s="267">
        <v>1.5679</v>
      </c>
      <c r="J523" s="267">
        <v>3.6678</v>
      </c>
      <c r="K523" s="267">
        <v>1.5235</v>
      </c>
      <c r="L523" s="267">
        <v>3.4661</v>
      </c>
      <c r="M523" s="267">
        <v>2.2802</v>
      </c>
      <c r="N523" s="267">
        <v>2.7221</v>
      </c>
      <c r="O523" s="267">
        <v>1.5616</v>
      </c>
      <c r="P523" s="267">
        <v>0</v>
      </c>
    </row>
    <row r="524" spans="1:16" ht="15">
      <c r="A524" s="290">
        <v>47</v>
      </c>
      <c r="B524" s="267">
        <v>0</v>
      </c>
      <c r="C524" s="267">
        <v>0</v>
      </c>
      <c r="D524" s="267">
        <v>8.2828</v>
      </c>
      <c r="E524" s="267">
        <v>1.443</v>
      </c>
      <c r="F524" s="267">
        <v>5.9066</v>
      </c>
      <c r="G524" s="267">
        <v>1.4959</v>
      </c>
      <c r="H524" s="267">
        <v>4.414</v>
      </c>
      <c r="I524" s="267">
        <v>1.558</v>
      </c>
      <c r="J524" s="267">
        <v>3.783</v>
      </c>
      <c r="K524" s="267">
        <v>1.5228</v>
      </c>
      <c r="L524" s="267">
        <v>3.403</v>
      </c>
      <c r="M524" s="267">
        <v>2.2642</v>
      </c>
      <c r="N524" s="267">
        <v>2.6687</v>
      </c>
      <c r="O524" s="267">
        <v>1.5613</v>
      </c>
      <c r="P524" s="267">
        <v>0</v>
      </c>
    </row>
    <row r="525" spans="1:16" ht="15">
      <c r="A525" s="290">
        <v>48</v>
      </c>
      <c r="B525" s="267">
        <v>0</v>
      </c>
      <c r="C525" s="267">
        <v>0</v>
      </c>
      <c r="D525" s="267">
        <v>7.8659</v>
      </c>
      <c r="E525" s="267">
        <v>1.4385</v>
      </c>
      <c r="F525" s="267">
        <v>5.7649</v>
      </c>
      <c r="G525" s="267">
        <v>1.4912</v>
      </c>
      <c r="H525" s="267">
        <v>4.4135</v>
      </c>
      <c r="I525" s="267">
        <v>1.548</v>
      </c>
      <c r="J525" s="267">
        <v>3.8983</v>
      </c>
      <c r="K525" s="267">
        <v>1.522</v>
      </c>
      <c r="L525" s="267">
        <v>3.34</v>
      </c>
      <c r="M525" s="267">
        <v>2.2481</v>
      </c>
      <c r="N525" s="267">
        <v>2.6153</v>
      </c>
      <c r="O525" s="267">
        <v>1.561</v>
      </c>
      <c r="P525" s="267">
        <v>0</v>
      </c>
    </row>
    <row r="526" spans="1:16" ht="15">
      <c r="A526" s="290">
        <v>49</v>
      </c>
      <c r="B526" s="267">
        <v>0</v>
      </c>
      <c r="C526" s="267">
        <v>0</v>
      </c>
      <c r="D526" s="267">
        <v>7.449</v>
      </c>
      <c r="E526" s="267">
        <v>1.4341</v>
      </c>
      <c r="F526" s="267">
        <v>5.6233</v>
      </c>
      <c r="G526" s="267">
        <v>1.4865</v>
      </c>
      <c r="H526" s="267">
        <v>4.4131</v>
      </c>
      <c r="I526" s="267">
        <v>1.5381</v>
      </c>
      <c r="J526" s="267">
        <v>4.0136</v>
      </c>
      <c r="K526" s="267">
        <v>1.5213</v>
      </c>
      <c r="L526" s="267">
        <v>3.2769</v>
      </c>
      <c r="M526" s="267">
        <v>2.232</v>
      </c>
      <c r="N526" s="267">
        <v>2.5619</v>
      </c>
      <c r="O526" s="267">
        <v>1.5607</v>
      </c>
      <c r="P526" s="267">
        <v>0</v>
      </c>
    </row>
    <row r="527" spans="1:16" ht="15">
      <c r="A527" s="290">
        <v>50</v>
      </c>
      <c r="B527" s="267">
        <v>0</v>
      </c>
      <c r="C527" s="267">
        <v>0</v>
      </c>
      <c r="D527" s="267">
        <v>7.0321</v>
      </c>
      <c r="E527" s="267">
        <v>1.4296</v>
      </c>
      <c r="F527" s="267">
        <v>5.4816</v>
      </c>
      <c r="G527" s="267">
        <v>1.4818</v>
      </c>
      <c r="H527" s="267">
        <v>4.4126</v>
      </c>
      <c r="I527" s="267">
        <v>1.5282</v>
      </c>
      <c r="J527" s="267">
        <v>4.1288</v>
      </c>
      <c r="K527" s="267">
        <v>1.5205</v>
      </c>
      <c r="L527" s="267">
        <v>3.2138</v>
      </c>
      <c r="M527" s="267">
        <v>2.216</v>
      </c>
      <c r="N527" s="267">
        <v>2.5085</v>
      </c>
      <c r="O527" s="267">
        <v>1.5603</v>
      </c>
      <c r="P527" s="267">
        <v>0</v>
      </c>
    </row>
    <row r="528" spans="1:16" ht="15">
      <c r="A528" s="290">
        <v>51</v>
      </c>
      <c r="B528" s="267">
        <v>0</v>
      </c>
      <c r="C528" s="267">
        <v>0</v>
      </c>
      <c r="D528" s="267">
        <v>6.6152</v>
      </c>
      <c r="E528" s="267">
        <v>1.4251</v>
      </c>
      <c r="F528" s="267">
        <v>5.3399</v>
      </c>
      <c r="G528" s="267">
        <v>1.477</v>
      </c>
      <c r="H528" s="267">
        <v>4.4122</v>
      </c>
      <c r="I528" s="267">
        <v>1.5183</v>
      </c>
      <c r="J528" s="267">
        <v>4.2441</v>
      </c>
      <c r="K528" s="267">
        <v>1.5197</v>
      </c>
      <c r="L528" s="267">
        <v>3.1508</v>
      </c>
      <c r="M528" s="267">
        <v>2.1999</v>
      </c>
      <c r="N528" s="267">
        <v>2.4551</v>
      </c>
      <c r="O528" s="267">
        <v>1.56</v>
      </c>
      <c r="P528" s="267">
        <v>0</v>
      </c>
    </row>
    <row r="529" spans="1:16" ht="15">
      <c r="A529" s="290">
        <v>52</v>
      </c>
      <c r="B529" s="267">
        <v>0</v>
      </c>
      <c r="C529" s="267">
        <v>0</v>
      </c>
      <c r="D529" s="267">
        <v>6.1983</v>
      </c>
      <c r="E529" s="267">
        <v>1.4207</v>
      </c>
      <c r="F529" s="267">
        <v>5.1982</v>
      </c>
      <c r="G529" s="267">
        <v>1.4723</v>
      </c>
      <c r="H529" s="267">
        <v>4.4117</v>
      </c>
      <c r="I529" s="267">
        <v>1.5083</v>
      </c>
      <c r="J529" s="267">
        <v>4.3593</v>
      </c>
      <c r="K529" s="267">
        <v>1.519</v>
      </c>
      <c r="L529" s="267">
        <v>3.0877</v>
      </c>
      <c r="M529" s="267">
        <v>2.1838</v>
      </c>
      <c r="N529" s="267">
        <v>2.4017</v>
      </c>
      <c r="O529" s="267">
        <v>1.5597</v>
      </c>
      <c r="P529" s="267">
        <v>0</v>
      </c>
    </row>
    <row r="530" spans="1:16" ht="15">
      <c r="A530" s="290">
        <v>53</v>
      </c>
      <c r="B530" s="267">
        <v>0</v>
      </c>
      <c r="C530" s="267">
        <v>0</v>
      </c>
      <c r="D530" s="267">
        <v>5.7814</v>
      </c>
      <c r="E530" s="267">
        <v>1.4162</v>
      </c>
      <c r="F530" s="267">
        <v>5.0565</v>
      </c>
      <c r="G530" s="267">
        <v>1.4676</v>
      </c>
      <c r="H530" s="267">
        <v>4.4113</v>
      </c>
      <c r="I530" s="267">
        <v>1.4984</v>
      </c>
      <c r="J530" s="267">
        <v>4.4746</v>
      </c>
      <c r="K530" s="267">
        <v>1.5182</v>
      </c>
      <c r="L530" s="267">
        <v>3.0246</v>
      </c>
      <c r="M530" s="267">
        <v>2.1678</v>
      </c>
      <c r="N530" s="267">
        <v>2.3483</v>
      </c>
      <c r="O530" s="267">
        <v>1.5594</v>
      </c>
      <c r="P530" s="267">
        <v>0</v>
      </c>
    </row>
    <row r="531" spans="1:16" ht="15">
      <c r="A531" s="290">
        <v>54</v>
      </c>
      <c r="B531" s="267">
        <v>0</v>
      </c>
      <c r="C531" s="267">
        <v>0</v>
      </c>
      <c r="D531" s="267">
        <v>5.3646</v>
      </c>
      <c r="E531" s="267">
        <v>1.4117</v>
      </c>
      <c r="F531" s="267">
        <v>4.9148</v>
      </c>
      <c r="G531" s="267">
        <v>1.4629</v>
      </c>
      <c r="H531" s="267">
        <v>4.4108</v>
      </c>
      <c r="I531" s="267">
        <v>1.4885</v>
      </c>
      <c r="J531" s="267">
        <v>4.5899</v>
      </c>
      <c r="K531" s="267">
        <v>1.5175</v>
      </c>
      <c r="L531" s="267">
        <v>2.9616</v>
      </c>
      <c r="M531" s="267">
        <v>2.1517</v>
      </c>
      <c r="N531" s="267">
        <v>2.2949</v>
      </c>
      <c r="O531" s="267">
        <v>1.559</v>
      </c>
      <c r="P531" s="267">
        <v>0</v>
      </c>
    </row>
    <row r="532" spans="1:16" ht="15">
      <c r="A532" s="290">
        <v>55</v>
      </c>
      <c r="B532" s="267">
        <v>0</v>
      </c>
      <c r="C532" s="267">
        <v>0</v>
      </c>
      <c r="D532" s="267">
        <v>5.2967</v>
      </c>
      <c r="E532" s="267">
        <v>1.4103</v>
      </c>
      <c r="F532" s="267">
        <v>4.7902</v>
      </c>
      <c r="G532" s="267">
        <v>1.456</v>
      </c>
      <c r="H532" s="267">
        <v>4.3589</v>
      </c>
      <c r="I532" s="267">
        <v>1.4804</v>
      </c>
      <c r="J532" s="267">
        <v>4.487</v>
      </c>
      <c r="K532" s="267">
        <v>1.5147</v>
      </c>
      <c r="L532" s="267">
        <v>2.9517</v>
      </c>
      <c r="M532" s="267">
        <v>2.1286</v>
      </c>
      <c r="N532" s="267">
        <v>2.2538</v>
      </c>
      <c r="O532" s="267">
        <v>1.5587</v>
      </c>
      <c r="P532" s="267">
        <v>0</v>
      </c>
    </row>
    <row r="533" spans="1:16" ht="15">
      <c r="A533" s="290">
        <v>56</v>
      </c>
      <c r="B533" s="267">
        <v>0</v>
      </c>
      <c r="C533" s="267">
        <v>0</v>
      </c>
      <c r="D533" s="267">
        <v>5.2289</v>
      </c>
      <c r="E533" s="267">
        <v>1.4088</v>
      </c>
      <c r="F533" s="267">
        <v>4.6657</v>
      </c>
      <c r="G533" s="267">
        <v>1.4491</v>
      </c>
      <c r="H533" s="267">
        <v>4.307</v>
      </c>
      <c r="I533" s="267">
        <v>1.4724</v>
      </c>
      <c r="J533" s="267">
        <v>4.3842</v>
      </c>
      <c r="K533" s="267">
        <v>1.5119</v>
      </c>
      <c r="L533" s="267">
        <v>2.9418</v>
      </c>
      <c r="M533" s="267">
        <v>2.1056</v>
      </c>
      <c r="N533" s="267">
        <v>2.2126</v>
      </c>
      <c r="O533" s="267">
        <v>1.5584</v>
      </c>
      <c r="P533" s="267">
        <v>0</v>
      </c>
    </row>
    <row r="534" spans="1:16" ht="15">
      <c r="A534" s="290">
        <v>57</v>
      </c>
      <c r="B534" s="267">
        <v>0</v>
      </c>
      <c r="C534" s="267">
        <v>0</v>
      </c>
      <c r="D534" s="267">
        <v>5.1611</v>
      </c>
      <c r="E534" s="267">
        <v>1.4074</v>
      </c>
      <c r="F534" s="267">
        <v>4.5411</v>
      </c>
      <c r="G534" s="267">
        <v>1.4422</v>
      </c>
      <c r="H534" s="267">
        <v>4.2551</v>
      </c>
      <c r="I534" s="267">
        <v>1.4643</v>
      </c>
      <c r="J534" s="267">
        <v>4.2813</v>
      </c>
      <c r="K534" s="267">
        <v>1.5092</v>
      </c>
      <c r="L534" s="267">
        <v>2.9318</v>
      </c>
      <c r="M534" s="267">
        <v>2.0825</v>
      </c>
      <c r="N534" s="267">
        <v>2.1714</v>
      </c>
      <c r="O534" s="267">
        <v>1.558</v>
      </c>
      <c r="P534" s="267">
        <v>0</v>
      </c>
    </row>
    <row r="535" spans="1:16" ht="15">
      <c r="A535" s="290">
        <v>58</v>
      </c>
      <c r="B535" s="267">
        <v>0</v>
      </c>
      <c r="C535" s="267">
        <v>0</v>
      </c>
      <c r="D535" s="267">
        <v>5.0933</v>
      </c>
      <c r="E535" s="267">
        <v>1.4059</v>
      </c>
      <c r="F535" s="267">
        <v>4.4165</v>
      </c>
      <c r="G535" s="267">
        <v>1.4353</v>
      </c>
      <c r="H535" s="267">
        <v>4.2032</v>
      </c>
      <c r="I535" s="267">
        <v>1.4563</v>
      </c>
      <c r="J535" s="267">
        <v>4.1785</v>
      </c>
      <c r="K535" s="267">
        <v>1.5064</v>
      </c>
      <c r="L535" s="267">
        <v>2.9219</v>
      </c>
      <c r="M535" s="267">
        <v>2.0594</v>
      </c>
      <c r="N535" s="267">
        <v>2.1302</v>
      </c>
      <c r="O535" s="267">
        <v>1.5577</v>
      </c>
      <c r="P535" s="267">
        <v>0</v>
      </c>
    </row>
    <row r="536" spans="1:16" ht="15">
      <c r="A536" s="290">
        <v>59</v>
      </c>
      <c r="B536" s="267">
        <v>0</v>
      </c>
      <c r="C536" s="267">
        <v>0</v>
      </c>
      <c r="D536" s="267">
        <v>5.0255</v>
      </c>
      <c r="E536" s="267">
        <v>1.4044</v>
      </c>
      <c r="F536" s="267">
        <v>4.2919</v>
      </c>
      <c r="G536" s="267">
        <v>1.4284</v>
      </c>
      <c r="H536" s="267">
        <v>4.1513</v>
      </c>
      <c r="I536" s="267">
        <v>1.4482</v>
      </c>
      <c r="J536" s="267">
        <v>4.0757</v>
      </c>
      <c r="K536" s="267">
        <v>1.5037</v>
      </c>
      <c r="L536" s="267">
        <v>2.912</v>
      </c>
      <c r="M536" s="267">
        <v>2.0364</v>
      </c>
      <c r="N536" s="267">
        <v>2.089</v>
      </c>
      <c r="O536" s="267">
        <v>1.5574</v>
      </c>
      <c r="P536" s="267">
        <v>0</v>
      </c>
    </row>
    <row r="537" spans="1:16" ht="15">
      <c r="A537" s="290">
        <v>60</v>
      </c>
      <c r="B537" s="267">
        <v>0</v>
      </c>
      <c r="C537" s="267">
        <v>0</v>
      </c>
      <c r="D537" s="267">
        <v>4.9577</v>
      </c>
      <c r="E537" s="267">
        <v>1.403</v>
      </c>
      <c r="F537" s="267">
        <v>4.1673</v>
      </c>
      <c r="G537" s="267">
        <v>1.4215</v>
      </c>
      <c r="H537" s="267">
        <v>4.0994</v>
      </c>
      <c r="I537" s="267">
        <v>1.4402</v>
      </c>
      <c r="J537" s="267">
        <v>3.9728</v>
      </c>
      <c r="K537" s="267">
        <v>1.5009</v>
      </c>
      <c r="L537" s="267">
        <v>2.9021</v>
      </c>
      <c r="M537" s="267">
        <v>2.0133</v>
      </c>
      <c r="N537" s="267">
        <v>2.0479</v>
      </c>
      <c r="O537" s="267">
        <v>1.5571</v>
      </c>
      <c r="P537" s="267">
        <v>0</v>
      </c>
    </row>
  </sheetData>
  <sheetProtection password="C620" sheet="1" objects="1" scenarios="1"/>
  <mergeCells count="16">
    <mergeCell ref="A4:P4"/>
    <mergeCell ref="A5:P5"/>
    <mergeCell ref="A71:P71"/>
    <mergeCell ref="A72:P72"/>
    <mergeCell ref="A474:P474"/>
    <mergeCell ref="A205:P205"/>
    <mergeCell ref="A206:P206"/>
    <mergeCell ref="A272:P272"/>
    <mergeCell ref="A273:P273"/>
    <mergeCell ref="A339:P339"/>
    <mergeCell ref="A340:P340"/>
    <mergeCell ref="A138:P138"/>
    <mergeCell ref="A139:P139"/>
    <mergeCell ref="A406:P406"/>
    <mergeCell ref="A407:P407"/>
    <mergeCell ref="A473:P473"/>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7"/>
  <sheetViews>
    <sheetView workbookViewId="0" topLeftCell="A455">
      <selection activeCell="I22" sqref="I22:J22"/>
    </sheetView>
  </sheetViews>
  <sheetFormatPr defaultColWidth="9.140625" defaultRowHeight="12.75"/>
  <cols>
    <col min="1" max="1" width="13.140625" style="1" bestFit="1" customWidth="1"/>
    <col min="2" max="2" width="6.57421875" style="78" bestFit="1" customWidth="1"/>
    <col min="3" max="3" width="7.28125" style="78" bestFit="1" customWidth="1"/>
    <col min="4" max="13" width="7.57421875" style="78" bestFit="1" customWidth="1"/>
    <col min="14" max="16" width="6.57421875" style="78" bestFit="1" customWidth="1"/>
    <col min="17" max="16384" width="9.140625" style="227" customWidth="1"/>
  </cols>
  <sheetData>
    <row r="1" spans="1:16" ht="12.75">
      <c r="A1" s="73" t="e">
        <f>IF(RateGroup&lt;45,HLOOKUP(ClmType,B7:P68,MATCH(ClmAge,A8: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482" t="s">
        <v>18922</v>
      </c>
      <c r="E1" s="483"/>
      <c r="F1" s="483"/>
      <c r="G1" s="483"/>
      <c r="H1" s="483"/>
      <c r="I1" s="483"/>
      <c r="J1" s="483"/>
      <c r="K1" s="483"/>
      <c r="L1" s="483"/>
      <c r="M1" s="483"/>
      <c r="N1" s="483"/>
      <c r="O1" s="483"/>
      <c r="P1" s="483"/>
    </row>
    <row r="2" ht="15">
      <c r="U2" s="267"/>
    </row>
    <row r="3" ht="12.75">
      <c r="A3" s="76" t="e">
        <f>HLOOKUP('Calculatrice des coûts NMETI'!$I$22,B7:P68,MATCH('Calculatrice des coûts NMETI'!$K$22,A7:A68))</f>
        <v>#N/A</v>
      </c>
    </row>
    <row r="4" spans="1:16" s="261" customFormat="1" ht="12.75">
      <c r="A4" s="475" t="s">
        <v>18923</v>
      </c>
      <c r="B4" s="475"/>
      <c r="C4" s="475"/>
      <c r="D4" s="475"/>
      <c r="E4" s="475"/>
      <c r="F4" s="475"/>
      <c r="G4" s="475"/>
      <c r="H4" s="475"/>
      <c r="I4" s="475"/>
      <c r="J4" s="475"/>
      <c r="K4" s="475"/>
      <c r="L4" s="475"/>
      <c r="M4" s="475"/>
      <c r="N4" s="475"/>
      <c r="O4" s="475"/>
      <c r="P4" s="475"/>
    </row>
    <row r="5" spans="1:16" ht="12.75">
      <c r="A5" s="479" t="s">
        <v>18924</v>
      </c>
      <c r="B5" s="479"/>
      <c r="C5" s="479"/>
      <c r="D5" s="479"/>
      <c r="E5" s="479"/>
      <c r="F5" s="479"/>
      <c r="G5" s="479"/>
      <c r="H5" s="479"/>
      <c r="I5" s="479"/>
      <c r="J5" s="479"/>
      <c r="K5" s="479"/>
      <c r="L5" s="479"/>
      <c r="M5" s="479"/>
      <c r="N5" s="479"/>
      <c r="O5" s="479"/>
      <c r="P5" s="479"/>
    </row>
    <row r="6" spans="1:16" ht="12.75">
      <c r="A6" s="80" t="s">
        <v>18925</v>
      </c>
      <c r="B6" s="222" t="s">
        <v>18926</v>
      </c>
      <c r="C6" s="222" t="s">
        <v>18927</v>
      </c>
      <c r="D6" s="222" t="s">
        <v>18928</v>
      </c>
      <c r="E6" s="222" t="s">
        <v>18929</v>
      </c>
      <c r="F6" s="222" t="s">
        <v>18930</v>
      </c>
      <c r="G6" s="222" t="s">
        <v>18931</v>
      </c>
      <c r="H6" s="222" t="s">
        <v>18932</v>
      </c>
      <c r="I6" s="222" t="s">
        <v>18933</v>
      </c>
      <c r="J6" s="222" t="s">
        <v>18934</v>
      </c>
      <c r="K6" s="222" t="s">
        <v>18935</v>
      </c>
      <c r="L6" s="222" t="s">
        <v>18936</v>
      </c>
      <c r="M6" s="222" t="s">
        <v>18937</v>
      </c>
      <c r="N6" s="222" t="s">
        <v>18938</v>
      </c>
      <c r="O6" s="222" t="s">
        <v>18939</v>
      </c>
      <c r="P6" s="222" t="s">
        <v>18940</v>
      </c>
    </row>
    <row r="7" spans="1:16" ht="12.75">
      <c r="A7" s="82" t="s">
        <v>18941</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38.5013</v>
      </c>
      <c r="E8" s="267">
        <v>5.618</v>
      </c>
      <c r="F8" s="267">
        <v>38.4654</v>
      </c>
      <c r="G8" s="267">
        <v>7.5673</v>
      </c>
      <c r="H8" s="267">
        <v>33.9534</v>
      </c>
      <c r="I8" s="267">
        <v>8.422</v>
      </c>
      <c r="J8" s="267">
        <v>21.6682</v>
      </c>
      <c r="K8" s="267">
        <v>10.1986</v>
      </c>
      <c r="L8" s="267">
        <v>17.0661</v>
      </c>
      <c r="M8" s="267">
        <v>7.3244</v>
      </c>
      <c r="N8" s="267">
        <v>0</v>
      </c>
      <c r="O8" s="267">
        <v>0</v>
      </c>
      <c r="P8" s="267">
        <v>0</v>
      </c>
    </row>
    <row r="9" spans="1:16" ht="15">
      <c r="A9" s="290">
        <v>1</v>
      </c>
      <c r="B9" s="267">
        <v>0</v>
      </c>
      <c r="C9" s="267">
        <v>0</v>
      </c>
      <c r="D9" s="267">
        <v>34.2234</v>
      </c>
      <c r="E9" s="267">
        <v>4.9938</v>
      </c>
      <c r="F9" s="267">
        <v>34.1915</v>
      </c>
      <c r="G9" s="267">
        <v>6.7265</v>
      </c>
      <c r="H9" s="267">
        <v>30.1808</v>
      </c>
      <c r="I9" s="267">
        <v>7.4862</v>
      </c>
      <c r="J9" s="267">
        <v>19.2606</v>
      </c>
      <c r="K9" s="267">
        <v>9.0654</v>
      </c>
      <c r="L9" s="267">
        <v>15.1698</v>
      </c>
      <c r="M9" s="267">
        <v>6.5106</v>
      </c>
      <c r="N9" s="267">
        <v>0</v>
      </c>
      <c r="O9" s="267">
        <v>0</v>
      </c>
      <c r="P9" s="267">
        <v>0</v>
      </c>
    </row>
    <row r="10" spans="1:16" ht="15">
      <c r="A10" s="290">
        <v>2</v>
      </c>
      <c r="B10" s="267">
        <v>0</v>
      </c>
      <c r="C10" s="267">
        <v>0</v>
      </c>
      <c r="D10" s="267">
        <v>29.9455</v>
      </c>
      <c r="E10" s="267">
        <v>4.3696</v>
      </c>
      <c r="F10" s="267">
        <v>29.9175</v>
      </c>
      <c r="G10" s="267">
        <v>5.8857</v>
      </c>
      <c r="H10" s="267">
        <v>26.4082</v>
      </c>
      <c r="I10" s="267">
        <v>6.5505</v>
      </c>
      <c r="J10" s="267">
        <v>16.8531</v>
      </c>
      <c r="K10" s="267">
        <v>7.9323</v>
      </c>
      <c r="L10" s="267">
        <v>13.2736</v>
      </c>
      <c r="M10" s="267">
        <v>5.6967</v>
      </c>
      <c r="N10" s="267">
        <v>0</v>
      </c>
      <c r="O10" s="267">
        <v>0</v>
      </c>
      <c r="P10" s="267">
        <v>0</v>
      </c>
    </row>
    <row r="11" spans="1:16" ht="15">
      <c r="A11" s="290">
        <v>3</v>
      </c>
      <c r="B11" s="267">
        <v>0</v>
      </c>
      <c r="C11" s="267">
        <v>0</v>
      </c>
      <c r="D11" s="267">
        <v>25.6675</v>
      </c>
      <c r="E11" s="267">
        <v>3.7453</v>
      </c>
      <c r="F11" s="267">
        <v>25.6436</v>
      </c>
      <c r="G11" s="267">
        <v>5.0449</v>
      </c>
      <c r="H11" s="267">
        <v>22.6356</v>
      </c>
      <c r="I11" s="267">
        <v>5.6147</v>
      </c>
      <c r="J11" s="267">
        <v>14.4455</v>
      </c>
      <c r="K11" s="267">
        <v>6.7991</v>
      </c>
      <c r="L11" s="267">
        <v>11.3774</v>
      </c>
      <c r="M11" s="267">
        <v>4.8829</v>
      </c>
      <c r="N11" s="267">
        <v>0</v>
      </c>
      <c r="O11" s="267">
        <v>0</v>
      </c>
      <c r="P11" s="267">
        <v>0</v>
      </c>
    </row>
    <row r="12" spans="1:16" ht="15">
      <c r="A12" s="290">
        <v>4</v>
      </c>
      <c r="B12" s="267">
        <v>0</v>
      </c>
      <c r="C12" s="267">
        <v>0</v>
      </c>
      <c r="D12" s="267">
        <v>21.3896</v>
      </c>
      <c r="E12" s="267">
        <v>3.1211</v>
      </c>
      <c r="F12" s="267">
        <v>21.3697</v>
      </c>
      <c r="G12" s="267">
        <v>4.204</v>
      </c>
      <c r="H12" s="267">
        <v>18.863</v>
      </c>
      <c r="I12" s="267">
        <v>4.6789</v>
      </c>
      <c r="J12" s="267">
        <v>12.0379</v>
      </c>
      <c r="K12" s="267">
        <v>5.6659</v>
      </c>
      <c r="L12" s="267">
        <v>9.4811</v>
      </c>
      <c r="M12" s="267">
        <v>4.0691</v>
      </c>
      <c r="N12" s="267">
        <v>0</v>
      </c>
      <c r="O12" s="267">
        <v>0</v>
      </c>
      <c r="P12" s="267">
        <v>0</v>
      </c>
    </row>
    <row r="13" spans="1:16" ht="15">
      <c r="A13" s="290">
        <v>5</v>
      </c>
      <c r="B13" s="267">
        <v>0</v>
      </c>
      <c r="C13" s="267">
        <v>0</v>
      </c>
      <c r="D13" s="267">
        <v>17.1117</v>
      </c>
      <c r="E13" s="267">
        <v>2.4969</v>
      </c>
      <c r="F13" s="267">
        <v>17.0957</v>
      </c>
      <c r="G13" s="267">
        <v>3.3632</v>
      </c>
      <c r="H13" s="267">
        <v>15.0904</v>
      </c>
      <c r="I13" s="267">
        <v>3.7431</v>
      </c>
      <c r="J13" s="267">
        <v>9.6303</v>
      </c>
      <c r="K13" s="267">
        <v>4.5327</v>
      </c>
      <c r="L13" s="267">
        <v>7.5849</v>
      </c>
      <c r="M13" s="267">
        <v>3.2553</v>
      </c>
      <c r="N13" s="267">
        <v>0</v>
      </c>
      <c r="O13" s="267">
        <v>0</v>
      </c>
      <c r="P13" s="267">
        <v>0</v>
      </c>
    </row>
    <row r="14" spans="1:16" ht="15">
      <c r="A14" s="290">
        <v>6</v>
      </c>
      <c r="B14" s="267">
        <v>0</v>
      </c>
      <c r="C14" s="267">
        <v>0</v>
      </c>
      <c r="D14" s="267">
        <v>12.8338</v>
      </c>
      <c r="E14" s="267">
        <v>1.8727</v>
      </c>
      <c r="F14" s="267">
        <v>12.8218</v>
      </c>
      <c r="G14" s="267">
        <v>2.5224</v>
      </c>
      <c r="H14" s="267">
        <v>11.3178</v>
      </c>
      <c r="I14" s="267">
        <v>2.8073</v>
      </c>
      <c r="J14" s="267">
        <v>7.2227</v>
      </c>
      <c r="K14" s="267">
        <v>3.3995</v>
      </c>
      <c r="L14" s="267">
        <v>5.6887</v>
      </c>
      <c r="M14" s="267">
        <v>2.4415</v>
      </c>
      <c r="N14" s="267">
        <v>0</v>
      </c>
      <c r="O14" s="267">
        <v>0</v>
      </c>
      <c r="P14" s="267">
        <v>0</v>
      </c>
    </row>
    <row r="15" spans="1:16" ht="15">
      <c r="A15" s="290">
        <v>7</v>
      </c>
      <c r="B15" s="267">
        <v>0</v>
      </c>
      <c r="C15" s="267">
        <v>0</v>
      </c>
      <c r="D15" s="267">
        <v>12.8102</v>
      </c>
      <c r="E15" s="267">
        <v>1.8207</v>
      </c>
      <c r="F15" s="267">
        <v>12.2681</v>
      </c>
      <c r="G15" s="267">
        <v>2.4524</v>
      </c>
      <c r="H15" s="267">
        <v>10.9847</v>
      </c>
      <c r="I15" s="267">
        <v>2.7294</v>
      </c>
      <c r="J15" s="267">
        <v>7.18</v>
      </c>
      <c r="K15" s="267">
        <v>3.3051</v>
      </c>
      <c r="L15" s="267">
        <v>5.6947</v>
      </c>
      <c r="M15" s="267">
        <v>2.3736</v>
      </c>
      <c r="N15" s="267">
        <v>0</v>
      </c>
      <c r="O15" s="267">
        <v>0</v>
      </c>
      <c r="P15" s="267">
        <v>0</v>
      </c>
    </row>
    <row r="16" spans="1:16" ht="15">
      <c r="A16" s="290">
        <v>8</v>
      </c>
      <c r="B16" s="267">
        <v>0</v>
      </c>
      <c r="C16" s="267">
        <v>0</v>
      </c>
      <c r="D16" s="267">
        <v>12.7866</v>
      </c>
      <c r="E16" s="267">
        <v>1.7686</v>
      </c>
      <c r="F16" s="267">
        <v>11.7145</v>
      </c>
      <c r="G16" s="267">
        <v>2.3823</v>
      </c>
      <c r="H16" s="267">
        <v>10.6515</v>
      </c>
      <c r="I16" s="267">
        <v>2.6514</v>
      </c>
      <c r="J16" s="267">
        <v>7.1373</v>
      </c>
      <c r="K16" s="267">
        <v>3.2107</v>
      </c>
      <c r="L16" s="267">
        <v>5.7007</v>
      </c>
      <c r="M16" s="267">
        <v>2.3058</v>
      </c>
      <c r="N16" s="267">
        <v>0</v>
      </c>
      <c r="O16" s="267">
        <v>0</v>
      </c>
      <c r="P16" s="267">
        <v>0</v>
      </c>
    </row>
    <row r="17" spans="1:16" ht="15">
      <c r="A17" s="290">
        <v>9</v>
      </c>
      <c r="B17" s="267">
        <v>0</v>
      </c>
      <c r="C17" s="267">
        <v>0</v>
      </c>
      <c r="D17" s="267">
        <v>12.7631</v>
      </c>
      <c r="E17" s="267">
        <v>1.7166</v>
      </c>
      <c r="F17" s="267">
        <v>11.1608</v>
      </c>
      <c r="G17" s="267">
        <v>2.3122</v>
      </c>
      <c r="H17" s="267">
        <v>10.3183</v>
      </c>
      <c r="I17" s="267">
        <v>2.5734</v>
      </c>
      <c r="J17" s="267">
        <v>7.0946</v>
      </c>
      <c r="K17" s="267">
        <v>3.1162</v>
      </c>
      <c r="L17" s="267">
        <v>5.7068</v>
      </c>
      <c r="M17" s="267">
        <v>2.238</v>
      </c>
      <c r="N17" s="267">
        <v>0</v>
      </c>
      <c r="O17" s="267">
        <v>0</v>
      </c>
      <c r="P17" s="267">
        <v>0</v>
      </c>
    </row>
    <row r="18" spans="1:16" ht="15">
      <c r="A18" s="290">
        <v>10</v>
      </c>
      <c r="B18" s="267">
        <v>0</v>
      </c>
      <c r="C18" s="267">
        <v>0</v>
      </c>
      <c r="D18" s="267">
        <v>12.7395</v>
      </c>
      <c r="E18" s="267">
        <v>1.6646</v>
      </c>
      <c r="F18" s="267">
        <v>10.6072</v>
      </c>
      <c r="G18" s="267">
        <v>2.2422</v>
      </c>
      <c r="H18" s="267">
        <v>9.9852</v>
      </c>
      <c r="I18" s="267">
        <v>2.4954</v>
      </c>
      <c r="J18" s="267">
        <v>7.0519</v>
      </c>
      <c r="K18" s="267">
        <v>3.0218</v>
      </c>
      <c r="L18" s="267">
        <v>5.7128</v>
      </c>
      <c r="M18" s="267">
        <v>2.1702</v>
      </c>
      <c r="N18" s="267">
        <v>0</v>
      </c>
      <c r="O18" s="267">
        <v>0</v>
      </c>
      <c r="P18" s="267">
        <v>0</v>
      </c>
    </row>
    <row r="19" spans="1:16" ht="15">
      <c r="A19" s="290">
        <v>11</v>
      </c>
      <c r="B19" s="267">
        <v>0</v>
      </c>
      <c r="C19" s="267">
        <v>0</v>
      </c>
      <c r="D19" s="267">
        <v>12.7159</v>
      </c>
      <c r="E19" s="267">
        <v>1.6126</v>
      </c>
      <c r="F19" s="267">
        <v>10.0535</v>
      </c>
      <c r="G19" s="267">
        <v>2.1721</v>
      </c>
      <c r="H19" s="267">
        <v>9.652</v>
      </c>
      <c r="I19" s="267">
        <v>2.4174</v>
      </c>
      <c r="J19" s="267">
        <v>7.0091</v>
      </c>
      <c r="K19" s="267">
        <v>2.9274</v>
      </c>
      <c r="L19" s="267">
        <v>5.7188</v>
      </c>
      <c r="M19" s="267">
        <v>2.1024</v>
      </c>
      <c r="N19" s="267">
        <v>0</v>
      </c>
      <c r="O19" s="267">
        <v>0</v>
      </c>
      <c r="P19" s="267">
        <v>0</v>
      </c>
    </row>
    <row r="20" spans="1:16" ht="15">
      <c r="A20" s="290">
        <v>12</v>
      </c>
      <c r="B20" s="267">
        <v>0</v>
      </c>
      <c r="C20" s="267">
        <v>0</v>
      </c>
      <c r="D20" s="267">
        <v>12.6924</v>
      </c>
      <c r="E20" s="267">
        <v>1.5606</v>
      </c>
      <c r="F20" s="267">
        <v>9.4999</v>
      </c>
      <c r="G20" s="267">
        <v>2.102</v>
      </c>
      <c r="H20" s="267">
        <v>9.3189</v>
      </c>
      <c r="I20" s="267">
        <v>2.3395</v>
      </c>
      <c r="J20" s="267">
        <v>6.9664</v>
      </c>
      <c r="K20" s="267">
        <v>2.833</v>
      </c>
      <c r="L20" s="267">
        <v>5.7249</v>
      </c>
      <c r="M20" s="267">
        <v>2.0345</v>
      </c>
      <c r="N20" s="267">
        <v>0</v>
      </c>
      <c r="O20" s="267">
        <v>0</v>
      </c>
      <c r="P20" s="267">
        <v>0</v>
      </c>
    </row>
    <row r="21" spans="1:16" ht="15">
      <c r="A21" s="290">
        <v>13</v>
      </c>
      <c r="B21" s="267">
        <v>0</v>
      </c>
      <c r="C21" s="267">
        <v>0</v>
      </c>
      <c r="D21" s="267">
        <v>12.6688</v>
      </c>
      <c r="E21" s="267">
        <v>1.5085</v>
      </c>
      <c r="F21" s="267">
        <v>8.9462</v>
      </c>
      <c r="G21" s="267">
        <v>2.032</v>
      </c>
      <c r="H21" s="267">
        <v>8.9857</v>
      </c>
      <c r="I21" s="267">
        <v>2.2615</v>
      </c>
      <c r="J21" s="267">
        <v>6.9237</v>
      </c>
      <c r="K21" s="267">
        <v>2.7385</v>
      </c>
      <c r="L21" s="267">
        <v>5.7309</v>
      </c>
      <c r="M21" s="267">
        <v>1.9667</v>
      </c>
      <c r="N21" s="267">
        <v>0</v>
      </c>
      <c r="O21" s="267">
        <v>0</v>
      </c>
      <c r="P21" s="267">
        <v>0</v>
      </c>
    </row>
    <row r="22" spans="1:16" ht="15">
      <c r="A22" s="290">
        <v>14</v>
      </c>
      <c r="B22" s="267">
        <v>0</v>
      </c>
      <c r="C22" s="267">
        <v>0</v>
      </c>
      <c r="D22" s="267">
        <v>12.6453</v>
      </c>
      <c r="E22" s="267">
        <v>1.4565</v>
      </c>
      <c r="F22" s="267">
        <v>8.3926</v>
      </c>
      <c r="G22" s="267">
        <v>1.9619</v>
      </c>
      <c r="H22" s="267">
        <v>8.6526</v>
      </c>
      <c r="I22" s="267">
        <v>2.1835</v>
      </c>
      <c r="J22" s="267">
        <v>6.881</v>
      </c>
      <c r="K22" s="267">
        <v>2.6441</v>
      </c>
      <c r="L22" s="267">
        <v>5.7369</v>
      </c>
      <c r="M22" s="267">
        <v>1.8989</v>
      </c>
      <c r="N22" s="267">
        <v>0</v>
      </c>
      <c r="O22" s="267">
        <v>0</v>
      </c>
      <c r="P22" s="267">
        <v>0</v>
      </c>
    </row>
    <row r="23" spans="1:16" ht="15">
      <c r="A23" s="290">
        <v>15</v>
      </c>
      <c r="B23" s="267">
        <v>0</v>
      </c>
      <c r="C23" s="267">
        <v>0</v>
      </c>
      <c r="D23" s="267">
        <v>12.6217</v>
      </c>
      <c r="E23" s="267">
        <v>1.4045</v>
      </c>
      <c r="F23" s="267">
        <v>7.8389</v>
      </c>
      <c r="G23" s="267">
        <v>1.8918</v>
      </c>
      <c r="H23" s="267">
        <v>8.3194</v>
      </c>
      <c r="I23" s="267">
        <v>2.1055</v>
      </c>
      <c r="J23" s="267">
        <v>6.8383</v>
      </c>
      <c r="K23" s="267">
        <v>2.5497</v>
      </c>
      <c r="L23" s="267">
        <v>5.743</v>
      </c>
      <c r="M23" s="267">
        <v>1.8311</v>
      </c>
      <c r="N23" s="267">
        <v>0</v>
      </c>
      <c r="O23" s="267">
        <v>0</v>
      </c>
      <c r="P23" s="267">
        <v>0</v>
      </c>
    </row>
    <row r="24" spans="1:16" ht="15">
      <c r="A24" s="290">
        <v>16</v>
      </c>
      <c r="B24" s="267">
        <v>0</v>
      </c>
      <c r="C24" s="267">
        <v>0</v>
      </c>
      <c r="D24" s="267">
        <v>12.5981</v>
      </c>
      <c r="E24" s="267">
        <v>1.3525</v>
      </c>
      <c r="F24" s="267">
        <v>7.2852</v>
      </c>
      <c r="G24" s="267">
        <v>1.8218</v>
      </c>
      <c r="H24" s="267">
        <v>7.9862</v>
      </c>
      <c r="I24" s="267">
        <v>2.0275</v>
      </c>
      <c r="J24" s="267">
        <v>6.7956</v>
      </c>
      <c r="K24" s="267">
        <v>2.4552</v>
      </c>
      <c r="L24" s="267">
        <v>5.749</v>
      </c>
      <c r="M24" s="267">
        <v>1.7633</v>
      </c>
      <c r="N24" s="267">
        <v>0</v>
      </c>
      <c r="O24" s="267">
        <v>0</v>
      </c>
      <c r="P24" s="267">
        <v>0</v>
      </c>
    </row>
    <row r="25" spans="1:16" ht="15">
      <c r="A25" s="290">
        <v>17</v>
      </c>
      <c r="B25" s="267">
        <v>0</v>
      </c>
      <c r="C25" s="267">
        <v>0</v>
      </c>
      <c r="D25" s="267">
        <v>12.5746</v>
      </c>
      <c r="E25" s="267">
        <v>1.3005</v>
      </c>
      <c r="F25" s="267">
        <v>6.7316</v>
      </c>
      <c r="G25" s="267">
        <v>1.7517</v>
      </c>
      <c r="H25" s="267">
        <v>7.6531</v>
      </c>
      <c r="I25" s="267">
        <v>1.9495</v>
      </c>
      <c r="J25" s="267">
        <v>6.7528</v>
      </c>
      <c r="K25" s="267">
        <v>2.3608</v>
      </c>
      <c r="L25" s="267">
        <v>5.755</v>
      </c>
      <c r="M25" s="267">
        <v>1.6955</v>
      </c>
      <c r="N25" s="267">
        <v>0</v>
      </c>
      <c r="O25" s="267">
        <v>0</v>
      </c>
      <c r="P25" s="267">
        <v>0</v>
      </c>
    </row>
    <row r="26" spans="1:16" ht="15">
      <c r="A26" s="290">
        <v>18</v>
      </c>
      <c r="B26" s="267">
        <v>0</v>
      </c>
      <c r="C26" s="267">
        <v>0</v>
      </c>
      <c r="D26" s="267">
        <v>12.551</v>
      </c>
      <c r="E26" s="267">
        <v>1.2484</v>
      </c>
      <c r="F26" s="267">
        <v>6.1779</v>
      </c>
      <c r="G26" s="267">
        <v>1.6816</v>
      </c>
      <c r="H26" s="267">
        <v>7.3199</v>
      </c>
      <c r="I26" s="267">
        <v>1.8716</v>
      </c>
      <c r="J26" s="267">
        <v>6.7101</v>
      </c>
      <c r="K26" s="267">
        <v>2.2664</v>
      </c>
      <c r="L26" s="267">
        <v>5.761</v>
      </c>
      <c r="M26" s="267">
        <v>1.6276</v>
      </c>
      <c r="N26" s="267">
        <v>6.2057</v>
      </c>
      <c r="O26" s="267">
        <v>0.3442</v>
      </c>
      <c r="P26" s="267">
        <v>0</v>
      </c>
    </row>
    <row r="27" spans="1:16" ht="15">
      <c r="A27" s="290">
        <v>19</v>
      </c>
      <c r="B27" s="267">
        <v>0</v>
      </c>
      <c r="C27" s="267">
        <v>0</v>
      </c>
      <c r="D27" s="267">
        <v>11.8866</v>
      </c>
      <c r="E27" s="267">
        <v>1.2435</v>
      </c>
      <c r="F27" s="267">
        <v>6.2044</v>
      </c>
      <c r="G27" s="267">
        <v>1.6509</v>
      </c>
      <c r="H27" s="267">
        <v>7.2107</v>
      </c>
      <c r="I27" s="267">
        <v>1.8148</v>
      </c>
      <c r="J27" s="267">
        <v>6.5265</v>
      </c>
      <c r="K27" s="267">
        <v>2.2034</v>
      </c>
      <c r="L27" s="267">
        <v>5.6002</v>
      </c>
      <c r="M27" s="267">
        <v>1.6581</v>
      </c>
      <c r="N27" s="267">
        <v>6.0333</v>
      </c>
      <c r="O27" s="267">
        <v>0.3346</v>
      </c>
      <c r="P27" s="267">
        <v>0</v>
      </c>
    </row>
    <row r="28" spans="1:16" ht="15">
      <c r="A28" s="290">
        <v>20</v>
      </c>
      <c r="B28" s="267">
        <v>0</v>
      </c>
      <c r="C28" s="267">
        <v>0</v>
      </c>
      <c r="D28" s="267">
        <v>11.2223</v>
      </c>
      <c r="E28" s="267">
        <v>1.2385</v>
      </c>
      <c r="F28" s="267">
        <v>6.2309</v>
      </c>
      <c r="G28" s="267">
        <v>1.6202</v>
      </c>
      <c r="H28" s="267">
        <v>7.1014</v>
      </c>
      <c r="I28" s="267">
        <v>1.7581</v>
      </c>
      <c r="J28" s="267">
        <v>6.343</v>
      </c>
      <c r="K28" s="267">
        <v>2.1405</v>
      </c>
      <c r="L28" s="267">
        <v>5.4395</v>
      </c>
      <c r="M28" s="267">
        <v>1.6886</v>
      </c>
      <c r="N28" s="267">
        <v>5.8609</v>
      </c>
      <c r="O28" s="267">
        <v>0.325</v>
      </c>
      <c r="P28" s="267">
        <v>0</v>
      </c>
    </row>
    <row r="29" spans="1:16" ht="15">
      <c r="A29" s="290">
        <v>21</v>
      </c>
      <c r="B29" s="267">
        <v>0</v>
      </c>
      <c r="C29" s="267">
        <v>0</v>
      </c>
      <c r="D29" s="267">
        <v>9.8772</v>
      </c>
      <c r="E29" s="267">
        <v>1.7537</v>
      </c>
      <c r="F29" s="267">
        <v>6.3438</v>
      </c>
      <c r="G29" s="267">
        <v>2.0267</v>
      </c>
      <c r="H29" s="267">
        <v>6.6688</v>
      </c>
      <c r="I29" s="267">
        <v>2.1256</v>
      </c>
      <c r="J29" s="267">
        <v>6.0622</v>
      </c>
      <c r="K29" s="267">
        <v>1.4888</v>
      </c>
      <c r="L29" s="267">
        <v>5.3281</v>
      </c>
      <c r="M29" s="267">
        <v>2.5794</v>
      </c>
      <c r="N29" s="267">
        <v>5.4536</v>
      </c>
      <c r="O29" s="267">
        <v>0.5201</v>
      </c>
      <c r="P29" s="267">
        <v>0</v>
      </c>
    </row>
    <row r="30" spans="1:16" ht="15">
      <c r="A30" s="290">
        <v>22</v>
      </c>
      <c r="B30" s="267">
        <v>0</v>
      </c>
      <c r="C30" s="267">
        <v>0</v>
      </c>
      <c r="D30" s="267">
        <v>9.2539</v>
      </c>
      <c r="E30" s="267">
        <v>1.746</v>
      </c>
      <c r="F30" s="267">
        <v>6.4277</v>
      </c>
      <c r="G30" s="267">
        <v>1.9899</v>
      </c>
      <c r="H30" s="267">
        <v>6.5271</v>
      </c>
      <c r="I30" s="267">
        <v>2.0609</v>
      </c>
      <c r="J30" s="267">
        <v>5.8947</v>
      </c>
      <c r="K30" s="267">
        <v>1.4878</v>
      </c>
      <c r="L30" s="267">
        <v>5.1604</v>
      </c>
      <c r="M30" s="267">
        <v>2.5635</v>
      </c>
      <c r="N30" s="267">
        <v>5.2883</v>
      </c>
      <c r="O30" s="267">
        <v>0.5043</v>
      </c>
      <c r="P30" s="267">
        <v>0</v>
      </c>
    </row>
    <row r="31" spans="1:16" ht="15">
      <c r="A31" s="290">
        <v>23</v>
      </c>
      <c r="B31" s="267">
        <v>0</v>
      </c>
      <c r="C31" s="267">
        <v>0</v>
      </c>
      <c r="D31" s="267">
        <v>8.6306</v>
      </c>
      <c r="E31" s="267">
        <v>1.7384</v>
      </c>
      <c r="F31" s="267">
        <v>6.5116</v>
      </c>
      <c r="G31" s="267">
        <v>1.9531</v>
      </c>
      <c r="H31" s="267">
        <v>6.3854</v>
      </c>
      <c r="I31" s="267">
        <v>1.9962</v>
      </c>
      <c r="J31" s="267">
        <v>5.7273</v>
      </c>
      <c r="K31" s="267">
        <v>1.4867</v>
      </c>
      <c r="L31" s="267">
        <v>4.9927</v>
      </c>
      <c r="M31" s="267">
        <v>2.5476</v>
      </c>
      <c r="N31" s="267">
        <v>5.123</v>
      </c>
      <c r="O31" s="267">
        <v>0.4885</v>
      </c>
      <c r="P31" s="267">
        <v>0</v>
      </c>
    </row>
    <row r="32" spans="1:16" ht="15">
      <c r="A32" s="290">
        <v>24</v>
      </c>
      <c r="B32" s="267">
        <v>0</v>
      </c>
      <c r="C32" s="267">
        <v>0</v>
      </c>
      <c r="D32" s="267">
        <v>8.0073</v>
      </c>
      <c r="E32" s="267">
        <v>1.7307</v>
      </c>
      <c r="F32" s="267">
        <v>6.5955</v>
      </c>
      <c r="G32" s="267">
        <v>1.9164</v>
      </c>
      <c r="H32" s="267">
        <v>6.2437</v>
      </c>
      <c r="I32" s="267">
        <v>1.9315</v>
      </c>
      <c r="J32" s="267">
        <v>5.5598</v>
      </c>
      <c r="K32" s="267">
        <v>1.4857</v>
      </c>
      <c r="L32" s="267">
        <v>4.8249</v>
      </c>
      <c r="M32" s="267">
        <v>2.5317</v>
      </c>
      <c r="N32" s="267">
        <v>4.9578</v>
      </c>
      <c r="O32" s="267">
        <v>0.4728</v>
      </c>
      <c r="P32" s="267">
        <v>0</v>
      </c>
    </row>
    <row r="33" spans="1:16" ht="15">
      <c r="A33" s="290">
        <v>25</v>
      </c>
      <c r="B33" s="267">
        <v>0</v>
      </c>
      <c r="C33" s="267">
        <v>0</v>
      </c>
      <c r="D33" s="267">
        <v>7.384</v>
      </c>
      <c r="E33" s="267">
        <v>1.7231</v>
      </c>
      <c r="F33" s="267">
        <v>6.6794</v>
      </c>
      <c r="G33" s="267">
        <v>1.8796</v>
      </c>
      <c r="H33" s="267">
        <v>6.102</v>
      </c>
      <c r="I33" s="267">
        <v>1.8668</v>
      </c>
      <c r="J33" s="267">
        <v>5.3923</v>
      </c>
      <c r="K33" s="267">
        <v>1.4847</v>
      </c>
      <c r="L33" s="267">
        <v>4.6572</v>
      </c>
      <c r="M33" s="267">
        <v>2.5158</v>
      </c>
      <c r="N33" s="267">
        <v>4.7925</v>
      </c>
      <c r="O33" s="267">
        <v>0.457</v>
      </c>
      <c r="P33" s="267">
        <v>0</v>
      </c>
    </row>
    <row r="34" spans="1:16" ht="15">
      <c r="A34" s="290">
        <v>26</v>
      </c>
      <c r="B34" s="267">
        <v>0</v>
      </c>
      <c r="C34" s="267">
        <v>0</v>
      </c>
      <c r="D34" s="267">
        <v>6.7607</v>
      </c>
      <c r="E34" s="267">
        <v>1.7154</v>
      </c>
      <c r="F34" s="267">
        <v>6.7633</v>
      </c>
      <c r="G34" s="267">
        <v>1.8429</v>
      </c>
      <c r="H34" s="267">
        <v>5.9603</v>
      </c>
      <c r="I34" s="267">
        <v>1.8021</v>
      </c>
      <c r="J34" s="267">
        <v>5.2249</v>
      </c>
      <c r="K34" s="267">
        <v>1.4837</v>
      </c>
      <c r="L34" s="267">
        <v>4.4895</v>
      </c>
      <c r="M34" s="267">
        <v>2.4999</v>
      </c>
      <c r="N34" s="267">
        <v>4.6273</v>
      </c>
      <c r="O34" s="267">
        <v>0.4413</v>
      </c>
      <c r="P34" s="267">
        <v>0</v>
      </c>
    </row>
    <row r="35" spans="1:16" ht="15">
      <c r="A35" s="290">
        <v>27</v>
      </c>
      <c r="B35" s="267">
        <v>0</v>
      </c>
      <c r="C35" s="267">
        <v>0</v>
      </c>
      <c r="D35" s="267">
        <v>6.1374</v>
      </c>
      <c r="E35" s="267">
        <v>1.7078</v>
      </c>
      <c r="F35" s="267">
        <v>6.8472</v>
      </c>
      <c r="G35" s="267">
        <v>1.8061</v>
      </c>
      <c r="H35" s="267">
        <v>5.8187</v>
      </c>
      <c r="I35" s="267">
        <v>1.7374</v>
      </c>
      <c r="J35" s="267">
        <v>5.0574</v>
      </c>
      <c r="K35" s="267">
        <v>1.4827</v>
      </c>
      <c r="L35" s="267">
        <v>4.3218</v>
      </c>
      <c r="M35" s="267">
        <v>2.484</v>
      </c>
      <c r="N35" s="267">
        <v>4.462</v>
      </c>
      <c r="O35" s="267">
        <v>0.4255</v>
      </c>
      <c r="P35" s="267">
        <v>0</v>
      </c>
    </row>
    <row r="36" spans="1:16" ht="15">
      <c r="A36" s="290">
        <v>28</v>
      </c>
      <c r="B36" s="267">
        <v>0</v>
      </c>
      <c r="C36" s="267">
        <v>0</v>
      </c>
      <c r="D36" s="267">
        <v>5.5141</v>
      </c>
      <c r="E36" s="267">
        <v>1.7001</v>
      </c>
      <c r="F36" s="267">
        <v>6.9311</v>
      </c>
      <c r="G36" s="267">
        <v>1.7693</v>
      </c>
      <c r="H36" s="267">
        <v>5.677</v>
      </c>
      <c r="I36" s="267">
        <v>1.6727</v>
      </c>
      <c r="J36" s="267">
        <v>4.8899</v>
      </c>
      <c r="K36" s="267">
        <v>1.4817</v>
      </c>
      <c r="L36" s="267">
        <v>4.154</v>
      </c>
      <c r="M36" s="267">
        <v>2.4681</v>
      </c>
      <c r="N36" s="267">
        <v>4.2967</v>
      </c>
      <c r="O36" s="267">
        <v>0.4097</v>
      </c>
      <c r="P36" s="267">
        <v>0</v>
      </c>
    </row>
    <row r="37" spans="1:16" ht="15">
      <c r="A37" s="290">
        <v>29</v>
      </c>
      <c r="B37" s="267">
        <v>0</v>
      </c>
      <c r="C37" s="267">
        <v>0</v>
      </c>
      <c r="D37" s="267">
        <v>4.8909</v>
      </c>
      <c r="E37" s="267">
        <v>1.6925</v>
      </c>
      <c r="F37" s="267">
        <v>7.015</v>
      </c>
      <c r="G37" s="267">
        <v>1.7326</v>
      </c>
      <c r="H37" s="267">
        <v>5.5353</v>
      </c>
      <c r="I37" s="267">
        <v>1.608</v>
      </c>
      <c r="J37" s="267">
        <v>4.7225</v>
      </c>
      <c r="K37" s="267">
        <v>1.4806</v>
      </c>
      <c r="L37" s="267">
        <v>3.9863</v>
      </c>
      <c r="M37" s="267">
        <v>2.4522</v>
      </c>
      <c r="N37" s="267">
        <v>4.1315</v>
      </c>
      <c r="O37" s="267">
        <v>0.394</v>
      </c>
      <c r="P37" s="267">
        <v>0</v>
      </c>
    </row>
    <row r="38" spans="1:16" ht="15">
      <c r="A38" s="290">
        <v>30</v>
      </c>
      <c r="B38" s="267">
        <v>0</v>
      </c>
      <c r="C38" s="267">
        <v>0</v>
      </c>
      <c r="D38" s="267">
        <v>4.2676</v>
      </c>
      <c r="E38" s="267">
        <v>1.6848</v>
      </c>
      <c r="F38" s="267">
        <v>7.0989</v>
      </c>
      <c r="G38" s="267">
        <v>1.6958</v>
      </c>
      <c r="H38" s="267">
        <v>5.3936</v>
      </c>
      <c r="I38" s="267">
        <v>1.5433</v>
      </c>
      <c r="J38" s="267">
        <v>4.555</v>
      </c>
      <c r="K38" s="267">
        <v>1.4796</v>
      </c>
      <c r="L38" s="267">
        <v>3.8186</v>
      </c>
      <c r="M38" s="267">
        <v>2.4363</v>
      </c>
      <c r="N38" s="267">
        <v>3.9662</v>
      </c>
      <c r="O38" s="267">
        <v>0.3782</v>
      </c>
      <c r="P38" s="267">
        <v>0</v>
      </c>
    </row>
    <row r="39" spans="1:16" ht="15">
      <c r="A39" s="290">
        <v>31</v>
      </c>
      <c r="B39" s="267">
        <v>0</v>
      </c>
      <c r="C39" s="267">
        <v>0</v>
      </c>
      <c r="D39" s="267">
        <v>5.103</v>
      </c>
      <c r="E39" s="267">
        <v>1.6843</v>
      </c>
      <c r="F39" s="267">
        <v>7.0095</v>
      </c>
      <c r="G39" s="267">
        <v>1.6786</v>
      </c>
      <c r="H39" s="267">
        <v>5.4445</v>
      </c>
      <c r="I39" s="267">
        <v>1.5387</v>
      </c>
      <c r="J39" s="267">
        <v>4.4115</v>
      </c>
      <c r="K39" s="267">
        <v>1.4786</v>
      </c>
      <c r="L39" s="267">
        <v>3.7984</v>
      </c>
      <c r="M39" s="267">
        <v>2.4049</v>
      </c>
      <c r="N39" s="267">
        <v>3.8735</v>
      </c>
      <c r="O39" s="267">
        <v>0.3694</v>
      </c>
      <c r="P39" s="267">
        <v>0</v>
      </c>
    </row>
    <row r="40" spans="1:16" ht="15">
      <c r="A40" s="290">
        <v>32</v>
      </c>
      <c r="B40" s="267">
        <v>0</v>
      </c>
      <c r="C40" s="267">
        <v>0</v>
      </c>
      <c r="D40" s="267">
        <v>5.9384</v>
      </c>
      <c r="E40" s="267">
        <v>1.6837</v>
      </c>
      <c r="F40" s="267">
        <v>6.9201</v>
      </c>
      <c r="G40" s="267">
        <v>1.6614</v>
      </c>
      <c r="H40" s="267">
        <v>5.4954</v>
      </c>
      <c r="I40" s="267">
        <v>1.5341</v>
      </c>
      <c r="J40" s="267">
        <v>4.268</v>
      </c>
      <c r="K40" s="267">
        <v>1.4776</v>
      </c>
      <c r="L40" s="267">
        <v>3.7781</v>
      </c>
      <c r="M40" s="267">
        <v>2.3735</v>
      </c>
      <c r="N40" s="267">
        <v>3.7808</v>
      </c>
      <c r="O40" s="267">
        <v>0.3605</v>
      </c>
      <c r="P40" s="267">
        <v>0</v>
      </c>
    </row>
    <row r="41" spans="1:16" ht="15">
      <c r="A41" s="290">
        <v>33</v>
      </c>
      <c r="B41" s="267">
        <v>0</v>
      </c>
      <c r="C41" s="267">
        <v>0</v>
      </c>
      <c r="D41" s="267">
        <v>7.4511</v>
      </c>
      <c r="E41" s="267">
        <v>1.8515</v>
      </c>
      <c r="F41" s="267">
        <v>7.5138</v>
      </c>
      <c r="G41" s="267">
        <v>1.8087</v>
      </c>
      <c r="H41" s="267">
        <v>6.1009</v>
      </c>
      <c r="I41" s="267">
        <v>1.6825</v>
      </c>
      <c r="J41" s="267">
        <v>4.537</v>
      </c>
      <c r="K41" s="267">
        <v>1.6242</v>
      </c>
      <c r="L41" s="267">
        <v>4.1336</v>
      </c>
      <c r="M41" s="267">
        <v>2.5762</v>
      </c>
      <c r="N41" s="267">
        <v>4.0569</v>
      </c>
      <c r="O41" s="267">
        <v>2.5355</v>
      </c>
      <c r="P41" s="267">
        <v>0</v>
      </c>
    </row>
    <row r="42" spans="1:16" ht="15">
      <c r="A42" s="290">
        <v>34</v>
      </c>
      <c r="B42" s="267">
        <v>0</v>
      </c>
      <c r="C42" s="267">
        <v>0</v>
      </c>
      <c r="D42" s="267">
        <v>8.3701</v>
      </c>
      <c r="E42" s="267">
        <v>1.8508</v>
      </c>
      <c r="F42" s="267">
        <v>7.4154</v>
      </c>
      <c r="G42" s="267">
        <v>1.7897</v>
      </c>
      <c r="H42" s="267">
        <v>6.1569</v>
      </c>
      <c r="I42" s="267">
        <v>1.6775</v>
      </c>
      <c r="J42" s="267">
        <v>4.3792</v>
      </c>
      <c r="K42" s="267">
        <v>1.6231</v>
      </c>
      <c r="L42" s="267">
        <v>4.1114</v>
      </c>
      <c r="M42" s="267">
        <v>2.5416</v>
      </c>
      <c r="N42" s="267">
        <v>3.9549</v>
      </c>
      <c r="O42" s="267">
        <v>2.4718</v>
      </c>
      <c r="P42" s="267">
        <v>0</v>
      </c>
    </row>
    <row r="43" spans="1:16" ht="15">
      <c r="A43" s="290">
        <v>35</v>
      </c>
      <c r="B43" s="267">
        <v>0</v>
      </c>
      <c r="C43" s="267">
        <v>0</v>
      </c>
      <c r="D43" s="267">
        <v>9.289</v>
      </c>
      <c r="E43" s="267">
        <v>1.8502</v>
      </c>
      <c r="F43" s="267">
        <v>7.3171</v>
      </c>
      <c r="G43" s="267">
        <v>1.7708</v>
      </c>
      <c r="H43" s="267">
        <v>6.2129</v>
      </c>
      <c r="I43" s="267">
        <v>1.6724</v>
      </c>
      <c r="J43" s="267">
        <v>4.2213</v>
      </c>
      <c r="K43" s="267">
        <v>1.622</v>
      </c>
      <c r="L43" s="267">
        <v>4.0891</v>
      </c>
      <c r="M43" s="267">
        <v>2.507</v>
      </c>
      <c r="N43" s="267">
        <v>3.8529</v>
      </c>
      <c r="O43" s="267">
        <v>2.4081</v>
      </c>
      <c r="P43" s="267">
        <v>0</v>
      </c>
    </row>
    <row r="44" spans="1:16" ht="15">
      <c r="A44" s="290">
        <v>36</v>
      </c>
      <c r="B44" s="267">
        <v>0</v>
      </c>
      <c r="C44" s="267">
        <v>0</v>
      </c>
      <c r="D44" s="267">
        <v>10.2079</v>
      </c>
      <c r="E44" s="267">
        <v>1.8496</v>
      </c>
      <c r="F44" s="267">
        <v>7.2188</v>
      </c>
      <c r="G44" s="267">
        <v>1.7519</v>
      </c>
      <c r="H44" s="267">
        <v>6.2689</v>
      </c>
      <c r="I44" s="267">
        <v>1.6674</v>
      </c>
      <c r="J44" s="267">
        <v>4.0635</v>
      </c>
      <c r="K44" s="267">
        <v>1.6209</v>
      </c>
      <c r="L44" s="267">
        <v>4.0668</v>
      </c>
      <c r="M44" s="267">
        <v>2.4724</v>
      </c>
      <c r="N44" s="267">
        <v>3.7509</v>
      </c>
      <c r="O44" s="267">
        <v>2.3443</v>
      </c>
      <c r="P44" s="267">
        <v>0</v>
      </c>
    </row>
    <row r="45" spans="1:16" ht="15">
      <c r="A45" s="290">
        <v>37</v>
      </c>
      <c r="B45" s="267">
        <v>0</v>
      </c>
      <c r="C45" s="267">
        <v>0</v>
      </c>
      <c r="D45" s="267">
        <v>11.1269</v>
      </c>
      <c r="E45" s="267">
        <v>1.849</v>
      </c>
      <c r="F45" s="267">
        <v>7.1204</v>
      </c>
      <c r="G45" s="267">
        <v>1.733</v>
      </c>
      <c r="H45" s="267">
        <v>6.3248</v>
      </c>
      <c r="I45" s="267">
        <v>1.6623</v>
      </c>
      <c r="J45" s="267">
        <v>3.9057</v>
      </c>
      <c r="K45" s="267">
        <v>1.6197</v>
      </c>
      <c r="L45" s="267">
        <v>4.0445</v>
      </c>
      <c r="M45" s="267">
        <v>2.4379</v>
      </c>
      <c r="N45" s="267">
        <v>3.6489</v>
      </c>
      <c r="O45" s="267">
        <v>2.2806</v>
      </c>
      <c r="P45" s="267">
        <v>0</v>
      </c>
    </row>
    <row r="46" spans="1:16" ht="15">
      <c r="A46" s="290">
        <v>38</v>
      </c>
      <c r="B46" s="267">
        <v>0</v>
      </c>
      <c r="C46" s="267">
        <v>0</v>
      </c>
      <c r="D46" s="267">
        <v>12.0458</v>
      </c>
      <c r="E46" s="267">
        <v>1.8484</v>
      </c>
      <c r="F46" s="267">
        <v>7.0221</v>
      </c>
      <c r="G46" s="267">
        <v>1.7141</v>
      </c>
      <c r="H46" s="267">
        <v>6.3808</v>
      </c>
      <c r="I46" s="267">
        <v>1.6573</v>
      </c>
      <c r="J46" s="267">
        <v>3.7478</v>
      </c>
      <c r="K46" s="267">
        <v>1.6186</v>
      </c>
      <c r="L46" s="267">
        <v>4.0223</v>
      </c>
      <c r="M46" s="267">
        <v>2.4033</v>
      </c>
      <c r="N46" s="267">
        <v>3.5469</v>
      </c>
      <c r="O46" s="267">
        <v>2.2168</v>
      </c>
      <c r="P46" s="267">
        <v>0</v>
      </c>
    </row>
    <row r="47" spans="1:16" ht="15">
      <c r="A47" s="290">
        <v>39</v>
      </c>
      <c r="B47" s="267">
        <v>0</v>
      </c>
      <c r="C47" s="267">
        <v>0</v>
      </c>
      <c r="D47" s="267">
        <v>12.9647</v>
      </c>
      <c r="E47" s="267">
        <v>1.8478</v>
      </c>
      <c r="F47" s="267">
        <v>6.9237</v>
      </c>
      <c r="G47" s="267">
        <v>1.6952</v>
      </c>
      <c r="H47" s="267">
        <v>6.4368</v>
      </c>
      <c r="I47" s="267">
        <v>1.6523</v>
      </c>
      <c r="J47" s="267">
        <v>3.59</v>
      </c>
      <c r="K47" s="267">
        <v>1.6175</v>
      </c>
      <c r="L47" s="267">
        <v>4</v>
      </c>
      <c r="M47" s="267">
        <v>2.3687</v>
      </c>
      <c r="N47" s="267">
        <v>3.4449</v>
      </c>
      <c r="O47" s="267">
        <v>2.1531</v>
      </c>
      <c r="P47" s="267">
        <v>0</v>
      </c>
    </row>
    <row r="48" spans="1:16" ht="15">
      <c r="A48" s="290">
        <v>40</v>
      </c>
      <c r="B48" s="267">
        <v>0</v>
      </c>
      <c r="C48" s="267">
        <v>0</v>
      </c>
      <c r="D48" s="267">
        <v>13.8837</v>
      </c>
      <c r="E48" s="267">
        <v>1.8472</v>
      </c>
      <c r="F48" s="267">
        <v>6.8254</v>
      </c>
      <c r="G48" s="267">
        <v>1.6763</v>
      </c>
      <c r="H48" s="267">
        <v>6.4928</v>
      </c>
      <c r="I48" s="267">
        <v>1.6472</v>
      </c>
      <c r="J48" s="267">
        <v>3.4322</v>
      </c>
      <c r="K48" s="267">
        <v>1.6164</v>
      </c>
      <c r="L48" s="267">
        <v>3.9777</v>
      </c>
      <c r="M48" s="267">
        <v>2.3341</v>
      </c>
      <c r="N48" s="267">
        <v>3.3429</v>
      </c>
      <c r="O48" s="267">
        <v>2.0893</v>
      </c>
      <c r="P48" s="267">
        <v>0</v>
      </c>
    </row>
    <row r="49" spans="1:16" ht="15">
      <c r="A49" s="290">
        <v>41</v>
      </c>
      <c r="B49" s="267">
        <v>0</v>
      </c>
      <c r="C49" s="267">
        <v>0</v>
      </c>
      <c r="D49" s="267">
        <v>14.8026</v>
      </c>
      <c r="E49" s="267">
        <v>1.8465</v>
      </c>
      <c r="F49" s="267">
        <v>6.727</v>
      </c>
      <c r="G49" s="267">
        <v>1.6574</v>
      </c>
      <c r="H49" s="267">
        <v>6.5488</v>
      </c>
      <c r="I49" s="267">
        <v>1.6422</v>
      </c>
      <c r="J49" s="267">
        <v>3.2743</v>
      </c>
      <c r="K49" s="267">
        <v>1.6152</v>
      </c>
      <c r="L49" s="267">
        <v>3.9554</v>
      </c>
      <c r="M49" s="267">
        <v>2.2995</v>
      </c>
      <c r="N49" s="267">
        <v>3.241</v>
      </c>
      <c r="O49" s="267">
        <v>2.0256</v>
      </c>
      <c r="P49" s="267">
        <v>0</v>
      </c>
    </row>
    <row r="50" spans="1:16" ht="15">
      <c r="A50" s="290">
        <v>42</v>
      </c>
      <c r="B50" s="267">
        <v>0</v>
      </c>
      <c r="C50" s="267">
        <v>0</v>
      </c>
      <c r="D50" s="267">
        <v>15.7215</v>
      </c>
      <c r="E50" s="267">
        <v>1.8459</v>
      </c>
      <c r="F50" s="267">
        <v>6.6287</v>
      </c>
      <c r="G50" s="267">
        <v>1.6385</v>
      </c>
      <c r="H50" s="267">
        <v>6.6047</v>
      </c>
      <c r="I50" s="267">
        <v>1.6371</v>
      </c>
      <c r="J50" s="267">
        <v>3.1165</v>
      </c>
      <c r="K50" s="267">
        <v>1.6141</v>
      </c>
      <c r="L50" s="267">
        <v>3.9332</v>
      </c>
      <c r="M50" s="267">
        <v>2.2649</v>
      </c>
      <c r="N50" s="267">
        <v>3.139</v>
      </c>
      <c r="O50" s="267">
        <v>1.9619</v>
      </c>
      <c r="P50" s="267">
        <v>0</v>
      </c>
    </row>
    <row r="51" spans="1:16" ht="15">
      <c r="A51" s="290">
        <v>43</v>
      </c>
      <c r="B51" s="267">
        <v>0</v>
      </c>
      <c r="C51" s="267">
        <v>0</v>
      </c>
      <c r="D51" s="267">
        <v>15.4079</v>
      </c>
      <c r="E51" s="267">
        <v>1.8453</v>
      </c>
      <c r="F51" s="267">
        <v>6.4746</v>
      </c>
      <c r="G51" s="267">
        <v>1.6344</v>
      </c>
      <c r="H51" s="267">
        <v>6.27</v>
      </c>
      <c r="I51" s="267">
        <v>1.6341</v>
      </c>
      <c r="J51" s="267">
        <v>3.0199</v>
      </c>
      <c r="K51" s="267">
        <v>1.613</v>
      </c>
      <c r="L51" s="267">
        <v>3.8532</v>
      </c>
      <c r="M51" s="267">
        <v>2.2614</v>
      </c>
      <c r="N51" s="267">
        <v>3.0769</v>
      </c>
      <c r="O51" s="267">
        <v>1.9614</v>
      </c>
      <c r="P51" s="267">
        <v>0</v>
      </c>
    </row>
    <row r="52" spans="1:16" ht="15">
      <c r="A52" s="290">
        <v>44</v>
      </c>
      <c r="B52" s="267">
        <v>0</v>
      </c>
      <c r="C52" s="267">
        <v>0</v>
      </c>
      <c r="D52" s="267">
        <v>15.0943</v>
      </c>
      <c r="E52" s="267">
        <v>1.8447</v>
      </c>
      <c r="F52" s="267">
        <v>6.3206</v>
      </c>
      <c r="G52" s="267">
        <v>1.6302</v>
      </c>
      <c r="H52" s="267">
        <v>5.9352</v>
      </c>
      <c r="I52" s="267">
        <v>1.6311</v>
      </c>
      <c r="J52" s="267">
        <v>2.9233</v>
      </c>
      <c r="K52" s="267">
        <v>1.6119</v>
      </c>
      <c r="L52" s="267">
        <v>3.7733</v>
      </c>
      <c r="M52" s="267">
        <v>2.2578</v>
      </c>
      <c r="N52" s="267">
        <v>3.0148</v>
      </c>
      <c r="O52" s="267">
        <v>1.961</v>
      </c>
      <c r="P52" s="267">
        <v>0</v>
      </c>
    </row>
    <row r="53" spans="1:16" ht="15">
      <c r="A53" s="290">
        <v>45</v>
      </c>
      <c r="B53" s="267">
        <v>0</v>
      </c>
      <c r="C53" s="267">
        <v>0</v>
      </c>
      <c r="D53" s="267">
        <v>16.2587</v>
      </c>
      <c r="E53" s="267">
        <v>1.9547</v>
      </c>
      <c r="F53" s="267">
        <v>6.7833</v>
      </c>
      <c r="G53" s="267">
        <v>1.7237</v>
      </c>
      <c r="H53" s="267">
        <v>6.1604</v>
      </c>
      <c r="I53" s="267">
        <v>1.7258</v>
      </c>
      <c r="J53" s="267">
        <v>3.1094</v>
      </c>
      <c r="K53" s="267">
        <v>1.7075</v>
      </c>
      <c r="L53" s="267">
        <v>4.0627</v>
      </c>
      <c r="M53" s="267">
        <v>2.3895</v>
      </c>
      <c r="N53" s="267">
        <v>3.248</v>
      </c>
      <c r="O53" s="267">
        <v>2.0782</v>
      </c>
      <c r="P53" s="267">
        <v>0</v>
      </c>
    </row>
    <row r="54" spans="1:16" ht="15">
      <c r="A54" s="290">
        <v>46</v>
      </c>
      <c r="B54" s="267">
        <v>0</v>
      </c>
      <c r="C54" s="267">
        <v>0</v>
      </c>
      <c r="D54" s="267">
        <v>15.9137</v>
      </c>
      <c r="E54" s="267">
        <v>1.9541</v>
      </c>
      <c r="F54" s="267">
        <v>6.6138</v>
      </c>
      <c r="G54" s="267">
        <v>1.7193</v>
      </c>
      <c r="H54" s="267">
        <v>5.7922</v>
      </c>
      <c r="I54" s="267">
        <v>1.7226</v>
      </c>
      <c r="J54" s="267">
        <v>3.0031</v>
      </c>
      <c r="K54" s="267">
        <v>1.7063</v>
      </c>
      <c r="L54" s="267">
        <v>3.9747</v>
      </c>
      <c r="M54" s="267">
        <v>2.3858</v>
      </c>
      <c r="N54" s="267">
        <v>3.1798</v>
      </c>
      <c r="O54" s="267">
        <v>2.0777</v>
      </c>
      <c r="P54" s="267">
        <v>0</v>
      </c>
    </row>
    <row r="55" spans="1:16" ht="15">
      <c r="A55" s="290">
        <v>47</v>
      </c>
      <c r="B55" s="267">
        <v>0</v>
      </c>
      <c r="C55" s="267">
        <v>0</v>
      </c>
      <c r="D55" s="267">
        <v>15.5687</v>
      </c>
      <c r="E55" s="267">
        <v>1.9534</v>
      </c>
      <c r="F55" s="267">
        <v>6.4444</v>
      </c>
      <c r="G55" s="267">
        <v>1.7149</v>
      </c>
      <c r="H55" s="267">
        <v>5.4239</v>
      </c>
      <c r="I55" s="267">
        <v>1.7194</v>
      </c>
      <c r="J55" s="267">
        <v>2.8969</v>
      </c>
      <c r="K55" s="267">
        <v>1.7052</v>
      </c>
      <c r="L55" s="267">
        <v>3.8868</v>
      </c>
      <c r="M55" s="267">
        <v>2.382</v>
      </c>
      <c r="N55" s="267">
        <v>3.1115</v>
      </c>
      <c r="O55" s="267">
        <v>2.0773</v>
      </c>
      <c r="P55" s="267">
        <v>0</v>
      </c>
    </row>
    <row r="56" spans="1:16" ht="15">
      <c r="A56" s="290">
        <v>48</v>
      </c>
      <c r="B56" s="267">
        <v>0</v>
      </c>
      <c r="C56" s="267">
        <v>0</v>
      </c>
      <c r="D56" s="267">
        <v>15.2237</v>
      </c>
      <c r="E56" s="267">
        <v>1.9528</v>
      </c>
      <c r="F56" s="267">
        <v>6.275</v>
      </c>
      <c r="G56" s="267">
        <v>1.7105</v>
      </c>
      <c r="H56" s="267">
        <v>5.0557</v>
      </c>
      <c r="I56" s="267">
        <v>1.7162</v>
      </c>
      <c r="J56" s="267">
        <v>2.7906</v>
      </c>
      <c r="K56" s="267">
        <v>1.704</v>
      </c>
      <c r="L56" s="267">
        <v>3.7989</v>
      </c>
      <c r="M56" s="267">
        <v>2.3783</v>
      </c>
      <c r="N56" s="267">
        <v>3.0432</v>
      </c>
      <c r="O56" s="267">
        <v>2.0768</v>
      </c>
      <c r="P56" s="267">
        <v>0</v>
      </c>
    </row>
    <row r="57" spans="1:16" ht="15">
      <c r="A57" s="290">
        <v>49</v>
      </c>
      <c r="B57" s="267">
        <v>0</v>
      </c>
      <c r="C57" s="267">
        <v>0</v>
      </c>
      <c r="D57" s="267">
        <v>14.8787</v>
      </c>
      <c r="E57" s="267">
        <v>1.9521</v>
      </c>
      <c r="F57" s="267">
        <v>6.1055</v>
      </c>
      <c r="G57" s="267">
        <v>1.7062</v>
      </c>
      <c r="H57" s="267">
        <v>4.6874</v>
      </c>
      <c r="I57" s="267">
        <v>1.713</v>
      </c>
      <c r="J57" s="267">
        <v>2.6844</v>
      </c>
      <c r="K57" s="267">
        <v>1.7029</v>
      </c>
      <c r="L57" s="267">
        <v>3.7109</v>
      </c>
      <c r="M57" s="267">
        <v>2.3745</v>
      </c>
      <c r="N57" s="267">
        <v>2.9749</v>
      </c>
      <c r="O57" s="267">
        <v>2.0763</v>
      </c>
      <c r="P57" s="267">
        <v>0</v>
      </c>
    </row>
    <row r="58" spans="1:16" ht="15">
      <c r="A58" s="290">
        <v>50</v>
      </c>
      <c r="B58" s="267">
        <v>0</v>
      </c>
      <c r="C58" s="267">
        <v>0</v>
      </c>
      <c r="D58" s="267">
        <v>14.5337</v>
      </c>
      <c r="E58" s="267">
        <v>1.9515</v>
      </c>
      <c r="F58" s="267">
        <v>5.9361</v>
      </c>
      <c r="G58" s="267">
        <v>1.7018</v>
      </c>
      <c r="H58" s="267">
        <v>4.3191</v>
      </c>
      <c r="I58" s="267">
        <v>1.7098</v>
      </c>
      <c r="J58" s="267">
        <v>2.5782</v>
      </c>
      <c r="K58" s="267">
        <v>1.7017</v>
      </c>
      <c r="L58" s="267">
        <v>3.623</v>
      </c>
      <c r="M58" s="267">
        <v>2.3707</v>
      </c>
      <c r="N58" s="267">
        <v>2.9066</v>
      </c>
      <c r="O58" s="267">
        <v>2.0759</v>
      </c>
      <c r="P58" s="267">
        <v>0</v>
      </c>
    </row>
    <row r="59" spans="1:16" ht="15">
      <c r="A59" s="290">
        <v>51</v>
      </c>
      <c r="B59" s="267">
        <v>0</v>
      </c>
      <c r="C59" s="267">
        <v>0</v>
      </c>
      <c r="D59" s="267">
        <v>14.1887</v>
      </c>
      <c r="E59" s="267">
        <v>1.9508</v>
      </c>
      <c r="F59" s="267">
        <v>5.7667</v>
      </c>
      <c r="G59" s="267">
        <v>1.6974</v>
      </c>
      <c r="H59" s="267">
        <v>3.9509</v>
      </c>
      <c r="I59" s="267">
        <v>1.7066</v>
      </c>
      <c r="J59" s="267">
        <v>2.4719</v>
      </c>
      <c r="K59" s="267">
        <v>1.7005</v>
      </c>
      <c r="L59" s="267">
        <v>3.5351</v>
      </c>
      <c r="M59" s="267">
        <v>2.367</v>
      </c>
      <c r="N59" s="267">
        <v>2.8384</v>
      </c>
      <c r="O59" s="267">
        <v>2.0754</v>
      </c>
      <c r="P59" s="267">
        <v>0</v>
      </c>
    </row>
    <row r="60" spans="1:16" ht="15">
      <c r="A60" s="290">
        <v>52</v>
      </c>
      <c r="B60" s="267">
        <v>0</v>
      </c>
      <c r="C60" s="267">
        <v>0</v>
      </c>
      <c r="D60" s="267">
        <v>13.8437</v>
      </c>
      <c r="E60" s="267">
        <v>1.9502</v>
      </c>
      <c r="F60" s="267">
        <v>5.5972</v>
      </c>
      <c r="G60" s="267">
        <v>1.693</v>
      </c>
      <c r="H60" s="267">
        <v>3.5826</v>
      </c>
      <c r="I60" s="267">
        <v>1.7034</v>
      </c>
      <c r="J60" s="267">
        <v>2.3657</v>
      </c>
      <c r="K60" s="267">
        <v>1.6994</v>
      </c>
      <c r="L60" s="267">
        <v>3.4471</v>
      </c>
      <c r="M60" s="267">
        <v>2.3632</v>
      </c>
      <c r="N60" s="267">
        <v>2.7701</v>
      </c>
      <c r="O60" s="267">
        <v>2.075</v>
      </c>
      <c r="P60" s="267">
        <v>0</v>
      </c>
    </row>
    <row r="61" spans="1:16" ht="15">
      <c r="A61" s="290">
        <v>53</v>
      </c>
      <c r="B61" s="267">
        <v>0</v>
      </c>
      <c r="C61" s="267">
        <v>0</v>
      </c>
      <c r="D61" s="267">
        <v>13.4987</v>
      </c>
      <c r="E61" s="267">
        <v>1.9495</v>
      </c>
      <c r="F61" s="267">
        <v>5.4278</v>
      </c>
      <c r="G61" s="267">
        <v>1.6886</v>
      </c>
      <c r="H61" s="267">
        <v>3.2144</v>
      </c>
      <c r="I61" s="267">
        <v>1.7003</v>
      </c>
      <c r="J61" s="267">
        <v>2.2594</v>
      </c>
      <c r="K61" s="267">
        <v>1.6982</v>
      </c>
      <c r="L61" s="267">
        <v>3.3592</v>
      </c>
      <c r="M61" s="267">
        <v>2.3595</v>
      </c>
      <c r="N61" s="267">
        <v>2.7018</v>
      </c>
      <c r="O61" s="267">
        <v>2.0745</v>
      </c>
      <c r="P61" s="267">
        <v>0</v>
      </c>
    </row>
    <row r="62" spans="1:16" ht="15">
      <c r="A62" s="290">
        <v>54</v>
      </c>
      <c r="B62" s="267">
        <v>0</v>
      </c>
      <c r="C62" s="267">
        <v>0</v>
      </c>
      <c r="D62" s="267">
        <v>13.1537</v>
      </c>
      <c r="E62" s="267">
        <v>1.9489</v>
      </c>
      <c r="F62" s="267">
        <v>5.2584</v>
      </c>
      <c r="G62" s="267">
        <v>1.6843</v>
      </c>
      <c r="H62" s="267">
        <v>2.8461</v>
      </c>
      <c r="I62" s="267">
        <v>1.6971</v>
      </c>
      <c r="J62" s="267">
        <v>2.1532</v>
      </c>
      <c r="K62" s="267">
        <v>1.6971</v>
      </c>
      <c r="L62" s="267">
        <v>3.2713</v>
      </c>
      <c r="M62" s="267">
        <v>2.3557</v>
      </c>
      <c r="N62" s="267">
        <v>2.6335</v>
      </c>
      <c r="O62" s="267">
        <v>2.074</v>
      </c>
      <c r="P62" s="267">
        <v>0</v>
      </c>
    </row>
    <row r="63" spans="1:16" ht="15">
      <c r="A63" s="290">
        <v>55</v>
      </c>
      <c r="B63" s="267">
        <v>0</v>
      </c>
      <c r="C63" s="267">
        <v>0</v>
      </c>
      <c r="D63" s="267">
        <v>13.1064</v>
      </c>
      <c r="E63" s="267">
        <v>1.9419</v>
      </c>
      <c r="F63" s="267">
        <v>4.9628</v>
      </c>
      <c r="G63" s="267">
        <v>1.6808</v>
      </c>
      <c r="H63" s="267">
        <v>3.1174</v>
      </c>
      <c r="I63" s="267">
        <v>1.6927</v>
      </c>
      <c r="J63" s="267">
        <v>2.1182</v>
      </c>
      <c r="K63" s="267">
        <v>1.6935</v>
      </c>
      <c r="L63" s="267">
        <v>3.2611</v>
      </c>
      <c r="M63" s="267">
        <v>2.3391</v>
      </c>
      <c r="N63" s="267">
        <v>2.5876</v>
      </c>
      <c r="O63" s="267">
        <v>2.0502</v>
      </c>
      <c r="P63" s="267">
        <v>0</v>
      </c>
    </row>
    <row r="64" spans="1:16" ht="15">
      <c r="A64" s="290">
        <v>56</v>
      </c>
      <c r="B64" s="267">
        <v>0</v>
      </c>
      <c r="C64" s="267">
        <v>0</v>
      </c>
      <c r="D64" s="267">
        <v>13.0592</v>
      </c>
      <c r="E64" s="267">
        <v>1.9349</v>
      </c>
      <c r="F64" s="267">
        <v>4.6672</v>
      </c>
      <c r="G64" s="267">
        <v>1.6774</v>
      </c>
      <c r="H64" s="267">
        <v>3.3887</v>
      </c>
      <c r="I64" s="267">
        <v>1.6883</v>
      </c>
      <c r="J64" s="267">
        <v>2.0832</v>
      </c>
      <c r="K64" s="267">
        <v>1.6899</v>
      </c>
      <c r="L64" s="267">
        <v>3.251</v>
      </c>
      <c r="M64" s="267">
        <v>2.3225</v>
      </c>
      <c r="N64" s="267">
        <v>2.5416</v>
      </c>
      <c r="O64" s="267">
        <v>2.0265</v>
      </c>
      <c r="P64" s="267">
        <v>0</v>
      </c>
    </row>
    <row r="65" spans="1:16" ht="15">
      <c r="A65" s="290">
        <v>57</v>
      </c>
      <c r="B65" s="267">
        <v>0</v>
      </c>
      <c r="C65" s="267">
        <v>0</v>
      </c>
      <c r="D65" s="267">
        <v>13.0119</v>
      </c>
      <c r="E65" s="267">
        <v>1.9279</v>
      </c>
      <c r="F65" s="267">
        <v>4.3717</v>
      </c>
      <c r="G65" s="267">
        <v>1.6739</v>
      </c>
      <c r="H65" s="267">
        <v>3.66</v>
      </c>
      <c r="I65" s="267">
        <v>1.6839</v>
      </c>
      <c r="J65" s="267">
        <v>2.0483</v>
      </c>
      <c r="K65" s="267">
        <v>1.6863</v>
      </c>
      <c r="L65" s="267">
        <v>3.2409</v>
      </c>
      <c r="M65" s="267">
        <v>2.3058</v>
      </c>
      <c r="N65" s="267">
        <v>2.4957</v>
      </c>
      <c r="O65" s="267">
        <v>2.0027</v>
      </c>
      <c r="P65" s="267">
        <v>0</v>
      </c>
    </row>
    <row r="66" spans="1:16" ht="15">
      <c r="A66" s="290">
        <v>58</v>
      </c>
      <c r="B66" s="267">
        <v>0</v>
      </c>
      <c r="C66" s="267">
        <v>0</v>
      </c>
      <c r="D66" s="267">
        <v>12.9647</v>
      </c>
      <c r="E66" s="267">
        <v>1.9209</v>
      </c>
      <c r="F66" s="267">
        <v>4.0761</v>
      </c>
      <c r="G66" s="267">
        <v>1.6705</v>
      </c>
      <c r="H66" s="267">
        <v>3.9312</v>
      </c>
      <c r="I66" s="267">
        <v>1.6795</v>
      </c>
      <c r="J66" s="267">
        <v>2.0133</v>
      </c>
      <c r="K66" s="267">
        <v>1.6827</v>
      </c>
      <c r="L66" s="267">
        <v>3.2308</v>
      </c>
      <c r="M66" s="267">
        <v>2.2892</v>
      </c>
      <c r="N66" s="267">
        <v>2.4497</v>
      </c>
      <c r="O66" s="267">
        <v>1.9789</v>
      </c>
      <c r="P66" s="267">
        <v>0</v>
      </c>
    </row>
    <row r="67" spans="1:16" ht="15">
      <c r="A67" s="290">
        <v>59</v>
      </c>
      <c r="B67" s="267">
        <v>0</v>
      </c>
      <c r="C67" s="267">
        <v>0</v>
      </c>
      <c r="D67" s="267">
        <v>12.9174</v>
      </c>
      <c r="E67" s="267">
        <v>1.9139</v>
      </c>
      <c r="F67" s="267">
        <v>3.7805</v>
      </c>
      <c r="G67" s="267">
        <v>1.667</v>
      </c>
      <c r="H67" s="267">
        <v>4.2025</v>
      </c>
      <c r="I67" s="267">
        <v>1.6751</v>
      </c>
      <c r="J67" s="267">
        <v>1.9784</v>
      </c>
      <c r="K67" s="267">
        <v>1.6791</v>
      </c>
      <c r="L67" s="267">
        <v>3.2207</v>
      </c>
      <c r="M67" s="267">
        <v>2.2726</v>
      </c>
      <c r="N67" s="267">
        <v>2.4038</v>
      </c>
      <c r="O67" s="267">
        <v>1.9551</v>
      </c>
      <c r="P67" s="267">
        <v>0</v>
      </c>
    </row>
    <row r="68" spans="1:16" ht="15">
      <c r="A68" s="290">
        <v>60</v>
      </c>
      <c r="B68" s="267">
        <v>0</v>
      </c>
      <c r="C68" s="267">
        <v>0</v>
      </c>
      <c r="D68" s="267">
        <v>12.8702</v>
      </c>
      <c r="E68" s="267">
        <v>1.9069</v>
      </c>
      <c r="F68" s="267">
        <v>3.485</v>
      </c>
      <c r="G68" s="267">
        <v>1.6636</v>
      </c>
      <c r="H68" s="267">
        <v>4.4738</v>
      </c>
      <c r="I68" s="267">
        <v>1.6707</v>
      </c>
      <c r="J68" s="267">
        <v>1.9434</v>
      </c>
      <c r="K68" s="267">
        <v>1.6755</v>
      </c>
      <c r="L68" s="267">
        <v>3.2106</v>
      </c>
      <c r="M68" s="267">
        <v>2.256</v>
      </c>
      <c r="N68" s="267">
        <v>2.3578</v>
      </c>
      <c r="O68" s="267">
        <v>1.9313</v>
      </c>
      <c r="P68" s="267">
        <v>0</v>
      </c>
    </row>
    <row r="69" ht="12.75">
      <c r="A69" s="83"/>
    </row>
    <row r="70" ht="12.75">
      <c r="A70" s="76" t="e">
        <f>HLOOKUP('[3]NEER Claim Cost Calculator'!$I$22,B74:P135,MATCH('[3]NEER Claim Cost Calculator'!$K$22,A74:A135))</f>
        <v>#N/A</v>
      </c>
    </row>
    <row r="71" spans="1:16" s="261" customFormat="1" ht="12.75">
      <c r="A71" s="475" t="s">
        <v>18942</v>
      </c>
      <c r="B71" s="475"/>
      <c r="C71" s="475"/>
      <c r="D71" s="475"/>
      <c r="E71" s="475"/>
      <c r="F71" s="475"/>
      <c r="G71" s="475"/>
      <c r="H71" s="475"/>
      <c r="I71" s="475"/>
      <c r="J71" s="475"/>
      <c r="K71" s="475"/>
      <c r="L71" s="475"/>
      <c r="M71" s="475"/>
      <c r="N71" s="475"/>
      <c r="O71" s="475"/>
      <c r="P71" s="475"/>
    </row>
    <row r="72" spans="1:16" ht="12.75">
      <c r="A72" s="479" t="s">
        <v>18943</v>
      </c>
      <c r="B72" s="479"/>
      <c r="C72" s="479"/>
      <c r="D72" s="479"/>
      <c r="E72" s="479"/>
      <c r="F72" s="479"/>
      <c r="G72" s="479"/>
      <c r="H72" s="479"/>
      <c r="I72" s="479"/>
      <c r="J72" s="479"/>
      <c r="K72" s="479"/>
      <c r="L72" s="479"/>
      <c r="M72" s="479"/>
      <c r="N72" s="479"/>
      <c r="O72" s="479"/>
      <c r="P72" s="479"/>
    </row>
    <row r="73" spans="1:16" ht="12.75">
      <c r="A73" s="80" t="s">
        <v>18944</v>
      </c>
      <c r="B73" s="222" t="s">
        <v>18945</v>
      </c>
      <c r="C73" s="222" t="s">
        <v>18946</v>
      </c>
      <c r="D73" s="222" t="s">
        <v>18947</v>
      </c>
      <c r="E73" s="222" t="s">
        <v>18948</v>
      </c>
      <c r="F73" s="222" t="s">
        <v>18949</v>
      </c>
      <c r="G73" s="222" t="s">
        <v>18950</v>
      </c>
      <c r="H73" s="222" t="s">
        <v>18951</v>
      </c>
      <c r="I73" s="222" t="s">
        <v>18952</v>
      </c>
      <c r="J73" s="222" t="s">
        <v>18953</v>
      </c>
      <c r="K73" s="222" t="s">
        <v>18954</v>
      </c>
      <c r="L73" s="222" t="s">
        <v>18955</v>
      </c>
      <c r="M73" s="222" t="s">
        <v>18956</v>
      </c>
      <c r="N73" s="222" t="s">
        <v>18957</v>
      </c>
      <c r="O73" s="222" t="s">
        <v>18958</v>
      </c>
      <c r="P73" s="222" t="s">
        <v>18959</v>
      </c>
    </row>
    <row r="74" spans="1:16" ht="12.75">
      <c r="A74" s="82" t="s">
        <v>18960</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60.5405</v>
      </c>
      <c r="E75" s="267">
        <v>23.2903</v>
      </c>
      <c r="F75" s="267">
        <v>51.3191</v>
      </c>
      <c r="G75" s="267">
        <v>13.6708</v>
      </c>
      <c r="H75" s="267">
        <v>50.0505</v>
      </c>
      <c r="I75" s="267">
        <v>17.5426</v>
      </c>
      <c r="J75" s="267">
        <v>42.3491</v>
      </c>
      <c r="K75" s="267">
        <v>18.5305</v>
      </c>
      <c r="L75" s="267">
        <v>23.1104</v>
      </c>
      <c r="M75" s="267">
        <v>16.9957</v>
      </c>
      <c r="N75" s="267">
        <v>0</v>
      </c>
      <c r="O75" s="267">
        <v>0</v>
      </c>
      <c r="P75" s="267">
        <v>0</v>
      </c>
    </row>
    <row r="76" spans="1:16" ht="15">
      <c r="A76" s="290">
        <v>1</v>
      </c>
      <c r="B76" s="267">
        <v>0</v>
      </c>
      <c r="C76" s="267">
        <v>0</v>
      </c>
      <c r="D76" s="267">
        <v>53.8138</v>
      </c>
      <c r="E76" s="267">
        <v>20.7025</v>
      </c>
      <c r="F76" s="267">
        <v>45.617</v>
      </c>
      <c r="G76" s="267">
        <v>12.1518</v>
      </c>
      <c r="H76" s="267">
        <v>44.4893</v>
      </c>
      <c r="I76" s="267">
        <v>15.5934</v>
      </c>
      <c r="J76" s="267">
        <v>37.6436</v>
      </c>
      <c r="K76" s="267">
        <v>16.4715</v>
      </c>
      <c r="L76" s="267">
        <v>20.5425</v>
      </c>
      <c r="M76" s="267">
        <v>15.1073</v>
      </c>
      <c r="N76" s="267">
        <v>0</v>
      </c>
      <c r="O76" s="267">
        <v>0</v>
      </c>
      <c r="P76" s="267">
        <v>0</v>
      </c>
    </row>
    <row r="77" spans="1:16" ht="15">
      <c r="A77" s="290">
        <v>2</v>
      </c>
      <c r="B77" s="267">
        <v>0</v>
      </c>
      <c r="C77" s="267">
        <v>0</v>
      </c>
      <c r="D77" s="267">
        <v>47.0871</v>
      </c>
      <c r="E77" s="267">
        <v>18.1147</v>
      </c>
      <c r="F77" s="267">
        <v>39.9149</v>
      </c>
      <c r="G77" s="267">
        <v>10.6329</v>
      </c>
      <c r="H77" s="267">
        <v>38.9282</v>
      </c>
      <c r="I77" s="267">
        <v>13.6442</v>
      </c>
      <c r="J77" s="267">
        <v>32.9382</v>
      </c>
      <c r="K77" s="267">
        <v>14.4126</v>
      </c>
      <c r="L77" s="267">
        <v>17.9747</v>
      </c>
      <c r="M77" s="267">
        <v>13.2189</v>
      </c>
      <c r="N77" s="267">
        <v>0</v>
      </c>
      <c r="O77" s="267">
        <v>0</v>
      </c>
      <c r="P77" s="267">
        <v>0</v>
      </c>
    </row>
    <row r="78" spans="1:16" ht="15">
      <c r="A78" s="290">
        <v>3</v>
      </c>
      <c r="B78" s="267">
        <v>0</v>
      </c>
      <c r="C78" s="267">
        <v>0</v>
      </c>
      <c r="D78" s="267">
        <v>40.3604</v>
      </c>
      <c r="E78" s="267">
        <v>15.5269</v>
      </c>
      <c r="F78" s="267">
        <v>34.2128</v>
      </c>
      <c r="G78" s="267">
        <v>9.1139</v>
      </c>
      <c r="H78" s="267">
        <v>33.367</v>
      </c>
      <c r="I78" s="267">
        <v>11.695</v>
      </c>
      <c r="J78" s="267">
        <v>28.2327</v>
      </c>
      <c r="K78" s="267">
        <v>12.3536</v>
      </c>
      <c r="L78" s="267">
        <v>15.4069</v>
      </c>
      <c r="M78" s="267">
        <v>11.3305</v>
      </c>
      <c r="N78" s="267">
        <v>0</v>
      </c>
      <c r="O78" s="267">
        <v>0</v>
      </c>
      <c r="P78" s="267">
        <v>0</v>
      </c>
    </row>
    <row r="79" spans="1:16" ht="15">
      <c r="A79" s="290">
        <v>4</v>
      </c>
      <c r="B79" s="267">
        <v>0</v>
      </c>
      <c r="C79" s="267">
        <v>0</v>
      </c>
      <c r="D79" s="267">
        <v>33.6336</v>
      </c>
      <c r="E79" s="267">
        <v>12.9391</v>
      </c>
      <c r="F79" s="267">
        <v>28.5106</v>
      </c>
      <c r="G79" s="267">
        <v>7.5949</v>
      </c>
      <c r="H79" s="267">
        <v>27.8058</v>
      </c>
      <c r="I79" s="267">
        <v>9.7459</v>
      </c>
      <c r="J79" s="267">
        <v>23.5273</v>
      </c>
      <c r="K79" s="267">
        <v>10.2947</v>
      </c>
      <c r="L79" s="267">
        <v>12.8391</v>
      </c>
      <c r="M79" s="267">
        <v>9.4421</v>
      </c>
      <c r="N79" s="267">
        <v>0</v>
      </c>
      <c r="O79" s="267">
        <v>0</v>
      </c>
      <c r="P79" s="267">
        <v>0</v>
      </c>
    </row>
    <row r="80" spans="1:16" ht="15">
      <c r="A80" s="290">
        <v>5</v>
      </c>
      <c r="B80" s="267">
        <v>0</v>
      </c>
      <c r="C80" s="267">
        <v>0</v>
      </c>
      <c r="D80" s="267">
        <v>26.9069</v>
      </c>
      <c r="E80" s="267">
        <v>10.3512</v>
      </c>
      <c r="F80" s="267">
        <v>22.8085</v>
      </c>
      <c r="G80" s="267">
        <v>6.0759</v>
      </c>
      <c r="H80" s="267">
        <v>22.2447</v>
      </c>
      <c r="I80" s="267">
        <v>7.7967</v>
      </c>
      <c r="J80" s="267">
        <v>18.8218</v>
      </c>
      <c r="K80" s="267">
        <v>8.2358</v>
      </c>
      <c r="L80" s="267">
        <v>10.2713</v>
      </c>
      <c r="M80" s="267">
        <v>7.5537</v>
      </c>
      <c r="N80" s="267">
        <v>0</v>
      </c>
      <c r="O80" s="267">
        <v>0</v>
      </c>
      <c r="P80" s="267">
        <v>0</v>
      </c>
    </row>
    <row r="81" spans="1:16" ht="15">
      <c r="A81" s="290">
        <v>6</v>
      </c>
      <c r="B81" s="267">
        <v>0</v>
      </c>
      <c r="C81" s="267">
        <v>0</v>
      </c>
      <c r="D81" s="267">
        <v>20.1802</v>
      </c>
      <c r="E81" s="267">
        <v>7.7634</v>
      </c>
      <c r="F81" s="267">
        <v>17.1064</v>
      </c>
      <c r="G81" s="267">
        <v>4.5569</v>
      </c>
      <c r="H81" s="267">
        <v>16.6835</v>
      </c>
      <c r="I81" s="267">
        <v>5.8475</v>
      </c>
      <c r="J81" s="267">
        <v>14.1164</v>
      </c>
      <c r="K81" s="267">
        <v>6.1768</v>
      </c>
      <c r="L81" s="267">
        <v>7.7035</v>
      </c>
      <c r="M81" s="267">
        <v>5.6652</v>
      </c>
      <c r="N81" s="267">
        <v>0</v>
      </c>
      <c r="O81" s="267">
        <v>0</v>
      </c>
      <c r="P81" s="267">
        <v>0</v>
      </c>
    </row>
    <row r="82" spans="1:16" ht="15">
      <c r="A82" s="290">
        <v>7</v>
      </c>
      <c r="B82" s="267">
        <v>0</v>
      </c>
      <c r="C82" s="267">
        <v>0</v>
      </c>
      <c r="D82" s="267">
        <v>20.0466</v>
      </c>
      <c r="E82" s="267">
        <v>7.5478</v>
      </c>
      <c r="F82" s="267">
        <v>16.3507</v>
      </c>
      <c r="G82" s="267">
        <v>4.4304</v>
      </c>
      <c r="H82" s="267">
        <v>15.9322</v>
      </c>
      <c r="I82" s="267">
        <v>5.6851</v>
      </c>
      <c r="J82" s="267">
        <v>13.7612</v>
      </c>
      <c r="K82" s="267">
        <v>6.0052</v>
      </c>
      <c r="L82" s="267">
        <v>7.8868</v>
      </c>
      <c r="M82" s="267">
        <v>5.5866</v>
      </c>
      <c r="N82" s="267">
        <v>0</v>
      </c>
      <c r="O82" s="267">
        <v>0</v>
      </c>
      <c r="P82" s="267">
        <v>0</v>
      </c>
    </row>
    <row r="83" spans="1:16" ht="15">
      <c r="A83" s="290">
        <v>8</v>
      </c>
      <c r="B83" s="267">
        <v>0</v>
      </c>
      <c r="C83" s="267">
        <v>0</v>
      </c>
      <c r="D83" s="267">
        <v>19.9129</v>
      </c>
      <c r="E83" s="267">
        <v>7.3321</v>
      </c>
      <c r="F83" s="267">
        <v>15.595</v>
      </c>
      <c r="G83" s="267">
        <v>4.3038</v>
      </c>
      <c r="H83" s="267">
        <v>15.1809</v>
      </c>
      <c r="I83" s="267">
        <v>5.5227</v>
      </c>
      <c r="J83" s="267">
        <v>13.406</v>
      </c>
      <c r="K83" s="267">
        <v>5.8337</v>
      </c>
      <c r="L83" s="267">
        <v>8.0701</v>
      </c>
      <c r="M83" s="267">
        <v>5.5079</v>
      </c>
      <c r="N83" s="267">
        <v>0</v>
      </c>
      <c r="O83" s="267">
        <v>0</v>
      </c>
      <c r="P83" s="267">
        <v>0</v>
      </c>
    </row>
    <row r="84" spans="1:16" ht="15">
      <c r="A84" s="290">
        <v>9</v>
      </c>
      <c r="B84" s="267">
        <v>0</v>
      </c>
      <c r="C84" s="267">
        <v>0</v>
      </c>
      <c r="D84" s="267">
        <v>19.7793</v>
      </c>
      <c r="E84" s="267">
        <v>7.1165</v>
      </c>
      <c r="F84" s="267">
        <v>14.8394</v>
      </c>
      <c r="G84" s="267">
        <v>4.1772</v>
      </c>
      <c r="H84" s="267">
        <v>14.4296</v>
      </c>
      <c r="I84" s="267">
        <v>5.3602</v>
      </c>
      <c r="J84" s="267">
        <v>13.0509</v>
      </c>
      <c r="K84" s="267">
        <v>5.6621</v>
      </c>
      <c r="L84" s="267">
        <v>8.2534</v>
      </c>
      <c r="M84" s="267">
        <v>5.4292</v>
      </c>
      <c r="N84" s="267">
        <v>0</v>
      </c>
      <c r="O84" s="267">
        <v>0</v>
      </c>
      <c r="P84" s="267">
        <v>0</v>
      </c>
    </row>
    <row r="85" spans="1:16" ht="15">
      <c r="A85" s="290">
        <v>10</v>
      </c>
      <c r="B85" s="267">
        <v>0</v>
      </c>
      <c r="C85" s="267">
        <v>0</v>
      </c>
      <c r="D85" s="267">
        <v>19.6457</v>
      </c>
      <c r="E85" s="267">
        <v>6.9008</v>
      </c>
      <c r="F85" s="267">
        <v>14.0837</v>
      </c>
      <c r="G85" s="267">
        <v>4.0506</v>
      </c>
      <c r="H85" s="267">
        <v>13.6784</v>
      </c>
      <c r="I85" s="267">
        <v>5.1978</v>
      </c>
      <c r="J85" s="267">
        <v>12.6957</v>
      </c>
      <c r="K85" s="267">
        <v>5.4905</v>
      </c>
      <c r="L85" s="267">
        <v>8.4367</v>
      </c>
      <c r="M85" s="267">
        <v>5.3505</v>
      </c>
      <c r="N85" s="267">
        <v>0</v>
      </c>
      <c r="O85" s="267">
        <v>0</v>
      </c>
      <c r="P85" s="267">
        <v>0</v>
      </c>
    </row>
    <row r="86" spans="1:16" ht="15">
      <c r="A86" s="290">
        <v>11</v>
      </c>
      <c r="B86" s="267">
        <v>0</v>
      </c>
      <c r="C86" s="267">
        <v>0</v>
      </c>
      <c r="D86" s="267">
        <v>19.5121</v>
      </c>
      <c r="E86" s="267">
        <v>6.6852</v>
      </c>
      <c r="F86" s="267">
        <v>13.3281</v>
      </c>
      <c r="G86" s="267">
        <v>3.924</v>
      </c>
      <c r="H86" s="267">
        <v>12.9271</v>
      </c>
      <c r="I86" s="267">
        <v>5.0354</v>
      </c>
      <c r="J86" s="267">
        <v>12.3406</v>
      </c>
      <c r="K86" s="267">
        <v>5.3189</v>
      </c>
      <c r="L86" s="267">
        <v>8.6201</v>
      </c>
      <c r="M86" s="267">
        <v>5.2718</v>
      </c>
      <c r="N86" s="267">
        <v>0</v>
      </c>
      <c r="O86" s="267">
        <v>0</v>
      </c>
      <c r="P86" s="267">
        <v>0</v>
      </c>
    </row>
    <row r="87" spans="1:16" ht="15">
      <c r="A87" s="290">
        <v>12</v>
      </c>
      <c r="B87" s="267">
        <v>0</v>
      </c>
      <c r="C87" s="267">
        <v>0</v>
      </c>
      <c r="D87" s="267">
        <v>19.3785</v>
      </c>
      <c r="E87" s="267">
        <v>6.4695</v>
      </c>
      <c r="F87" s="267">
        <v>12.5724</v>
      </c>
      <c r="G87" s="267">
        <v>3.7975</v>
      </c>
      <c r="H87" s="267">
        <v>12.1758</v>
      </c>
      <c r="I87" s="267">
        <v>4.8729</v>
      </c>
      <c r="J87" s="267">
        <v>11.9854</v>
      </c>
      <c r="K87" s="267">
        <v>5.1473</v>
      </c>
      <c r="L87" s="267">
        <v>8.8034</v>
      </c>
      <c r="M87" s="267">
        <v>5.1931</v>
      </c>
      <c r="N87" s="267">
        <v>0</v>
      </c>
      <c r="O87" s="267">
        <v>0</v>
      </c>
      <c r="P87" s="267">
        <v>0</v>
      </c>
    </row>
    <row r="88" spans="1:16" ht="15">
      <c r="A88" s="290">
        <v>13</v>
      </c>
      <c r="B88" s="267">
        <v>0</v>
      </c>
      <c r="C88" s="267">
        <v>0</v>
      </c>
      <c r="D88" s="267">
        <v>19.2449</v>
      </c>
      <c r="E88" s="267">
        <v>6.2539</v>
      </c>
      <c r="F88" s="267">
        <v>11.8167</v>
      </c>
      <c r="G88" s="267">
        <v>3.6709</v>
      </c>
      <c r="H88" s="267">
        <v>11.4245</v>
      </c>
      <c r="I88" s="267">
        <v>4.7105</v>
      </c>
      <c r="J88" s="267">
        <v>11.6303</v>
      </c>
      <c r="K88" s="267">
        <v>4.9758</v>
      </c>
      <c r="L88" s="267">
        <v>8.9867</v>
      </c>
      <c r="M88" s="267">
        <v>5.1145</v>
      </c>
      <c r="N88" s="267">
        <v>0</v>
      </c>
      <c r="O88" s="267">
        <v>0</v>
      </c>
      <c r="P88" s="267">
        <v>0</v>
      </c>
    </row>
    <row r="89" spans="1:16" ht="15">
      <c r="A89" s="290">
        <v>14</v>
      </c>
      <c r="B89" s="267">
        <v>0</v>
      </c>
      <c r="C89" s="267">
        <v>0</v>
      </c>
      <c r="D89" s="267">
        <v>19.1112</v>
      </c>
      <c r="E89" s="267">
        <v>6.0382</v>
      </c>
      <c r="F89" s="267">
        <v>11.0611</v>
      </c>
      <c r="G89" s="267">
        <v>3.5443</v>
      </c>
      <c r="H89" s="267">
        <v>10.6732</v>
      </c>
      <c r="I89" s="267">
        <v>4.5481</v>
      </c>
      <c r="J89" s="267">
        <v>11.2751</v>
      </c>
      <c r="K89" s="267">
        <v>4.8042</v>
      </c>
      <c r="L89" s="267">
        <v>9.17</v>
      </c>
      <c r="M89" s="267">
        <v>5.0358</v>
      </c>
      <c r="N89" s="267">
        <v>0</v>
      </c>
      <c r="O89" s="267">
        <v>0</v>
      </c>
      <c r="P89" s="267">
        <v>0</v>
      </c>
    </row>
    <row r="90" spans="1:16" ht="15">
      <c r="A90" s="290">
        <v>15</v>
      </c>
      <c r="B90" s="267">
        <v>0</v>
      </c>
      <c r="C90" s="267">
        <v>0</v>
      </c>
      <c r="D90" s="267">
        <v>18.9776</v>
      </c>
      <c r="E90" s="267">
        <v>5.8226</v>
      </c>
      <c r="F90" s="267">
        <v>10.3054</v>
      </c>
      <c r="G90" s="267">
        <v>3.4177</v>
      </c>
      <c r="H90" s="267">
        <v>9.9219</v>
      </c>
      <c r="I90" s="267">
        <v>4.3856</v>
      </c>
      <c r="J90" s="267">
        <v>10.92</v>
      </c>
      <c r="K90" s="267">
        <v>4.6326</v>
      </c>
      <c r="L90" s="267">
        <v>9.3533</v>
      </c>
      <c r="M90" s="267">
        <v>4.9571</v>
      </c>
      <c r="N90" s="267">
        <v>0</v>
      </c>
      <c r="O90" s="267">
        <v>0</v>
      </c>
      <c r="P90" s="267">
        <v>0</v>
      </c>
    </row>
    <row r="91" spans="1:16" ht="15">
      <c r="A91" s="290">
        <v>16</v>
      </c>
      <c r="B91" s="267">
        <v>0</v>
      </c>
      <c r="C91" s="267">
        <v>0</v>
      </c>
      <c r="D91" s="267">
        <v>18.844</v>
      </c>
      <c r="E91" s="267">
        <v>5.6069</v>
      </c>
      <c r="F91" s="267">
        <v>9.5497</v>
      </c>
      <c r="G91" s="267">
        <v>3.2911</v>
      </c>
      <c r="H91" s="267">
        <v>9.1707</v>
      </c>
      <c r="I91" s="267">
        <v>4.2232</v>
      </c>
      <c r="J91" s="267">
        <v>10.5648</v>
      </c>
      <c r="K91" s="267">
        <v>4.461</v>
      </c>
      <c r="L91" s="267">
        <v>9.5367</v>
      </c>
      <c r="M91" s="267">
        <v>4.8784</v>
      </c>
      <c r="N91" s="267">
        <v>0</v>
      </c>
      <c r="O91" s="267">
        <v>0</v>
      </c>
      <c r="P91" s="267">
        <v>0</v>
      </c>
    </row>
    <row r="92" spans="1:16" ht="15">
      <c r="A92" s="290">
        <v>17</v>
      </c>
      <c r="B92" s="267">
        <v>0</v>
      </c>
      <c r="C92" s="267">
        <v>0</v>
      </c>
      <c r="D92" s="267">
        <v>18.7104</v>
      </c>
      <c r="E92" s="267">
        <v>5.3913</v>
      </c>
      <c r="F92" s="267">
        <v>8.7941</v>
      </c>
      <c r="G92" s="267">
        <v>3.1645</v>
      </c>
      <c r="H92" s="267">
        <v>8.4194</v>
      </c>
      <c r="I92" s="267">
        <v>4.0608</v>
      </c>
      <c r="J92" s="267">
        <v>10.2097</v>
      </c>
      <c r="K92" s="267">
        <v>4.2895</v>
      </c>
      <c r="L92" s="267">
        <v>9.72</v>
      </c>
      <c r="M92" s="267">
        <v>4.7997</v>
      </c>
      <c r="N92" s="267">
        <v>0</v>
      </c>
      <c r="O92" s="267">
        <v>0</v>
      </c>
      <c r="P92" s="267">
        <v>0</v>
      </c>
    </row>
    <row r="93" spans="1:16" ht="15">
      <c r="A93" s="290">
        <v>18</v>
      </c>
      <c r="B93" s="267">
        <v>0</v>
      </c>
      <c r="C93" s="267">
        <v>0</v>
      </c>
      <c r="D93" s="267">
        <v>18.5768</v>
      </c>
      <c r="E93" s="267">
        <v>5.1756</v>
      </c>
      <c r="F93" s="267">
        <v>8.0384</v>
      </c>
      <c r="G93" s="267">
        <v>3.038</v>
      </c>
      <c r="H93" s="267">
        <v>7.6681</v>
      </c>
      <c r="I93" s="267">
        <v>3.8983</v>
      </c>
      <c r="J93" s="267">
        <v>9.8545</v>
      </c>
      <c r="K93" s="267">
        <v>4.1179</v>
      </c>
      <c r="L93" s="267">
        <v>9.9033</v>
      </c>
      <c r="M93" s="267">
        <v>4.721</v>
      </c>
      <c r="N93" s="267">
        <v>9.6576</v>
      </c>
      <c r="O93" s="267">
        <v>3.7528</v>
      </c>
      <c r="P93" s="267">
        <v>0</v>
      </c>
    </row>
    <row r="94" spans="1:16" ht="15">
      <c r="A94" s="290">
        <v>19</v>
      </c>
      <c r="B94" s="267">
        <v>0</v>
      </c>
      <c r="C94" s="267">
        <v>0</v>
      </c>
      <c r="D94" s="267">
        <v>18.4431</v>
      </c>
      <c r="E94" s="267">
        <v>4.946</v>
      </c>
      <c r="F94" s="267">
        <v>8.7175</v>
      </c>
      <c r="G94" s="267">
        <v>3.0156</v>
      </c>
      <c r="H94" s="267">
        <v>7.5992</v>
      </c>
      <c r="I94" s="267">
        <v>3.8591</v>
      </c>
      <c r="J94" s="267">
        <v>9.504</v>
      </c>
      <c r="K94" s="267">
        <v>4.0498</v>
      </c>
      <c r="L94" s="267">
        <v>9.8325</v>
      </c>
      <c r="M94" s="267">
        <v>4.864</v>
      </c>
      <c r="N94" s="267">
        <v>9.3894</v>
      </c>
      <c r="O94" s="267">
        <v>3.6485</v>
      </c>
      <c r="P94" s="267">
        <v>0</v>
      </c>
    </row>
    <row r="95" spans="1:16" ht="15">
      <c r="A95" s="290">
        <v>20</v>
      </c>
      <c r="B95" s="267">
        <v>0</v>
      </c>
      <c r="C95" s="267">
        <v>0</v>
      </c>
      <c r="D95" s="267">
        <v>18.3095</v>
      </c>
      <c r="E95" s="267">
        <v>4.7165</v>
      </c>
      <c r="F95" s="267">
        <v>9.3967</v>
      </c>
      <c r="G95" s="267">
        <v>2.9932</v>
      </c>
      <c r="H95" s="267">
        <v>7.5304</v>
      </c>
      <c r="I95" s="267">
        <v>3.8199</v>
      </c>
      <c r="J95" s="267">
        <v>9.1535</v>
      </c>
      <c r="K95" s="267">
        <v>3.9818</v>
      </c>
      <c r="L95" s="267">
        <v>9.7617</v>
      </c>
      <c r="M95" s="267">
        <v>5.0069</v>
      </c>
      <c r="N95" s="267">
        <v>9.1211</v>
      </c>
      <c r="O95" s="267">
        <v>3.5443</v>
      </c>
      <c r="P95" s="267">
        <v>0</v>
      </c>
    </row>
    <row r="96" spans="1:16" ht="15">
      <c r="A96" s="290">
        <v>21</v>
      </c>
      <c r="B96" s="267">
        <v>0</v>
      </c>
      <c r="C96" s="267">
        <v>0</v>
      </c>
      <c r="D96" s="267">
        <v>18.7051</v>
      </c>
      <c r="E96" s="267">
        <v>5.5494</v>
      </c>
      <c r="F96" s="267">
        <v>10.9307</v>
      </c>
      <c r="G96" s="267">
        <v>3.8798</v>
      </c>
      <c r="H96" s="267">
        <v>8.489</v>
      </c>
      <c r="I96" s="267">
        <v>4.6158</v>
      </c>
      <c r="J96" s="267">
        <v>9.9041</v>
      </c>
      <c r="K96" s="267">
        <v>4.6796</v>
      </c>
      <c r="L96" s="267">
        <v>10.8298</v>
      </c>
      <c r="M96" s="267">
        <v>6.5169</v>
      </c>
      <c r="N96" s="267">
        <v>9.6037</v>
      </c>
      <c r="O96" s="267">
        <v>4.801</v>
      </c>
      <c r="P96" s="267">
        <v>0</v>
      </c>
    </row>
    <row r="97" spans="1:16" ht="15">
      <c r="A97" s="290">
        <v>22</v>
      </c>
      <c r="B97" s="267">
        <v>0</v>
      </c>
      <c r="C97" s="267">
        <v>0</v>
      </c>
      <c r="D97" s="267">
        <v>18.4768</v>
      </c>
      <c r="E97" s="267">
        <v>5.2904</v>
      </c>
      <c r="F97" s="267">
        <v>11.4856</v>
      </c>
      <c r="G97" s="267">
        <v>3.7955</v>
      </c>
      <c r="H97" s="267">
        <v>8.3568</v>
      </c>
      <c r="I97" s="267">
        <v>4.4819</v>
      </c>
      <c r="J97" s="267">
        <v>9.4931</v>
      </c>
      <c r="K97" s="267">
        <v>4.4927</v>
      </c>
      <c r="L97" s="267">
        <v>10.59</v>
      </c>
      <c r="M97" s="267">
        <v>6.4325</v>
      </c>
      <c r="N97" s="267">
        <v>9.3127</v>
      </c>
      <c r="O97" s="267">
        <v>4.6555</v>
      </c>
      <c r="P97" s="267">
        <v>0</v>
      </c>
    </row>
    <row r="98" spans="1:16" ht="15">
      <c r="A98" s="290">
        <v>23</v>
      </c>
      <c r="B98" s="267">
        <v>0</v>
      </c>
      <c r="C98" s="267">
        <v>0</v>
      </c>
      <c r="D98" s="267">
        <v>18.2485</v>
      </c>
      <c r="E98" s="267">
        <v>5.0314</v>
      </c>
      <c r="F98" s="267">
        <v>12.0405</v>
      </c>
      <c r="G98" s="267">
        <v>3.7111</v>
      </c>
      <c r="H98" s="267">
        <v>8.2246</v>
      </c>
      <c r="I98" s="267">
        <v>4.3481</v>
      </c>
      <c r="J98" s="267">
        <v>9.082</v>
      </c>
      <c r="K98" s="267">
        <v>4.3058</v>
      </c>
      <c r="L98" s="267">
        <v>10.3503</v>
      </c>
      <c r="M98" s="267">
        <v>6.3482</v>
      </c>
      <c r="N98" s="267">
        <v>9.0216</v>
      </c>
      <c r="O98" s="267">
        <v>4.51</v>
      </c>
      <c r="P98" s="267">
        <v>0</v>
      </c>
    </row>
    <row r="99" spans="1:16" ht="15">
      <c r="A99" s="290">
        <v>24</v>
      </c>
      <c r="B99" s="267">
        <v>0</v>
      </c>
      <c r="C99" s="267">
        <v>0</v>
      </c>
      <c r="D99" s="267">
        <v>18.0203</v>
      </c>
      <c r="E99" s="267">
        <v>4.7724</v>
      </c>
      <c r="F99" s="267">
        <v>12.5954</v>
      </c>
      <c r="G99" s="267">
        <v>3.6268</v>
      </c>
      <c r="H99" s="267">
        <v>8.0924</v>
      </c>
      <c r="I99" s="267">
        <v>4.2142</v>
      </c>
      <c r="J99" s="267">
        <v>8.671</v>
      </c>
      <c r="K99" s="267">
        <v>4.1189</v>
      </c>
      <c r="L99" s="267">
        <v>10.1105</v>
      </c>
      <c r="M99" s="267">
        <v>6.2638</v>
      </c>
      <c r="N99" s="267">
        <v>8.7306</v>
      </c>
      <c r="O99" s="267">
        <v>4.3646</v>
      </c>
      <c r="P99" s="267">
        <v>0</v>
      </c>
    </row>
    <row r="100" spans="1:16" ht="15">
      <c r="A100" s="290">
        <v>25</v>
      </c>
      <c r="B100" s="267">
        <v>0</v>
      </c>
      <c r="C100" s="267">
        <v>0</v>
      </c>
      <c r="D100" s="267">
        <v>17.792</v>
      </c>
      <c r="E100" s="267">
        <v>4.5134</v>
      </c>
      <c r="F100" s="267">
        <v>13.1502</v>
      </c>
      <c r="G100" s="267">
        <v>3.5424</v>
      </c>
      <c r="H100" s="267">
        <v>7.9602</v>
      </c>
      <c r="I100" s="267">
        <v>4.0804</v>
      </c>
      <c r="J100" s="267">
        <v>8.26</v>
      </c>
      <c r="K100" s="267">
        <v>3.932</v>
      </c>
      <c r="L100" s="267">
        <v>9.8707</v>
      </c>
      <c r="M100" s="267">
        <v>6.1795</v>
      </c>
      <c r="N100" s="267">
        <v>8.4396</v>
      </c>
      <c r="O100" s="267">
        <v>4.2191</v>
      </c>
      <c r="P100" s="267">
        <v>0</v>
      </c>
    </row>
    <row r="101" spans="1:16" ht="15">
      <c r="A101" s="290">
        <v>26</v>
      </c>
      <c r="B101" s="267">
        <v>0</v>
      </c>
      <c r="C101" s="267">
        <v>0</v>
      </c>
      <c r="D101" s="267">
        <v>17.5637</v>
      </c>
      <c r="E101" s="267">
        <v>4.2544</v>
      </c>
      <c r="F101" s="267">
        <v>13.7051</v>
      </c>
      <c r="G101" s="267">
        <v>3.4581</v>
      </c>
      <c r="H101" s="267">
        <v>7.828</v>
      </c>
      <c r="I101" s="267">
        <v>3.9465</v>
      </c>
      <c r="J101" s="267">
        <v>7.849</v>
      </c>
      <c r="K101" s="267">
        <v>3.7451</v>
      </c>
      <c r="L101" s="267">
        <v>9.6309</v>
      </c>
      <c r="M101" s="267">
        <v>6.0951</v>
      </c>
      <c r="N101" s="267">
        <v>8.1486</v>
      </c>
      <c r="O101" s="267">
        <v>4.0736</v>
      </c>
      <c r="P101" s="267">
        <v>0</v>
      </c>
    </row>
    <row r="102" spans="1:16" ht="15">
      <c r="A102" s="290">
        <v>27</v>
      </c>
      <c r="B102" s="267">
        <v>0</v>
      </c>
      <c r="C102" s="267">
        <v>0</v>
      </c>
      <c r="D102" s="267">
        <v>17.3354</v>
      </c>
      <c r="E102" s="267">
        <v>3.9954</v>
      </c>
      <c r="F102" s="267">
        <v>14.26</v>
      </c>
      <c r="G102" s="267">
        <v>3.3738</v>
      </c>
      <c r="H102" s="267">
        <v>7.6958</v>
      </c>
      <c r="I102" s="267">
        <v>3.8127</v>
      </c>
      <c r="J102" s="267">
        <v>7.438</v>
      </c>
      <c r="K102" s="267">
        <v>3.5582</v>
      </c>
      <c r="L102" s="267">
        <v>9.3911</v>
      </c>
      <c r="M102" s="267">
        <v>6.0107</v>
      </c>
      <c r="N102" s="267">
        <v>7.8576</v>
      </c>
      <c r="O102" s="267">
        <v>3.9281</v>
      </c>
      <c r="P102" s="267">
        <v>0</v>
      </c>
    </row>
    <row r="103" spans="1:16" ht="15">
      <c r="A103" s="290">
        <v>28</v>
      </c>
      <c r="B103" s="267">
        <v>0</v>
      </c>
      <c r="C103" s="267">
        <v>0</v>
      </c>
      <c r="D103" s="267">
        <v>17.1071</v>
      </c>
      <c r="E103" s="267">
        <v>3.7364</v>
      </c>
      <c r="F103" s="267">
        <v>14.8149</v>
      </c>
      <c r="G103" s="267">
        <v>3.2894</v>
      </c>
      <c r="H103" s="267">
        <v>7.5636</v>
      </c>
      <c r="I103" s="267">
        <v>3.6788</v>
      </c>
      <c r="J103" s="267">
        <v>7.027</v>
      </c>
      <c r="K103" s="267">
        <v>3.3713</v>
      </c>
      <c r="L103" s="267">
        <v>9.1514</v>
      </c>
      <c r="M103" s="267">
        <v>5.9264</v>
      </c>
      <c r="N103" s="267">
        <v>7.5665</v>
      </c>
      <c r="O103" s="267">
        <v>3.7826</v>
      </c>
      <c r="P103" s="267">
        <v>0</v>
      </c>
    </row>
    <row r="104" spans="1:16" ht="15">
      <c r="A104" s="290">
        <v>29</v>
      </c>
      <c r="B104" s="267">
        <v>0</v>
      </c>
      <c r="C104" s="267">
        <v>0</v>
      </c>
      <c r="D104" s="267">
        <v>16.8788</v>
      </c>
      <c r="E104" s="267">
        <v>3.4774</v>
      </c>
      <c r="F104" s="267">
        <v>15.3698</v>
      </c>
      <c r="G104" s="267">
        <v>3.2051</v>
      </c>
      <c r="H104" s="267">
        <v>7.4314</v>
      </c>
      <c r="I104" s="267">
        <v>3.545</v>
      </c>
      <c r="J104" s="267">
        <v>6.6159</v>
      </c>
      <c r="K104" s="267">
        <v>3.1844</v>
      </c>
      <c r="L104" s="267">
        <v>8.9116</v>
      </c>
      <c r="M104" s="267">
        <v>5.842</v>
      </c>
      <c r="N104" s="267">
        <v>7.2755</v>
      </c>
      <c r="O104" s="267">
        <v>3.6371</v>
      </c>
      <c r="P104" s="267">
        <v>0</v>
      </c>
    </row>
    <row r="105" spans="1:16" ht="15">
      <c r="A105" s="290">
        <v>30</v>
      </c>
      <c r="B105" s="267">
        <v>0</v>
      </c>
      <c r="C105" s="267">
        <v>0</v>
      </c>
      <c r="D105" s="267">
        <v>16.6506</v>
      </c>
      <c r="E105" s="267">
        <v>3.2184</v>
      </c>
      <c r="F105" s="267">
        <v>15.9247</v>
      </c>
      <c r="G105" s="267">
        <v>3.1208</v>
      </c>
      <c r="H105" s="267">
        <v>7.2993</v>
      </c>
      <c r="I105" s="267">
        <v>3.4111</v>
      </c>
      <c r="J105" s="267">
        <v>6.2049</v>
      </c>
      <c r="K105" s="267">
        <v>2.9975</v>
      </c>
      <c r="L105" s="267">
        <v>8.6718</v>
      </c>
      <c r="M105" s="267">
        <v>5.7577</v>
      </c>
      <c r="N105" s="267">
        <v>6.9845</v>
      </c>
      <c r="O105" s="267">
        <v>3.4916</v>
      </c>
      <c r="P105" s="267">
        <v>0</v>
      </c>
    </row>
    <row r="106" spans="1:16" ht="15">
      <c r="A106" s="290">
        <v>31</v>
      </c>
      <c r="B106" s="267">
        <v>0</v>
      </c>
      <c r="C106" s="267">
        <v>0</v>
      </c>
      <c r="D106" s="267">
        <v>16.2342</v>
      </c>
      <c r="E106" s="267">
        <v>3.2013</v>
      </c>
      <c r="F106" s="267">
        <v>15.1558</v>
      </c>
      <c r="G106" s="267">
        <v>3.1133</v>
      </c>
      <c r="H106" s="267">
        <v>7.2782</v>
      </c>
      <c r="I106" s="267">
        <v>3.3946</v>
      </c>
      <c r="J106" s="267">
        <v>6.0855</v>
      </c>
      <c r="K106" s="267">
        <v>2.9935</v>
      </c>
      <c r="L106" s="267">
        <v>8.5506</v>
      </c>
      <c r="M106" s="267">
        <v>5.6733</v>
      </c>
      <c r="N106" s="267">
        <v>6.8456</v>
      </c>
      <c r="O106" s="267">
        <v>3.4881</v>
      </c>
      <c r="P106" s="267">
        <v>0</v>
      </c>
    </row>
    <row r="107" spans="1:16" ht="15">
      <c r="A107" s="290">
        <v>32</v>
      </c>
      <c r="B107" s="267">
        <v>0</v>
      </c>
      <c r="C107" s="267">
        <v>0</v>
      </c>
      <c r="D107" s="267">
        <v>15.8179</v>
      </c>
      <c r="E107" s="267">
        <v>3.1842</v>
      </c>
      <c r="F107" s="267">
        <v>14.387</v>
      </c>
      <c r="G107" s="267">
        <v>3.1058</v>
      </c>
      <c r="H107" s="267">
        <v>7.2572</v>
      </c>
      <c r="I107" s="267">
        <v>3.3781</v>
      </c>
      <c r="J107" s="267">
        <v>5.9662</v>
      </c>
      <c r="K107" s="267">
        <v>2.9895</v>
      </c>
      <c r="L107" s="267">
        <v>8.4294</v>
      </c>
      <c r="M107" s="267">
        <v>5.5889</v>
      </c>
      <c r="N107" s="267">
        <v>6.7066</v>
      </c>
      <c r="O107" s="267">
        <v>3.4845</v>
      </c>
      <c r="P107" s="267">
        <v>0</v>
      </c>
    </row>
    <row r="108" spans="1:16" ht="15">
      <c r="A108" s="290">
        <v>33</v>
      </c>
      <c r="B108" s="267">
        <v>0</v>
      </c>
      <c r="C108" s="267">
        <v>0</v>
      </c>
      <c r="D108" s="267">
        <v>16.9418</v>
      </c>
      <c r="E108" s="267">
        <v>3.4839</v>
      </c>
      <c r="F108" s="267">
        <v>14.98</v>
      </c>
      <c r="G108" s="267">
        <v>3.4082</v>
      </c>
      <c r="H108" s="267">
        <v>7.9597</v>
      </c>
      <c r="I108" s="267">
        <v>3.6977</v>
      </c>
      <c r="J108" s="267">
        <v>6.4315</v>
      </c>
      <c r="K108" s="267">
        <v>3.2841</v>
      </c>
      <c r="L108" s="267">
        <v>9.1391</v>
      </c>
      <c r="M108" s="267">
        <v>6.055</v>
      </c>
      <c r="N108" s="267">
        <v>7.2245</v>
      </c>
      <c r="O108" s="267">
        <v>3.8291</v>
      </c>
      <c r="P108" s="267">
        <v>0</v>
      </c>
    </row>
    <row r="109" spans="1:16" ht="15">
      <c r="A109" s="290">
        <v>34</v>
      </c>
      <c r="B109" s="267">
        <v>0</v>
      </c>
      <c r="C109" s="267">
        <v>0</v>
      </c>
      <c r="D109" s="267">
        <v>16.4838</v>
      </c>
      <c r="E109" s="267">
        <v>3.4651</v>
      </c>
      <c r="F109" s="267">
        <v>14.1342</v>
      </c>
      <c r="G109" s="267">
        <v>3.4</v>
      </c>
      <c r="H109" s="267">
        <v>7.9366</v>
      </c>
      <c r="I109" s="267">
        <v>3.6795</v>
      </c>
      <c r="J109" s="267">
        <v>6.3002</v>
      </c>
      <c r="K109" s="267">
        <v>3.2797</v>
      </c>
      <c r="L109" s="267">
        <v>9.0058</v>
      </c>
      <c r="M109" s="267">
        <v>5.9622</v>
      </c>
      <c r="N109" s="267">
        <v>7.0716</v>
      </c>
      <c r="O109" s="267">
        <v>3.8251</v>
      </c>
      <c r="P109" s="267">
        <v>0</v>
      </c>
    </row>
    <row r="110" spans="1:16" ht="15">
      <c r="A110" s="290">
        <v>35</v>
      </c>
      <c r="B110" s="267">
        <v>0</v>
      </c>
      <c r="C110" s="267">
        <v>0</v>
      </c>
      <c r="D110" s="267">
        <v>16.0259</v>
      </c>
      <c r="E110" s="267">
        <v>3.4463</v>
      </c>
      <c r="F110" s="267">
        <v>13.2885</v>
      </c>
      <c r="G110" s="267">
        <v>3.3917</v>
      </c>
      <c r="H110" s="267">
        <v>7.9134</v>
      </c>
      <c r="I110" s="267">
        <v>3.6614</v>
      </c>
      <c r="J110" s="267">
        <v>6.1688</v>
      </c>
      <c r="K110" s="267">
        <v>3.2753</v>
      </c>
      <c r="L110" s="267">
        <v>8.8725</v>
      </c>
      <c r="M110" s="267">
        <v>5.8694</v>
      </c>
      <c r="N110" s="267">
        <v>6.9188</v>
      </c>
      <c r="O110" s="267">
        <v>3.8212</v>
      </c>
      <c r="P110" s="267">
        <v>0</v>
      </c>
    </row>
    <row r="111" spans="1:16" ht="15">
      <c r="A111" s="290">
        <v>36</v>
      </c>
      <c r="B111" s="267">
        <v>0</v>
      </c>
      <c r="C111" s="267">
        <v>0</v>
      </c>
      <c r="D111" s="267">
        <v>15.5679</v>
      </c>
      <c r="E111" s="267">
        <v>3.4275</v>
      </c>
      <c r="F111" s="267">
        <v>12.4428</v>
      </c>
      <c r="G111" s="267">
        <v>3.3835</v>
      </c>
      <c r="H111" s="267">
        <v>7.8903</v>
      </c>
      <c r="I111" s="267">
        <v>3.6432</v>
      </c>
      <c r="J111" s="267">
        <v>6.0375</v>
      </c>
      <c r="K111" s="267">
        <v>3.2709</v>
      </c>
      <c r="L111" s="267">
        <v>8.7392</v>
      </c>
      <c r="M111" s="267">
        <v>5.7767</v>
      </c>
      <c r="N111" s="267">
        <v>6.766</v>
      </c>
      <c r="O111" s="267">
        <v>3.8173</v>
      </c>
      <c r="P111" s="267">
        <v>0</v>
      </c>
    </row>
    <row r="112" spans="1:16" ht="15">
      <c r="A112" s="290">
        <v>37</v>
      </c>
      <c r="B112" s="267">
        <v>0</v>
      </c>
      <c r="C112" s="267">
        <v>0</v>
      </c>
      <c r="D112" s="267">
        <v>15.11</v>
      </c>
      <c r="E112" s="267">
        <v>3.4087</v>
      </c>
      <c r="F112" s="267">
        <v>11.5971</v>
      </c>
      <c r="G112" s="267">
        <v>3.3753</v>
      </c>
      <c r="H112" s="267">
        <v>7.8671</v>
      </c>
      <c r="I112" s="267">
        <v>3.625</v>
      </c>
      <c r="J112" s="267">
        <v>5.9062</v>
      </c>
      <c r="K112" s="267">
        <v>3.2665</v>
      </c>
      <c r="L112" s="267">
        <v>8.6059</v>
      </c>
      <c r="M112" s="267">
        <v>5.6839</v>
      </c>
      <c r="N112" s="267">
        <v>6.6132</v>
      </c>
      <c r="O112" s="267">
        <v>3.8134</v>
      </c>
      <c r="P112" s="267">
        <v>0</v>
      </c>
    </row>
    <row r="113" spans="1:16" ht="15">
      <c r="A113" s="290">
        <v>38</v>
      </c>
      <c r="B113" s="267">
        <v>0</v>
      </c>
      <c r="C113" s="267">
        <v>0</v>
      </c>
      <c r="D113" s="267">
        <v>14.652</v>
      </c>
      <c r="E113" s="267">
        <v>3.39</v>
      </c>
      <c r="F113" s="267">
        <v>10.7513</v>
      </c>
      <c r="G113" s="267">
        <v>3.3671</v>
      </c>
      <c r="H113" s="267">
        <v>7.844</v>
      </c>
      <c r="I113" s="267">
        <v>3.6068</v>
      </c>
      <c r="J113" s="267">
        <v>5.7749</v>
      </c>
      <c r="K113" s="267">
        <v>3.2621</v>
      </c>
      <c r="L113" s="267">
        <v>8.4726</v>
      </c>
      <c r="M113" s="267">
        <v>5.5911</v>
      </c>
      <c r="N113" s="267">
        <v>6.4603</v>
      </c>
      <c r="O113" s="267">
        <v>3.8095</v>
      </c>
      <c r="P113" s="267">
        <v>0</v>
      </c>
    </row>
    <row r="114" spans="1:16" ht="15">
      <c r="A114" s="290">
        <v>39</v>
      </c>
      <c r="B114" s="267">
        <v>0</v>
      </c>
      <c r="C114" s="267">
        <v>0</v>
      </c>
      <c r="D114" s="267">
        <v>14.1941</v>
      </c>
      <c r="E114" s="267">
        <v>3.3712</v>
      </c>
      <c r="F114" s="267">
        <v>9.9056</v>
      </c>
      <c r="G114" s="267">
        <v>3.3589</v>
      </c>
      <c r="H114" s="267">
        <v>7.8208</v>
      </c>
      <c r="I114" s="267">
        <v>3.5887</v>
      </c>
      <c r="J114" s="267">
        <v>5.6436</v>
      </c>
      <c r="K114" s="267">
        <v>3.2577</v>
      </c>
      <c r="L114" s="267">
        <v>8.3393</v>
      </c>
      <c r="M114" s="267">
        <v>5.4983</v>
      </c>
      <c r="N114" s="267">
        <v>6.3075</v>
      </c>
      <c r="O114" s="267">
        <v>3.8056</v>
      </c>
      <c r="P114" s="267">
        <v>0</v>
      </c>
    </row>
    <row r="115" spans="1:16" ht="15">
      <c r="A115" s="290">
        <v>40</v>
      </c>
      <c r="B115" s="267">
        <v>0</v>
      </c>
      <c r="C115" s="267">
        <v>0</v>
      </c>
      <c r="D115" s="267">
        <v>13.7361</v>
      </c>
      <c r="E115" s="267">
        <v>3.3524</v>
      </c>
      <c r="F115" s="267">
        <v>9.0599</v>
      </c>
      <c r="G115" s="267">
        <v>3.3506</v>
      </c>
      <c r="H115" s="267">
        <v>7.7976</v>
      </c>
      <c r="I115" s="267">
        <v>3.5705</v>
      </c>
      <c r="J115" s="267">
        <v>5.5123</v>
      </c>
      <c r="K115" s="267">
        <v>3.2533</v>
      </c>
      <c r="L115" s="267">
        <v>8.206</v>
      </c>
      <c r="M115" s="267">
        <v>5.4055</v>
      </c>
      <c r="N115" s="267">
        <v>6.1547</v>
      </c>
      <c r="O115" s="267">
        <v>3.8017</v>
      </c>
      <c r="P115" s="267">
        <v>0</v>
      </c>
    </row>
    <row r="116" spans="1:16" ht="15">
      <c r="A116" s="290">
        <v>41</v>
      </c>
      <c r="B116" s="267">
        <v>0</v>
      </c>
      <c r="C116" s="267">
        <v>0</v>
      </c>
      <c r="D116" s="267">
        <v>13.2782</v>
      </c>
      <c r="E116" s="267">
        <v>3.3336</v>
      </c>
      <c r="F116" s="267">
        <v>8.2142</v>
      </c>
      <c r="G116" s="267">
        <v>3.3424</v>
      </c>
      <c r="H116" s="267">
        <v>7.7745</v>
      </c>
      <c r="I116" s="267">
        <v>3.5523</v>
      </c>
      <c r="J116" s="267">
        <v>5.381</v>
      </c>
      <c r="K116" s="267">
        <v>3.2489</v>
      </c>
      <c r="L116" s="267">
        <v>8.0727</v>
      </c>
      <c r="M116" s="267">
        <v>5.3127</v>
      </c>
      <c r="N116" s="267">
        <v>6.0018</v>
      </c>
      <c r="O116" s="267">
        <v>3.7977</v>
      </c>
      <c r="P116" s="267">
        <v>0</v>
      </c>
    </row>
    <row r="117" spans="1:16" ht="15">
      <c r="A117" s="290">
        <v>42</v>
      </c>
      <c r="B117" s="267">
        <v>0</v>
      </c>
      <c r="C117" s="267">
        <v>0</v>
      </c>
      <c r="D117" s="267">
        <v>12.8202</v>
      </c>
      <c r="E117" s="267">
        <v>3.3149</v>
      </c>
      <c r="F117" s="267">
        <v>7.3684</v>
      </c>
      <c r="G117" s="267">
        <v>3.3342</v>
      </c>
      <c r="H117" s="267">
        <v>7.7513</v>
      </c>
      <c r="I117" s="267">
        <v>3.5342</v>
      </c>
      <c r="J117" s="267">
        <v>5.2496</v>
      </c>
      <c r="K117" s="267">
        <v>3.2445</v>
      </c>
      <c r="L117" s="267">
        <v>7.9394</v>
      </c>
      <c r="M117" s="267">
        <v>5.2199</v>
      </c>
      <c r="N117" s="267">
        <v>5.849</v>
      </c>
      <c r="O117" s="267">
        <v>3.7938</v>
      </c>
      <c r="P117" s="267">
        <v>0</v>
      </c>
    </row>
    <row r="118" spans="1:16" ht="15">
      <c r="A118" s="290">
        <v>43</v>
      </c>
      <c r="B118" s="267">
        <v>0</v>
      </c>
      <c r="C118" s="267">
        <v>0</v>
      </c>
      <c r="D118" s="267">
        <v>12.5379</v>
      </c>
      <c r="E118" s="267">
        <v>3.3067</v>
      </c>
      <c r="F118" s="267">
        <v>7.1435</v>
      </c>
      <c r="G118" s="267">
        <v>3.326</v>
      </c>
      <c r="H118" s="267">
        <v>7.7115</v>
      </c>
      <c r="I118" s="267">
        <v>3.516</v>
      </c>
      <c r="J118" s="267">
        <v>5.3512</v>
      </c>
      <c r="K118" s="267">
        <v>3.2422</v>
      </c>
      <c r="L118" s="267">
        <v>7.7965</v>
      </c>
      <c r="M118" s="267">
        <v>5.198</v>
      </c>
      <c r="N118" s="267">
        <v>5.7525</v>
      </c>
      <c r="O118" s="267">
        <v>3.7899</v>
      </c>
      <c r="P118" s="267">
        <v>0</v>
      </c>
    </row>
    <row r="119" spans="1:16" ht="15">
      <c r="A119" s="290">
        <v>44</v>
      </c>
      <c r="B119" s="267">
        <v>0</v>
      </c>
      <c r="C119" s="267">
        <v>0</v>
      </c>
      <c r="D119" s="267">
        <v>12.2556</v>
      </c>
      <c r="E119" s="267">
        <v>3.2985</v>
      </c>
      <c r="F119" s="267">
        <v>6.9185</v>
      </c>
      <c r="G119" s="267">
        <v>3.3178</v>
      </c>
      <c r="H119" s="267">
        <v>7.6716</v>
      </c>
      <c r="I119" s="267">
        <v>3.4978</v>
      </c>
      <c r="J119" s="267">
        <v>5.4527</v>
      </c>
      <c r="K119" s="267">
        <v>3.2399</v>
      </c>
      <c r="L119" s="267">
        <v>7.6535</v>
      </c>
      <c r="M119" s="267">
        <v>5.1761</v>
      </c>
      <c r="N119" s="267">
        <v>5.6559</v>
      </c>
      <c r="O119" s="267">
        <v>3.786</v>
      </c>
      <c r="P119" s="267">
        <v>0</v>
      </c>
    </row>
    <row r="120" spans="1:16" ht="15">
      <c r="A120" s="290">
        <v>45</v>
      </c>
      <c r="B120" s="267">
        <v>0</v>
      </c>
      <c r="C120" s="267">
        <v>0</v>
      </c>
      <c r="D120" s="267">
        <v>13.1707</v>
      </c>
      <c r="E120" s="267">
        <v>3.4878</v>
      </c>
      <c r="F120" s="267">
        <v>7.3629</v>
      </c>
      <c r="G120" s="267">
        <v>3.5081</v>
      </c>
      <c r="H120" s="267">
        <v>8.3949</v>
      </c>
      <c r="I120" s="267">
        <v>3.6884</v>
      </c>
      <c r="J120" s="267">
        <v>6.1096</v>
      </c>
      <c r="K120" s="267">
        <v>3.4318</v>
      </c>
      <c r="L120" s="267">
        <v>8.2617</v>
      </c>
      <c r="M120" s="267">
        <v>5.4635</v>
      </c>
      <c r="N120" s="267">
        <v>6.1153</v>
      </c>
      <c r="O120" s="267">
        <v>4.009</v>
      </c>
      <c r="P120" s="267">
        <v>0</v>
      </c>
    </row>
    <row r="121" spans="1:16" ht="15">
      <c r="A121" s="290">
        <v>46</v>
      </c>
      <c r="B121" s="267">
        <v>0</v>
      </c>
      <c r="C121" s="267">
        <v>0</v>
      </c>
      <c r="D121" s="267">
        <v>12.8602</v>
      </c>
      <c r="E121" s="267">
        <v>3.4791</v>
      </c>
      <c r="F121" s="267">
        <v>7.1154</v>
      </c>
      <c r="G121" s="267">
        <v>3.4994</v>
      </c>
      <c r="H121" s="267">
        <v>8.3511</v>
      </c>
      <c r="I121" s="267">
        <v>3.6692</v>
      </c>
      <c r="J121" s="267">
        <v>6.2213</v>
      </c>
      <c r="K121" s="267">
        <v>3.4294</v>
      </c>
      <c r="L121" s="267">
        <v>8.1044</v>
      </c>
      <c r="M121" s="267">
        <v>5.4403</v>
      </c>
      <c r="N121" s="267">
        <v>6.0091</v>
      </c>
      <c r="O121" s="267">
        <v>4.0049</v>
      </c>
      <c r="P121" s="267">
        <v>0</v>
      </c>
    </row>
    <row r="122" spans="1:16" ht="15">
      <c r="A122" s="290">
        <v>47</v>
      </c>
      <c r="B122" s="267">
        <v>0</v>
      </c>
      <c r="C122" s="267">
        <v>0</v>
      </c>
      <c r="D122" s="267">
        <v>12.5496</v>
      </c>
      <c r="E122" s="267">
        <v>3.4704</v>
      </c>
      <c r="F122" s="267">
        <v>6.868</v>
      </c>
      <c r="G122" s="267">
        <v>3.4907</v>
      </c>
      <c r="H122" s="267">
        <v>8.3073</v>
      </c>
      <c r="I122" s="267">
        <v>3.6499</v>
      </c>
      <c r="J122" s="267">
        <v>6.3329</v>
      </c>
      <c r="K122" s="267">
        <v>3.4269</v>
      </c>
      <c r="L122" s="267">
        <v>7.9472</v>
      </c>
      <c r="M122" s="267">
        <v>5.4171</v>
      </c>
      <c r="N122" s="267">
        <v>5.9028</v>
      </c>
      <c r="O122" s="267">
        <v>4.0007</v>
      </c>
      <c r="P122" s="267">
        <v>0</v>
      </c>
    </row>
    <row r="123" spans="1:16" ht="15">
      <c r="A123" s="290">
        <v>48</v>
      </c>
      <c r="B123" s="267">
        <v>0</v>
      </c>
      <c r="C123" s="267">
        <v>0</v>
      </c>
      <c r="D123" s="267">
        <v>12.2391</v>
      </c>
      <c r="E123" s="267">
        <v>3.4618</v>
      </c>
      <c r="F123" s="267">
        <v>6.6205</v>
      </c>
      <c r="G123" s="267">
        <v>3.482</v>
      </c>
      <c r="H123" s="267">
        <v>8.2634</v>
      </c>
      <c r="I123" s="267">
        <v>3.6306</v>
      </c>
      <c r="J123" s="267">
        <v>6.4446</v>
      </c>
      <c r="K123" s="267">
        <v>3.4245</v>
      </c>
      <c r="L123" s="267">
        <v>7.79</v>
      </c>
      <c r="M123" s="267">
        <v>5.3939</v>
      </c>
      <c r="N123" s="267">
        <v>5.7966</v>
      </c>
      <c r="O123" s="267">
        <v>3.9966</v>
      </c>
      <c r="P123" s="267">
        <v>0</v>
      </c>
    </row>
    <row r="124" spans="1:16" ht="15">
      <c r="A124" s="290">
        <v>49</v>
      </c>
      <c r="B124" s="267">
        <v>0</v>
      </c>
      <c r="C124" s="267">
        <v>0</v>
      </c>
      <c r="D124" s="267">
        <v>11.9286</v>
      </c>
      <c r="E124" s="267">
        <v>3.4531</v>
      </c>
      <c r="F124" s="267">
        <v>6.373</v>
      </c>
      <c r="G124" s="267">
        <v>3.4733</v>
      </c>
      <c r="H124" s="267">
        <v>8.2196</v>
      </c>
      <c r="I124" s="267">
        <v>3.6114</v>
      </c>
      <c r="J124" s="267">
        <v>6.5562</v>
      </c>
      <c r="K124" s="267">
        <v>3.422</v>
      </c>
      <c r="L124" s="267">
        <v>7.6328</v>
      </c>
      <c r="M124" s="267">
        <v>5.3707</v>
      </c>
      <c r="N124" s="267">
        <v>5.6904</v>
      </c>
      <c r="O124" s="267">
        <v>3.9924</v>
      </c>
      <c r="P124" s="267">
        <v>0</v>
      </c>
    </row>
    <row r="125" spans="1:16" ht="15">
      <c r="A125" s="290">
        <v>50</v>
      </c>
      <c r="B125" s="267">
        <v>0</v>
      </c>
      <c r="C125" s="267">
        <v>0</v>
      </c>
      <c r="D125" s="267">
        <v>11.6181</v>
      </c>
      <c r="E125" s="267">
        <v>3.4444</v>
      </c>
      <c r="F125" s="267">
        <v>6.1256</v>
      </c>
      <c r="G125" s="267">
        <v>3.4645</v>
      </c>
      <c r="H125" s="267">
        <v>8.1757</v>
      </c>
      <c r="I125" s="267">
        <v>3.5921</v>
      </c>
      <c r="J125" s="267">
        <v>6.6679</v>
      </c>
      <c r="K125" s="267">
        <v>3.4196</v>
      </c>
      <c r="L125" s="267">
        <v>7.4755</v>
      </c>
      <c r="M125" s="267">
        <v>5.3475</v>
      </c>
      <c r="N125" s="267">
        <v>5.5842</v>
      </c>
      <c r="O125" s="267">
        <v>3.9883</v>
      </c>
      <c r="P125" s="267">
        <v>0</v>
      </c>
    </row>
    <row r="126" spans="1:16" ht="15">
      <c r="A126" s="290">
        <v>51</v>
      </c>
      <c r="B126" s="267">
        <v>0</v>
      </c>
      <c r="C126" s="267">
        <v>0</v>
      </c>
      <c r="D126" s="267">
        <v>11.3075</v>
      </c>
      <c r="E126" s="267">
        <v>3.4358</v>
      </c>
      <c r="F126" s="267">
        <v>5.8781</v>
      </c>
      <c r="G126" s="267">
        <v>3.4558</v>
      </c>
      <c r="H126" s="267">
        <v>8.1319</v>
      </c>
      <c r="I126" s="267">
        <v>3.5728</v>
      </c>
      <c r="J126" s="267">
        <v>6.7796</v>
      </c>
      <c r="K126" s="267">
        <v>3.4171</v>
      </c>
      <c r="L126" s="267">
        <v>7.3183</v>
      </c>
      <c r="M126" s="267">
        <v>5.3244</v>
      </c>
      <c r="N126" s="267">
        <v>5.478</v>
      </c>
      <c r="O126" s="267">
        <v>3.9841</v>
      </c>
      <c r="P126" s="267">
        <v>0</v>
      </c>
    </row>
    <row r="127" spans="1:16" ht="15">
      <c r="A127" s="290">
        <v>52</v>
      </c>
      <c r="B127" s="267">
        <v>0</v>
      </c>
      <c r="C127" s="267">
        <v>0</v>
      </c>
      <c r="D127" s="267">
        <v>10.997</v>
      </c>
      <c r="E127" s="267">
        <v>3.4271</v>
      </c>
      <c r="F127" s="267">
        <v>5.6306</v>
      </c>
      <c r="G127" s="267">
        <v>3.4471</v>
      </c>
      <c r="H127" s="267">
        <v>8.088</v>
      </c>
      <c r="I127" s="267">
        <v>3.5536</v>
      </c>
      <c r="J127" s="267">
        <v>6.8912</v>
      </c>
      <c r="K127" s="267">
        <v>3.4147</v>
      </c>
      <c r="L127" s="267">
        <v>7.1611</v>
      </c>
      <c r="M127" s="267">
        <v>5.3012</v>
      </c>
      <c r="N127" s="267">
        <v>5.3718</v>
      </c>
      <c r="O127" s="267">
        <v>3.98</v>
      </c>
      <c r="P127" s="267">
        <v>0</v>
      </c>
    </row>
    <row r="128" spans="1:16" ht="15">
      <c r="A128" s="290">
        <v>53</v>
      </c>
      <c r="B128" s="267">
        <v>0</v>
      </c>
      <c r="C128" s="267">
        <v>0</v>
      </c>
      <c r="D128" s="267">
        <v>10.6865</v>
      </c>
      <c r="E128" s="267">
        <v>3.4184</v>
      </c>
      <c r="F128" s="267">
        <v>5.3832</v>
      </c>
      <c r="G128" s="267">
        <v>3.4384</v>
      </c>
      <c r="H128" s="267">
        <v>8.0442</v>
      </c>
      <c r="I128" s="267">
        <v>3.5343</v>
      </c>
      <c r="J128" s="267">
        <v>7.0029</v>
      </c>
      <c r="K128" s="267">
        <v>3.4122</v>
      </c>
      <c r="L128" s="267">
        <v>7.0038</v>
      </c>
      <c r="M128" s="267">
        <v>5.278</v>
      </c>
      <c r="N128" s="267">
        <v>5.2655</v>
      </c>
      <c r="O128" s="267">
        <v>3.9758</v>
      </c>
      <c r="P128" s="267">
        <v>0</v>
      </c>
    </row>
    <row r="129" spans="1:16" ht="15">
      <c r="A129" s="290">
        <v>54</v>
      </c>
      <c r="B129" s="267">
        <v>0</v>
      </c>
      <c r="C129" s="267">
        <v>0</v>
      </c>
      <c r="D129" s="267">
        <v>10.376</v>
      </c>
      <c r="E129" s="267">
        <v>3.4098</v>
      </c>
      <c r="F129" s="267">
        <v>5.1357</v>
      </c>
      <c r="G129" s="267">
        <v>3.4297</v>
      </c>
      <c r="H129" s="267">
        <v>8.0003</v>
      </c>
      <c r="I129" s="267">
        <v>3.515</v>
      </c>
      <c r="J129" s="267">
        <v>7.1146</v>
      </c>
      <c r="K129" s="267">
        <v>3.4098</v>
      </c>
      <c r="L129" s="267">
        <v>6.8466</v>
      </c>
      <c r="M129" s="267">
        <v>5.2548</v>
      </c>
      <c r="N129" s="267">
        <v>5.1593</v>
      </c>
      <c r="O129" s="267">
        <v>3.9717</v>
      </c>
      <c r="P129" s="267">
        <v>0</v>
      </c>
    </row>
    <row r="130" spans="1:16" ht="15">
      <c r="A130" s="290">
        <v>55</v>
      </c>
      <c r="B130" s="267">
        <v>0</v>
      </c>
      <c r="C130" s="267">
        <v>0</v>
      </c>
      <c r="D130" s="267">
        <v>10.3494</v>
      </c>
      <c r="E130" s="267">
        <v>3.2294</v>
      </c>
      <c r="F130" s="267">
        <v>5.0762</v>
      </c>
      <c r="G130" s="267">
        <v>3.4192</v>
      </c>
      <c r="H130" s="267">
        <v>7.7917</v>
      </c>
      <c r="I130" s="267">
        <v>3.4974</v>
      </c>
      <c r="J130" s="267">
        <v>6.8441</v>
      </c>
      <c r="K130" s="267">
        <v>3.4037</v>
      </c>
      <c r="L130" s="267">
        <v>6.8233</v>
      </c>
      <c r="M130" s="267">
        <v>5.2369</v>
      </c>
      <c r="N130" s="267">
        <v>5.0735</v>
      </c>
      <c r="O130" s="267">
        <v>3.9513</v>
      </c>
      <c r="P130" s="267">
        <v>0</v>
      </c>
    </row>
    <row r="131" spans="1:16" ht="15">
      <c r="A131" s="290">
        <v>56</v>
      </c>
      <c r="B131" s="267">
        <v>0</v>
      </c>
      <c r="C131" s="267">
        <v>0</v>
      </c>
      <c r="D131" s="267">
        <v>10.3229</v>
      </c>
      <c r="E131" s="267">
        <v>3.0489</v>
      </c>
      <c r="F131" s="267">
        <v>5.0166</v>
      </c>
      <c r="G131" s="267">
        <v>3.4087</v>
      </c>
      <c r="H131" s="267">
        <v>7.583</v>
      </c>
      <c r="I131" s="267">
        <v>3.4798</v>
      </c>
      <c r="J131" s="267">
        <v>6.5736</v>
      </c>
      <c r="K131" s="267">
        <v>3.3977</v>
      </c>
      <c r="L131" s="267">
        <v>6.7999</v>
      </c>
      <c r="M131" s="267">
        <v>5.2189</v>
      </c>
      <c r="N131" s="267">
        <v>4.9877</v>
      </c>
      <c r="O131" s="267">
        <v>3.9309</v>
      </c>
      <c r="P131" s="267">
        <v>0</v>
      </c>
    </row>
    <row r="132" spans="1:16" ht="15">
      <c r="A132" s="290">
        <v>57</v>
      </c>
      <c r="B132" s="267">
        <v>0</v>
      </c>
      <c r="C132" s="267">
        <v>0</v>
      </c>
      <c r="D132" s="267">
        <v>10.2964</v>
      </c>
      <c r="E132" s="267">
        <v>2.8685</v>
      </c>
      <c r="F132" s="267">
        <v>4.9571</v>
      </c>
      <c r="G132" s="267">
        <v>3.3982</v>
      </c>
      <c r="H132" s="267">
        <v>7.3743</v>
      </c>
      <c r="I132" s="267">
        <v>3.4622</v>
      </c>
      <c r="J132" s="267">
        <v>6.3031</v>
      </c>
      <c r="K132" s="267">
        <v>3.3916</v>
      </c>
      <c r="L132" s="267">
        <v>6.7765</v>
      </c>
      <c r="M132" s="267">
        <v>5.201</v>
      </c>
      <c r="N132" s="267">
        <v>4.9019</v>
      </c>
      <c r="O132" s="267">
        <v>3.9105</v>
      </c>
      <c r="P132" s="267">
        <v>0</v>
      </c>
    </row>
    <row r="133" spans="1:16" ht="15">
      <c r="A133" s="290">
        <v>58</v>
      </c>
      <c r="B133" s="267">
        <v>0</v>
      </c>
      <c r="C133" s="267">
        <v>0</v>
      </c>
      <c r="D133" s="267">
        <v>10.2698</v>
      </c>
      <c r="E133" s="267">
        <v>2.6881</v>
      </c>
      <c r="F133" s="267">
        <v>4.8976</v>
      </c>
      <c r="G133" s="267">
        <v>3.3877</v>
      </c>
      <c r="H133" s="267">
        <v>7.1656</v>
      </c>
      <c r="I133" s="267">
        <v>3.4446</v>
      </c>
      <c r="J133" s="267">
        <v>6.0326</v>
      </c>
      <c r="K133" s="267">
        <v>3.3855</v>
      </c>
      <c r="L133" s="267">
        <v>6.7532</v>
      </c>
      <c r="M133" s="267">
        <v>5.1831</v>
      </c>
      <c r="N133" s="267">
        <v>4.8161</v>
      </c>
      <c r="O133" s="267">
        <v>3.8901</v>
      </c>
      <c r="P133" s="267">
        <v>0</v>
      </c>
    </row>
    <row r="134" spans="1:16" ht="15">
      <c r="A134" s="290">
        <v>59</v>
      </c>
      <c r="B134" s="267">
        <v>0</v>
      </c>
      <c r="C134" s="267">
        <v>0</v>
      </c>
      <c r="D134" s="267">
        <v>10.2433</v>
      </c>
      <c r="E134" s="267">
        <v>2.5076</v>
      </c>
      <c r="F134" s="267">
        <v>4.838</v>
      </c>
      <c r="G134" s="267">
        <v>3.3772</v>
      </c>
      <c r="H134" s="267">
        <v>6.9569</v>
      </c>
      <c r="I134" s="267">
        <v>3.427</v>
      </c>
      <c r="J134" s="267">
        <v>5.7621</v>
      </c>
      <c r="K134" s="267">
        <v>3.3795</v>
      </c>
      <c r="L134" s="267">
        <v>6.7298</v>
      </c>
      <c r="M134" s="267">
        <v>5.1651</v>
      </c>
      <c r="N134" s="267">
        <v>4.7303</v>
      </c>
      <c r="O134" s="267">
        <v>3.8697</v>
      </c>
      <c r="P134" s="267">
        <v>0</v>
      </c>
    </row>
    <row r="135" spans="1:16" ht="15">
      <c r="A135" s="290">
        <v>60</v>
      </c>
      <c r="B135" s="267">
        <v>0</v>
      </c>
      <c r="C135" s="267">
        <v>0</v>
      </c>
      <c r="D135" s="267">
        <v>10.2167</v>
      </c>
      <c r="E135" s="267">
        <v>2.3272</v>
      </c>
      <c r="F135" s="267">
        <v>4.7785</v>
      </c>
      <c r="G135" s="267">
        <v>3.3667</v>
      </c>
      <c r="H135" s="267">
        <v>6.7482</v>
      </c>
      <c r="I135" s="267">
        <v>3.4094</v>
      </c>
      <c r="J135" s="267">
        <v>5.4916</v>
      </c>
      <c r="K135" s="267">
        <v>3.3734</v>
      </c>
      <c r="L135" s="267">
        <v>6.7064</v>
      </c>
      <c r="M135" s="267">
        <v>5.1472</v>
      </c>
      <c r="N135" s="267">
        <v>4.6445</v>
      </c>
      <c r="O135" s="267">
        <v>3.8493</v>
      </c>
      <c r="P135" s="267">
        <v>0</v>
      </c>
    </row>
    <row r="136" ht="12.75">
      <c r="A136" s="83"/>
    </row>
    <row r="137" ht="12.75">
      <c r="A137" s="76" t="e">
        <f>HLOOKUP('[3]NEER Claim Cost Calculator'!$I$22,B141:P202,MATCH('[3]NEER Claim Cost Calculator'!$K$22,A141:A202))</f>
        <v>#N/A</v>
      </c>
    </row>
    <row r="138" spans="1:16" s="261" customFormat="1" ht="12.75">
      <c r="A138" s="475" t="s">
        <v>18961</v>
      </c>
      <c r="B138" s="475"/>
      <c r="C138" s="475"/>
      <c r="D138" s="475"/>
      <c r="E138" s="475"/>
      <c r="F138" s="475"/>
      <c r="G138" s="475"/>
      <c r="H138" s="475"/>
      <c r="I138" s="475"/>
      <c r="J138" s="475"/>
      <c r="K138" s="475"/>
      <c r="L138" s="475"/>
      <c r="M138" s="475"/>
      <c r="N138" s="475"/>
      <c r="O138" s="475"/>
      <c r="P138" s="475"/>
    </row>
    <row r="139" spans="1:16" ht="12.75">
      <c r="A139" s="479" t="s">
        <v>18962</v>
      </c>
      <c r="B139" s="479"/>
      <c r="C139" s="479"/>
      <c r="D139" s="479"/>
      <c r="E139" s="479"/>
      <c r="F139" s="479"/>
      <c r="G139" s="479"/>
      <c r="H139" s="479"/>
      <c r="I139" s="479"/>
      <c r="J139" s="479"/>
      <c r="K139" s="479"/>
      <c r="L139" s="479"/>
      <c r="M139" s="479"/>
      <c r="N139" s="479"/>
      <c r="O139" s="479"/>
      <c r="P139" s="479"/>
    </row>
    <row r="140" spans="1:16" ht="12.75">
      <c r="A140" s="80" t="s">
        <v>18963</v>
      </c>
      <c r="B140" s="222" t="s">
        <v>18964</v>
      </c>
      <c r="C140" s="222" t="s">
        <v>18965</v>
      </c>
      <c r="D140" s="222" t="s">
        <v>18966</v>
      </c>
      <c r="E140" s="222" t="s">
        <v>18967</v>
      </c>
      <c r="F140" s="222" t="s">
        <v>18968</v>
      </c>
      <c r="G140" s="222" t="s">
        <v>18969</v>
      </c>
      <c r="H140" s="222" t="s">
        <v>18970</v>
      </c>
      <c r="I140" s="222" t="s">
        <v>18971</v>
      </c>
      <c r="J140" s="222" t="s">
        <v>18972</v>
      </c>
      <c r="K140" s="222" t="s">
        <v>18973</v>
      </c>
      <c r="L140" s="222" t="s">
        <v>18974</v>
      </c>
      <c r="M140" s="222" t="s">
        <v>18975</v>
      </c>
      <c r="N140" s="222" t="s">
        <v>18976</v>
      </c>
      <c r="O140" s="222" t="s">
        <v>18977</v>
      </c>
      <c r="P140" s="222" t="s">
        <v>18978</v>
      </c>
    </row>
    <row r="141" spans="1:16" ht="12.75">
      <c r="A141" s="82" t="s">
        <v>18979</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15.9056</v>
      </c>
      <c r="E142" s="267">
        <v>4.0114</v>
      </c>
      <c r="F142" s="267">
        <v>25.3484</v>
      </c>
      <c r="G142" s="267">
        <v>5.8675</v>
      </c>
      <c r="H142" s="267">
        <v>25.7733</v>
      </c>
      <c r="I142" s="267">
        <v>6.2866</v>
      </c>
      <c r="J142" s="267">
        <v>24.4832</v>
      </c>
      <c r="K142" s="267">
        <v>3.2531</v>
      </c>
      <c r="L142" s="267">
        <v>5.26</v>
      </c>
      <c r="M142" s="267">
        <v>4.6621</v>
      </c>
      <c r="N142" s="267">
        <v>0</v>
      </c>
      <c r="O142" s="267">
        <v>0</v>
      </c>
      <c r="P142" s="267">
        <v>0</v>
      </c>
    </row>
    <row r="143" spans="1:16" ht="15">
      <c r="A143" s="290">
        <v>1</v>
      </c>
      <c r="B143" s="267">
        <v>0</v>
      </c>
      <c r="C143" s="267">
        <v>0</v>
      </c>
      <c r="D143" s="267">
        <v>14.1383</v>
      </c>
      <c r="E143" s="267">
        <v>3.5657</v>
      </c>
      <c r="F143" s="267">
        <v>22.5319</v>
      </c>
      <c r="G143" s="267">
        <v>5.2155</v>
      </c>
      <c r="H143" s="267">
        <v>22.9096</v>
      </c>
      <c r="I143" s="267">
        <v>5.5881</v>
      </c>
      <c r="J143" s="267">
        <v>21.7629</v>
      </c>
      <c r="K143" s="267">
        <v>2.8916</v>
      </c>
      <c r="L143" s="267">
        <v>4.6755</v>
      </c>
      <c r="M143" s="267">
        <v>4.144</v>
      </c>
      <c r="N143" s="267">
        <v>0</v>
      </c>
      <c r="O143" s="267">
        <v>0</v>
      </c>
      <c r="P143" s="267">
        <v>0</v>
      </c>
    </row>
    <row r="144" spans="1:16" ht="15">
      <c r="A144" s="290">
        <v>2</v>
      </c>
      <c r="B144" s="267">
        <v>0</v>
      </c>
      <c r="C144" s="267">
        <v>0</v>
      </c>
      <c r="D144" s="267">
        <v>12.371</v>
      </c>
      <c r="E144" s="267">
        <v>3.12</v>
      </c>
      <c r="F144" s="267">
        <v>19.7154</v>
      </c>
      <c r="G144" s="267">
        <v>4.5636</v>
      </c>
      <c r="H144" s="267">
        <v>20.0459</v>
      </c>
      <c r="I144" s="267">
        <v>4.8896</v>
      </c>
      <c r="J144" s="267">
        <v>19.0425</v>
      </c>
      <c r="K144" s="267">
        <v>2.5302</v>
      </c>
      <c r="L144" s="267">
        <v>4.0911</v>
      </c>
      <c r="M144" s="267">
        <v>3.626</v>
      </c>
      <c r="N144" s="267">
        <v>0</v>
      </c>
      <c r="O144" s="267">
        <v>0</v>
      </c>
      <c r="P144" s="267">
        <v>0</v>
      </c>
    </row>
    <row r="145" spans="1:16" ht="15">
      <c r="A145" s="290">
        <v>3</v>
      </c>
      <c r="B145" s="267">
        <v>0</v>
      </c>
      <c r="C145" s="267">
        <v>0</v>
      </c>
      <c r="D145" s="267">
        <v>10.6037</v>
      </c>
      <c r="E145" s="267">
        <v>2.6743</v>
      </c>
      <c r="F145" s="267">
        <v>16.8989</v>
      </c>
      <c r="G145" s="267">
        <v>3.9117</v>
      </c>
      <c r="H145" s="267">
        <v>17.1822</v>
      </c>
      <c r="I145" s="267">
        <v>4.1911</v>
      </c>
      <c r="J145" s="267">
        <v>16.3221</v>
      </c>
      <c r="K145" s="267">
        <v>2.1687</v>
      </c>
      <c r="L145" s="267">
        <v>3.5066</v>
      </c>
      <c r="M145" s="267">
        <v>3.108</v>
      </c>
      <c r="N145" s="267">
        <v>0</v>
      </c>
      <c r="O145" s="267">
        <v>0</v>
      </c>
      <c r="P145" s="267">
        <v>0</v>
      </c>
    </row>
    <row r="146" spans="1:16" ht="15">
      <c r="A146" s="290">
        <v>4</v>
      </c>
      <c r="B146" s="267">
        <v>0</v>
      </c>
      <c r="C146" s="267">
        <v>0</v>
      </c>
      <c r="D146" s="267">
        <v>8.8364</v>
      </c>
      <c r="E146" s="267">
        <v>2.2286</v>
      </c>
      <c r="F146" s="267">
        <v>14.0824</v>
      </c>
      <c r="G146" s="267">
        <v>3.2597</v>
      </c>
      <c r="H146" s="267">
        <v>14.3185</v>
      </c>
      <c r="I146" s="267">
        <v>3.4925</v>
      </c>
      <c r="J146" s="267">
        <v>13.6018</v>
      </c>
      <c r="K146" s="267">
        <v>1.8073</v>
      </c>
      <c r="L146" s="267">
        <v>2.9222</v>
      </c>
      <c r="M146" s="267">
        <v>2.59</v>
      </c>
      <c r="N146" s="267">
        <v>0</v>
      </c>
      <c r="O146" s="267">
        <v>0</v>
      </c>
      <c r="P146" s="267">
        <v>0</v>
      </c>
    </row>
    <row r="147" spans="1:16" ht="15">
      <c r="A147" s="290">
        <v>5</v>
      </c>
      <c r="B147" s="267">
        <v>0</v>
      </c>
      <c r="C147" s="267">
        <v>0</v>
      </c>
      <c r="D147" s="267">
        <v>7.0691</v>
      </c>
      <c r="E147" s="267">
        <v>1.7829</v>
      </c>
      <c r="F147" s="267">
        <v>11.266</v>
      </c>
      <c r="G147" s="267">
        <v>2.6078</v>
      </c>
      <c r="H147" s="267">
        <v>11.4548</v>
      </c>
      <c r="I147" s="267">
        <v>2.794</v>
      </c>
      <c r="J147" s="267">
        <v>10.8814</v>
      </c>
      <c r="K147" s="267">
        <v>1.4458</v>
      </c>
      <c r="L147" s="267">
        <v>2.3378</v>
      </c>
      <c r="M147" s="267">
        <v>2.072</v>
      </c>
      <c r="N147" s="267">
        <v>0</v>
      </c>
      <c r="O147" s="267">
        <v>0</v>
      </c>
      <c r="P147" s="267">
        <v>0</v>
      </c>
    </row>
    <row r="148" spans="1:16" ht="15">
      <c r="A148" s="290">
        <v>6</v>
      </c>
      <c r="B148" s="267">
        <v>0</v>
      </c>
      <c r="C148" s="267">
        <v>0</v>
      </c>
      <c r="D148" s="267">
        <v>5.3019</v>
      </c>
      <c r="E148" s="267">
        <v>1.3371</v>
      </c>
      <c r="F148" s="267">
        <v>8.4495</v>
      </c>
      <c r="G148" s="267">
        <v>1.9558</v>
      </c>
      <c r="H148" s="267">
        <v>8.5911</v>
      </c>
      <c r="I148" s="267">
        <v>2.0955</v>
      </c>
      <c r="J148" s="267">
        <v>8.1611</v>
      </c>
      <c r="K148" s="267">
        <v>1.0844</v>
      </c>
      <c r="L148" s="267">
        <v>1.7533</v>
      </c>
      <c r="M148" s="267">
        <v>1.554</v>
      </c>
      <c r="N148" s="267">
        <v>0</v>
      </c>
      <c r="O148" s="267">
        <v>0</v>
      </c>
      <c r="P148" s="267">
        <v>0</v>
      </c>
    </row>
    <row r="149" spans="1:16" ht="15">
      <c r="A149" s="290">
        <v>7</v>
      </c>
      <c r="B149" s="267">
        <v>0</v>
      </c>
      <c r="C149" s="267">
        <v>0</v>
      </c>
      <c r="D149" s="267">
        <v>5.2206</v>
      </c>
      <c r="E149" s="267">
        <v>1.3</v>
      </c>
      <c r="F149" s="267">
        <v>7.9229</v>
      </c>
      <c r="G149" s="267">
        <v>1.9015</v>
      </c>
      <c r="H149" s="267">
        <v>8.2333</v>
      </c>
      <c r="I149" s="267">
        <v>2.0373</v>
      </c>
      <c r="J149" s="267">
        <v>7.9402</v>
      </c>
      <c r="K149" s="267">
        <v>1.0542</v>
      </c>
      <c r="L149" s="267">
        <v>1.9986</v>
      </c>
      <c r="M149" s="267">
        <v>1.5324</v>
      </c>
      <c r="N149" s="267">
        <v>0</v>
      </c>
      <c r="O149" s="267">
        <v>0</v>
      </c>
      <c r="P149" s="267">
        <v>0</v>
      </c>
    </row>
    <row r="150" spans="1:16" ht="15">
      <c r="A150" s="290">
        <v>8</v>
      </c>
      <c r="B150" s="267">
        <v>0</v>
      </c>
      <c r="C150" s="267">
        <v>0</v>
      </c>
      <c r="D150" s="267">
        <v>5.1393</v>
      </c>
      <c r="E150" s="267">
        <v>1.2629</v>
      </c>
      <c r="F150" s="267">
        <v>7.3964</v>
      </c>
      <c r="G150" s="267">
        <v>1.8472</v>
      </c>
      <c r="H150" s="267">
        <v>7.8755</v>
      </c>
      <c r="I150" s="267">
        <v>1.9791</v>
      </c>
      <c r="J150" s="267">
        <v>7.7193</v>
      </c>
      <c r="K150" s="267">
        <v>1.0241</v>
      </c>
      <c r="L150" s="267">
        <v>2.2439</v>
      </c>
      <c r="M150" s="267">
        <v>1.5108</v>
      </c>
      <c r="N150" s="267">
        <v>0</v>
      </c>
      <c r="O150" s="267">
        <v>0</v>
      </c>
      <c r="P150" s="267">
        <v>0</v>
      </c>
    </row>
    <row r="151" spans="1:16" ht="15">
      <c r="A151" s="290">
        <v>9</v>
      </c>
      <c r="B151" s="267">
        <v>0</v>
      </c>
      <c r="C151" s="267">
        <v>0</v>
      </c>
      <c r="D151" s="267">
        <v>5.058</v>
      </c>
      <c r="E151" s="267">
        <v>1.2257</v>
      </c>
      <c r="F151" s="267">
        <v>6.8699</v>
      </c>
      <c r="G151" s="267">
        <v>1.7928</v>
      </c>
      <c r="H151" s="267">
        <v>7.5177</v>
      </c>
      <c r="I151" s="267">
        <v>1.9209</v>
      </c>
      <c r="J151" s="267">
        <v>7.4984</v>
      </c>
      <c r="K151" s="267">
        <v>0.994</v>
      </c>
      <c r="L151" s="267">
        <v>2.4892</v>
      </c>
      <c r="M151" s="267">
        <v>1.4893</v>
      </c>
      <c r="N151" s="267">
        <v>0</v>
      </c>
      <c r="O151" s="267">
        <v>0</v>
      </c>
      <c r="P151" s="267">
        <v>0</v>
      </c>
    </row>
    <row r="152" spans="1:16" ht="15">
      <c r="A152" s="290">
        <v>10</v>
      </c>
      <c r="B152" s="267">
        <v>0</v>
      </c>
      <c r="C152" s="267">
        <v>0</v>
      </c>
      <c r="D152" s="267">
        <v>4.9767</v>
      </c>
      <c r="E152" s="267">
        <v>1.1886</v>
      </c>
      <c r="F152" s="267">
        <v>6.3433</v>
      </c>
      <c r="G152" s="267">
        <v>1.7385</v>
      </c>
      <c r="H152" s="267">
        <v>7.1599</v>
      </c>
      <c r="I152" s="267">
        <v>1.8627</v>
      </c>
      <c r="J152" s="267">
        <v>7.2775</v>
      </c>
      <c r="K152" s="267">
        <v>0.9639</v>
      </c>
      <c r="L152" s="267">
        <v>2.7344</v>
      </c>
      <c r="M152" s="267">
        <v>1.4677</v>
      </c>
      <c r="N152" s="267">
        <v>0</v>
      </c>
      <c r="O152" s="267">
        <v>0</v>
      </c>
      <c r="P152" s="267">
        <v>0</v>
      </c>
    </row>
    <row r="153" spans="1:16" ht="15">
      <c r="A153" s="290">
        <v>11</v>
      </c>
      <c r="B153" s="267">
        <v>0</v>
      </c>
      <c r="C153" s="267">
        <v>0</v>
      </c>
      <c r="D153" s="267">
        <v>4.8954</v>
      </c>
      <c r="E153" s="267">
        <v>1.1514</v>
      </c>
      <c r="F153" s="267">
        <v>5.8168</v>
      </c>
      <c r="G153" s="267">
        <v>1.6842</v>
      </c>
      <c r="H153" s="267">
        <v>6.8021</v>
      </c>
      <c r="I153" s="267">
        <v>1.8045</v>
      </c>
      <c r="J153" s="267">
        <v>7.0567</v>
      </c>
      <c r="K153" s="267">
        <v>0.9337</v>
      </c>
      <c r="L153" s="267">
        <v>2.9797</v>
      </c>
      <c r="M153" s="267">
        <v>1.4461</v>
      </c>
      <c r="N153" s="267">
        <v>0</v>
      </c>
      <c r="O153" s="267">
        <v>0</v>
      </c>
      <c r="P153" s="267">
        <v>0</v>
      </c>
    </row>
    <row r="154" spans="1:16" ht="15">
      <c r="A154" s="290">
        <v>12</v>
      </c>
      <c r="B154" s="267">
        <v>0</v>
      </c>
      <c r="C154" s="267">
        <v>0</v>
      </c>
      <c r="D154" s="267">
        <v>4.8141</v>
      </c>
      <c r="E154" s="267">
        <v>1.1143</v>
      </c>
      <c r="F154" s="267">
        <v>5.2902</v>
      </c>
      <c r="G154" s="267">
        <v>1.6299</v>
      </c>
      <c r="H154" s="267">
        <v>6.4443</v>
      </c>
      <c r="I154" s="267">
        <v>1.7463</v>
      </c>
      <c r="J154" s="267">
        <v>6.8358</v>
      </c>
      <c r="K154" s="267">
        <v>0.9036</v>
      </c>
      <c r="L154" s="267">
        <v>3.225</v>
      </c>
      <c r="M154" s="267">
        <v>1.4245</v>
      </c>
      <c r="N154" s="267">
        <v>0</v>
      </c>
      <c r="O154" s="267">
        <v>0</v>
      </c>
      <c r="P154" s="267">
        <v>0</v>
      </c>
    </row>
    <row r="155" spans="1:16" ht="15">
      <c r="A155" s="290">
        <v>13</v>
      </c>
      <c r="B155" s="267">
        <v>0</v>
      </c>
      <c r="C155" s="267">
        <v>0</v>
      </c>
      <c r="D155" s="267">
        <v>4.7328</v>
      </c>
      <c r="E155" s="267">
        <v>1.0771</v>
      </c>
      <c r="F155" s="267">
        <v>4.7637</v>
      </c>
      <c r="G155" s="267">
        <v>1.5755</v>
      </c>
      <c r="H155" s="267">
        <v>6.0865</v>
      </c>
      <c r="I155" s="267">
        <v>1.6881</v>
      </c>
      <c r="J155" s="267">
        <v>6.6149</v>
      </c>
      <c r="K155" s="267">
        <v>0.8735</v>
      </c>
      <c r="L155" s="267">
        <v>3.4703</v>
      </c>
      <c r="M155" s="267">
        <v>1.4029</v>
      </c>
      <c r="N155" s="267">
        <v>0</v>
      </c>
      <c r="O155" s="267">
        <v>0</v>
      </c>
      <c r="P155" s="267">
        <v>0</v>
      </c>
    </row>
    <row r="156" spans="1:16" ht="15">
      <c r="A156" s="290">
        <v>14</v>
      </c>
      <c r="B156" s="267">
        <v>0</v>
      </c>
      <c r="C156" s="267">
        <v>0</v>
      </c>
      <c r="D156" s="267">
        <v>4.6515</v>
      </c>
      <c r="E156" s="267">
        <v>1.04</v>
      </c>
      <c r="F156" s="267">
        <v>4.2372</v>
      </c>
      <c r="G156" s="267">
        <v>1.5212</v>
      </c>
      <c r="H156" s="267">
        <v>5.7287</v>
      </c>
      <c r="I156" s="267">
        <v>1.6299</v>
      </c>
      <c r="J156" s="267">
        <v>6.394</v>
      </c>
      <c r="K156" s="267">
        <v>0.8434</v>
      </c>
      <c r="L156" s="267">
        <v>3.7155</v>
      </c>
      <c r="M156" s="267">
        <v>1.3813</v>
      </c>
      <c r="N156" s="267">
        <v>0</v>
      </c>
      <c r="O156" s="267">
        <v>0</v>
      </c>
      <c r="P156" s="267">
        <v>0</v>
      </c>
    </row>
    <row r="157" spans="1:16" ht="15">
      <c r="A157" s="290">
        <v>15</v>
      </c>
      <c r="B157" s="267">
        <v>0</v>
      </c>
      <c r="C157" s="267">
        <v>0</v>
      </c>
      <c r="D157" s="267">
        <v>4.5702</v>
      </c>
      <c r="E157" s="267">
        <v>1.0029</v>
      </c>
      <c r="F157" s="267">
        <v>3.7106</v>
      </c>
      <c r="G157" s="267">
        <v>1.4669</v>
      </c>
      <c r="H157" s="267">
        <v>5.3709</v>
      </c>
      <c r="I157" s="267">
        <v>1.5716</v>
      </c>
      <c r="J157" s="267">
        <v>6.1731</v>
      </c>
      <c r="K157" s="267">
        <v>0.8133</v>
      </c>
      <c r="L157" s="267">
        <v>3.9608</v>
      </c>
      <c r="M157" s="267">
        <v>1.3598</v>
      </c>
      <c r="N157" s="267">
        <v>0</v>
      </c>
      <c r="O157" s="267">
        <v>0</v>
      </c>
      <c r="P157" s="267">
        <v>0</v>
      </c>
    </row>
    <row r="158" spans="1:16" ht="15">
      <c r="A158" s="290">
        <v>16</v>
      </c>
      <c r="B158" s="267">
        <v>0</v>
      </c>
      <c r="C158" s="267">
        <v>0</v>
      </c>
      <c r="D158" s="267">
        <v>4.4889</v>
      </c>
      <c r="E158" s="267">
        <v>0.9657</v>
      </c>
      <c r="F158" s="267">
        <v>3.1841</v>
      </c>
      <c r="G158" s="267">
        <v>1.4125</v>
      </c>
      <c r="H158" s="267">
        <v>5.0131</v>
      </c>
      <c r="I158" s="267">
        <v>1.5134</v>
      </c>
      <c r="J158" s="267">
        <v>5.9522</v>
      </c>
      <c r="K158" s="267">
        <v>0.7831</v>
      </c>
      <c r="L158" s="267">
        <v>4.2061</v>
      </c>
      <c r="M158" s="267">
        <v>1.3382</v>
      </c>
      <c r="N158" s="267">
        <v>0</v>
      </c>
      <c r="O158" s="267">
        <v>0</v>
      </c>
      <c r="P158" s="267">
        <v>0</v>
      </c>
    </row>
    <row r="159" spans="1:16" ht="15">
      <c r="A159" s="290">
        <v>17</v>
      </c>
      <c r="B159" s="267">
        <v>0</v>
      </c>
      <c r="C159" s="267">
        <v>0</v>
      </c>
      <c r="D159" s="267">
        <v>4.4076</v>
      </c>
      <c r="E159" s="267">
        <v>0.9286</v>
      </c>
      <c r="F159" s="267">
        <v>2.6575</v>
      </c>
      <c r="G159" s="267">
        <v>1.3582</v>
      </c>
      <c r="H159" s="267">
        <v>4.6553</v>
      </c>
      <c r="I159" s="267">
        <v>1.4552</v>
      </c>
      <c r="J159" s="267">
        <v>5.7313</v>
      </c>
      <c r="K159" s="267">
        <v>0.753</v>
      </c>
      <c r="L159" s="267">
        <v>4.4514</v>
      </c>
      <c r="M159" s="267">
        <v>1.3166</v>
      </c>
      <c r="N159" s="267">
        <v>0</v>
      </c>
      <c r="O159" s="267">
        <v>0</v>
      </c>
      <c r="P159" s="267">
        <v>0</v>
      </c>
    </row>
    <row r="160" spans="1:16" ht="15">
      <c r="A160" s="290">
        <v>18</v>
      </c>
      <c r="B160" s="267">
        <v>0</v>
      </c>
      <c r="C160" s="267">
        <v>0</v>
      </c>
      <c r="D160" s="267">
        <v>4.3263</v>
      </c>
      <c r="E160" s="267">
        <v>0.8914</v>
      </c>
      <c r="F160" s="267">
        <v>2.131</v>
      </c>
      <c r="G160" s="267">
        <v>1.3039</v>
      </c>
      <c r="H160" s="267">
        <v>4.2975</v>
      </c>
      <c r="I160" s="267">
        <v>1.397</v>
      </c>
      <c r="J160" s="267">
        <v>5.5105</v>
      </c>
      <c r="K160" s="267">
        <v>0.7229</v>
      </c>
      <c r="L160" s="267">
        <v>4.6966</v>
      </c>
      <c r="M160" s="267">
        <v>1.295</v>
      </c>
      <c r="N160" s="267">
        <v>4.4689</v>
      </c>
      <c r="O160" s="267">
        <v>0.6979</v>
      </c>
      <c r="P160" s="267">
        <v>0</v>
      </c>
    </row>
    <row r="161" spans="1:16" ht="15">
      <c r="A161" s="290">
        <v>19</v>
      </c>
      <c r="B161" s="267">
        <v>0</v>
      </c>
      <c r="C161" s="267">
        <v>0</v>
      </c>
      <c r="D161" s="267">
        <v>4.1241</v>
      </c>
      <c r="E161" s="267">
        <v>0.8877</v>
      </c>
      <c r="F161" s="267">
        <v>2.4796</v>
      </c>
      <c r="G161" s="267">
        <v>1.2784</v>
      </c>
      <c r="H161" s="267">
        <v>4.1898</v>
      </c>
      <c r="I161" s="267">
        <v>1.3805</v>
      </c>
      <c r="J161" s="267">
        <v>5.3168</v>
      </c>
      <c r="K161" s="267">
        <v>0.7942</v>
      </c>
      <c r="L161" s="267">
        <v>4.5376</v>
      </c>
      <c r="M161" s="267">
        <v>1.3697</v>
      </c>
      <c r="N161" s="267">
        <v>4.3448</v>
      </c>
      <c r="O161" s="267">
        <v>0.6785</v>
      </c>
      <c r="P161" s="267">
        <v>0</v>
      </c>
    </row>
    <row r="162" spans="1:16" ht="15">
      <c r="A162" s="290">
        <v>20</v>
      </c>
      <c r="B162" s="267">
        <v>0</v>
      </c>
      <c r="C162" s="267">
        <v>0</v>
      </c>
      <c r="D162" s="267">
        <v>3.9218</v>
      </c>
      <c r="E162" s="267">
        <v>0.884</v>
      </c>
      <c r="F162" s="267">
        <v>2.8282</v>
      </c>
      <c r="G162" s="267">
        <v>1.2529</v>
      </c>
      <c r="H162" s="267">
        <v>4.0822</v>
      </c>
      <c r="I162" s="267">
        <v>1.3639</v>
      </c>
      <c r="J162" s="267">
        <v>5.1232</v>
      </c>
      <c r="K162" s="267">
        <v>0.8655</v>
      </c>
      <c r="L162" s="267">
        <v>4.3786</v>
      </c>
      <c r="M162" s="267">
        <v>1.4444</v>
      </c>
      <c r="N162" s="267">
        <v>4.2207</v>
      </c>
      <c r="O162" s="267">
        <v>0.6592</v>
      </c>
      <c r="P162" s="267">
        <v>0</v>
      </c>
    </row>
    <row r="163" spans="1:16" ht="15">
      <c r="A163" s="290">
        <v>21</v>
      </c>
      <c r="B163" s="267">
        <v>0</v>
      </c>
      <c r="C163" s="267">
        <v>0</v>
      </c>
      <c r="D163" s="267">
        <v>3.4918</v>
      </c>
      <c r="E163" s="267">
        <v>1.2526</v>
      </c>
      <c r="F163" s="267">
        <v>2.9922</v>
      </c>
      <c r="G163" s="267">
        <v>1.5159</v>
      </c>
      <c r="H163" s="267">
        <v>3.7085</v>
      </c>
      <c r="I163" s="267">
        <v>1.6082</v>
      </c>
      <c r="J163" s="267">
        <v>4.4842</v>
      </c>
      <c r="K163" s="267">
        <v>1.1228</v>
      </c>
      <c r="L163" s="267">
        <v>4.0388</v>
      </c>
      <c r="M163" s="267">
        <v>1.9556</v>
      </c>
      <c r="N163" s="267">
        <v>3.7794</v>
      </c>
      <c r="O163" s="267">
        <v>1.0547</v>
      </c>
      <c r="P163" s="267">
        <v>0</v>
      </c>
    </row>
    <row r="164" spans="1:16" ht="15">
      <c r="A164" s="290">
        <v>22</v>
      </c>
      <c r="B164" s="267">
        <v>0</v>
      </c>
      <c r="C164" s="267">
        <v>0</v>
      </c>
      <c r="D164" s="267">
        <v>3.3029</v>
      </c>
      <c r="E164" s="267">
        <v>1.2476</v>
      </c>
      <c r="F164" s="267">
        <v>3.2311</v>
      </c>
      <c r="G164" s="267">
        <v>1.4869</v>
      </c>
      <c r="H164" s="267">
        <v>3.599</v>
      </c>
      <c r="I164" s="267">
        <v>1.5853</v>
      </c>
      <c r="J164" s="267">
        <v>4.3036</v>
      </c>
      <c r="K164" s="267">
        <v>1.1203</v>
      </c>
      <c r="L164" s="267">
        <v>3.8869</v>
      </c>
      <c r="M164" s="267">
        <v>1.9347</v>
      </c>
      <c r="N164" s="267">
        <v>3.6649</v>
      </c>
      <c r="O164" s="267">
        <v>1.0227</v>
      </c>
      <c r="P164" s="267">
        <v>0</v>
      </c>
    </row>
    <row r="165" spans="1:16" ht="15">
      <c r="A165" s="290">
        <v>23</v>
      </c>
      <c r="B165" s="267">
        <v>0</v>
      </c>
      <c r="C165" s="267">
        <v>0</v>
      </c>
      <c r="D165" s="267">
        <v>3.1141</v>
      </c>
      <c r="E165" s="267">
        <v>1.2426</v>
      </c>
      <c r="F165" s="267">
        <v>3.47</v>
      </c>
      <c r="G165" s="267">
        <v>1.458</v>
      </c>
      <c r="H165" s="267">
        <v>3.4895</v>
      </c>
      <c r="I165" s="267">
        <v>1.5624</v>
      </c>
      <c r="J165" s="267">
        <v>4.1229</v>
      </c>
      <c r="K165" s="267">
        <v>1.1178</v>
      </c>
      <c r="L165" s="267">
        <v>3.735</v>
      </c>
      <c r="M165" s="267">
        <v>1.9137</v>
      </c>
      <c r="N165" s="267">
        <v>3.5504</v>
      </c>
      <c r="O165" s="267">
        <v>0.9907</v>
      </c>
      <c r="P165" s="267">
        <v>0</v>
      </c>
    </row>
    <row r="166" spans="1:16" ht="15">
      <c r="A166" s="290">
        <v>24</v>
      </c>
      <c r="B166" s="267">
        <v>0</v>
      </c>
      <c r="C166" s="267">
        <v>0</v>
      </c>
      <c r="D166" s="267">
        <v>2.9252</v>
      </c>
      <c r="E166" s="267">
        <v>1.2376</v>
      </c>
      <c r="F166" s="267">
        <v>3.7089</v>
      </c>
      <c r="G166" s="267">
        <v>1.4291</v>
      </c>
      <c r="H166" s="267">
        <v>3.38</v>
      </c>
      <c r="I166" s="267">
        <v>1.5394</v>
      </c>
      <c r="J166" s="267">
        <v>3.9423</v>
      </c>
      <c r="K166" s="267">
        <v>1.1153</v>
      </c>
      <c r="L166" s="267">
        <v>3.5831</v>
      </c>
      <c r="M166" s="267">
        <v>1.8927</v>
      </c>
      <c r="N166" s="267">
        <v>3.4358</v>
      </c>
      <c r="O166" s="267">
        <v>0.9588</v>
      </c>
      <c r="P166" s="267">
        <v>0</v>
      </c>
    </row>
    <row r="167" spans="1:16" ht="15">
      <c r="A167" s="290">
        <v>25</v>
      </c>
      <c r="B167" s="267">
        <v>0</v>
      </c>
      <c r="C167" s="267">
        <v>0</v>
      </c>
      <c r="D167" s="267">
        <v>2.7363</v>
      </c>
      <c r="E167" s="267">
        <v>1.2326</v>
      </c>
      <c r="F167" s="267">
        <v>3.9478</v>
      </c>
      <c r="G167" s="267">
        <v>1.4001</v>
      </c>
      <c r="H167" s="267">
        <v>3.2705</v>
      </c>
      <c r="I167" s="267">
        <v>1.5165</v>
      </c>
      <c r="J167" s="267">
        <v>3.7617</v>
      </c>
      <c r="K167" s="267">
        <v>1.1128</v>
      </c>
      <c r="L167" s="267">
        <v>3.4312</v>
      </c>
      <c r="M167" s="267">
        <v>1.8718</v>
      </c>
      <c r="N167" s="267">
        <v>3.3213</v>
      </c>
      <c r="O167" s="267">
        <v>0.9268</v>
      </c>
      <c r="P167" s="267">
        <v>0</v>
      </c>
    </row>
    <row r="168" spans="1:16" ht="15">
      <c r="A168" s="290">
        <v>26</v>
      </c>
      <c r="B168" s="267">
        <v>0</v>
      </c>
      <c r="C168" s="267">
        <v>0</v>
      </c>
      <c r="D168" s="267">
        <v>2.5474</v>
      </c>
      <c r="E168" s="267">
        <v>1.2276</v>
      </c>
      <c r="F168" s="267">
        <v>4.1867</v>
      </c>
      <c r="G168" s="267">
        <v>1.3712</v>
      </c>
      <c r="H168" s="267">
        <v>3.161</v>
      </c>
      <c r="I168" s="267">
        <v>1.4935</v>
      </c>
      <c r="J168" s="267">
        <v>3.581</v>
      </c>
      <c r="K168" s="267">
        <v>1.1104</v>
      </c>
      <c r="L168" s="267">
        <v>3.2793</v>
      </c>
      <c r="M168" s="267">
        <v>1.8508</v>
      </c>
      <c r="N168" s="267">
        <v>3.2068</v>
      </c>
      <c r="O168" s="267">
        <v>0.8949</v>
      </c>
      <c r="P168" s="267">
        <v>0</v>
      </c>
    </row>
    <row r="169" spans="1:16" ht="15">
      <c r="A169" s="290">
        <v>27</v>
      </c>
      <c r="B169" s="267">
        <v>0</v>
      </c>
      <c r="C169" s="267">
        <v>0</v>
      </c>
      <c r="D169" s="267">
        <v>2.3585</v>
      </c>
      <c r="E169" s="267">
        <v>1.2226</v>
      </c>
      <c r="F169" s="267">
        <v>4.4256</v>
      </c>
      <c r="G169" s="267">
        <v>1.3422</v>
      </c>
      <c r="H169" s="267">
        <v>3.0515</v>
      </c>
      <c r="I169" s="267">
        <v>1.4706</v>
      </c>
      <c r="J169" s="267">
        <v>3.4004</v>
      </c>
      <c r="K169" s="267">
        <v>1.1079</v>
      </c>
      <c r="L169" s="267">
        <v>3.1275</v>
      </c>
      <c r="M169" s="267">
        <v>1.8298</v>
      </c>
      <c r="N169" s="267">
        <v>3.0922</v>
      </c>
      <c r="O169" s="267">
        <v>0.8629</v>
      </c>
      <c r="P169" s="267">
        <v>0</v>
      </c>
    </row>
    <row r="170" spans="1:16" ht="15">
      <c r="A170" s="290">
        <v>28</v>
      </c>
      <c r="B170" s="267">
        <v>0</v>
      </c>
      <c r="C170" s="267">
        <v>0</v>
      </c>
      <c r="D170" s="267">
        <v>2.1697</v>
      </c>
      <c r="E170" s="267">
        <v>1.2176</v>
      </c>
      <c r="F170" s="267">
        <v>4.6645</v>
      </c>
      <c r="G170" s="267">
        <v>1.3133</v>
      </c>
      <c r="H170" s="267">
        <v>2.942</v>
      </c>
      <c r="I170" s="267">
        <v>1.4477</v>
      </c>
      <c r="J170" s="267">
        <v>3.2197</v>
      </c>
      <c r="K170" s="267">
        <v>1.1054</v>
      </c>
      <c r="L170" s="267">
        <v>2.9756</v>
      </c>
      <c r="M170" s="267">
        <v>1.8089</v>
      </c>
      <c r="N170" s="267">
        <v>2.9777</v>
      </c>
      <c r="O170" s="267">
        <v>0.8309</v>
      </c>
      <c r="P170" s="267">
        <v>0</v>
      </c>
    </row>
    <row r="171" spans="1:16" ht="15">
      <c r="A171" s="290">
        <v>29</v>
      </c>
      <c r="B171" s="267">
        <v>0</v>
      </c>
      <c r="C171" s="267">
        <v>0</v>
      </c>
      <c r="D171" s="267">
        <v>1.9808</v>
      </c>
      <c r="E171" s="267">
        <v>1.2126</v>
      </c>
      <c r="F171" s="267">
        <v>4.9034</v>
      </c>
      <c r="G171" s="267">
        <v>1.2843</v>
      </c>
      <c r="H171" s="267">
        <v>2.8325</v>
      </c>
      <c r="I171" s="267">
        <v>1.4247</v>
      </c>
      <c r="J171" s="267">
        <v>3.0391</v>
      </c>
      <c r="K171" s="267">
        <v>1.1029</v>
      </c>
      <c r="L171" s="267">
        <v>2.8237</v>
      </c>
      <c r="M171" s="267">
        <v>1.7879</v>
      </c>
      <c r="N171" s="267">
        <v>2.8632</v>
      </c>
      <c r="O171" s="267">
        <v>0.799</v>
      </c>
      <c r="P171" s="267">
        <v>0</v>
      </c>
    </row>
    <row r="172" spans="1:16" ht="15">
      <c r="A172" s="290">
        <v>30</v>
      </c>
      <c r="B172" s="267">
        <v>0</v>
      </c>
      <c r="C172" s="267">
        <v>0</v>
      </c>
      <c r="D172" s="267">
        <v>1.7919</v>
      </c>
      <c r="E172" s="267">
        <v>1.2076</v>
      </c>
      <c r="F172" s="267">
        <v>5.1423</v>
      </c>
      <c r="G172" s="267">
        <v>1.2554</v>
      </c>
      <c r="H172" s="267">
        <v>2.723</v>
      </c>
      <c r="I172" s="267">
        <v>1.4018</v>
      </c>
      <c r="J172" s="267">
        <v>2.8585</v>
      </c>
      <c r="K172" s="267">
        <v>1.1004</v>
      </c>
      <c r="L172" s="267">
        <v>2.6718</v>
      </c>
      <c r="M172" s="267">
        <v>1.7669</v>
      </c>
      <c r="N172" s="267">
        <v>2.7487</v>
      </c>
      <c r="O172" s="267">
        <v>0.767</v>
      </c>
      <c r="P172" s="267">
        <v>0</v>
      </c>
    </row>
    <row r="173" spans="1:16" ht="15">
      <c r="A173" s="290">
        <v>31</v>
      </c>
      <c r="B173" s="267">
        <v>0</v>
      </c>
      <c r="C173" s="267">
        <v>0</v>
      </c>
      <c r="D173" s="267">
        <v>3.3053</v>
      </c>
      <c r="E173" s="267">
        <v>1.2026</v>
      </c>
      <c r="F173" s="267">
        <v>5.1362</v>
      </c>
      <c r="G173" s="267">
        <v>1.2539</v>
      </c>
      <c r="H173" s="267">
        <v>2.7399</v>
      </c>
      <c r="I173" s="267">
        <v>1.3844</v>
      </c>
      <c r="J173" s="267">
        <v>2.7458</v>
      </c>
      <c r="K173" s="267">
        <v>1.0862</v>
      </c>
      <c r="L173" s="267">
        <v>2.6595</v>
      </c>
      <c r="M173" s="267">
        <v>1.746</v>
      </c>
      <c r="N173" s="267">
        <v>2.6922</v>
      </c>
      <c r="O173" s="267">
        <v>0.7513</v>
      </c>
      <c r="P173" s="267">
        <v>0</v>
      </c>
    </row>
    <row r="174" spans="1:16" ht="15">
      <c r="A174" s="290">
        <v>32</v>
      </c>
      <c r="B174" s="267">
        <v>0</v>
      </c>
      <c r="C174" s="267">
        <v>0</v>
      </c>
      <c r="D174" s="267">
        <v>4.8187</v>
      </c>
      <c r="E174" s="267">
        <v>1.1976</v>
      </c>
      <c r="F174" s="267">
        <v>5.13</v>
      </c>
      <c r="G174" s="267">
        <v>1.2524</v>
      </c>
      <c r="H174" s="267">
        <v>2.7568</v>
      </c>
      <c r="I174" s="267">
        <v>1.367</v>
      </c>
      <c r="J174" s="267">
        <v>2.6332</v>
      </c>
      <c r="K174" s="267">
        <v>1.072</v>
      </c>
      <c r="L174" s="267">
        <v>2.6472</v>
      </c>
      <c r="M174" s="267">
        <v>1.725</v>
      </c>
      <c r="N174" s="267">
        <v>2.6358</v>
      </c>
      <c r="O174" s="267">
        <v>0.7355</v>
      </c>
      <c r="P174" s="267">
        <v>0</v>
      </c>
    </row>
    <row r="175" spans="1:16" ht="15">
      <c r="A175" s="290">
        <v>33</v>
      </c>
      <c r="B175" s="267">
        <v>0</v>
      </c>
      <c r="C175" s="267">
        <v>0</v>
      </c>
      <c r="D175" s="267">
        <v>6.9653</v>
      </c>
      <c r="E175" s="267">
        <v>1.3118</v>
      </c>
      <c r="F175" s="267">
        <v>5.6363</v>
      </c>
      <c r="G175" s="267">
        <v>1.376</v>
      </c>
      <c r="H175" s="267">
        <v>3.0511</v>
      </c>
      <c r="I175" s="267">
        <v>1.4846</v>
      </c>
      <c r="J175" s="267">
        <v>2.7726</v>
      </c>
      <c r="K175" s="267">
        <v>1.1636</v>
      </c>
      <c r="L175" s="267">
        <v>2.8983</v>
      </c>
      <c r="M175" s="267">
        <v>1.8744</v>
      </c>
      <c r="N175" s="267">
        <v>2.8373</v>
      </c>
      <c r="O175" s="267">
        <v>1.7236</v>
      </c>
      <c r="P175" s="267">
        <v>0</v>
      </c>
    </row>
    <row r="176" spans="1:16" ht="15">
      <c r="A176" s="290">
        <v>34</v>
      </c>
      <c r="B176" s="267">
        <v>0</v>
      </c>
      <c r="C176" s="267">
        <v>0</v>
      </c>
      <c r="D176" s="267">
        <v>8.63</v>
      </c>
      <c r="E176" s="267">
        <v>1.3063</v>
      </c>
      <c r="F176" s="267">
        <v>5.6295</v>
      </c>
      <c r="G176" s="267">
        <v>1.3743</v>
      </c>
      <c r="H176" s="267">
        <v>3.0696</v>
      </c>
      <c r="I176" s="267">
        <v>1.4654</v>
      </c>
      <c r="J176" s="267">
        <v>2.6487</v>
      </c>
      <c r="K176" s="267">
        <v>1.1479</v>
      </c>
      <c r="L176" s="267">
        <v>2.8848</v>
      </c>
      <c r="M176" s="267">
        <v>1.8514</v>
      </c>
      <c r="N176" s="267">
        <v>2.7752</v>
      </c>
      <c r="O176" s="267">
        <v>1.6859</v>
      </c>
      <c r="P176" s="267">
        <v>0</v>
      </c>
    </row>
    <row r="177" spans="1:16" ht="15">
      <c r="A177" s="290">
        <v>35</v>
      </c>
      <c r="B177" s="267">
        <v>0</v>
      </c>
      <c r="C177" s="267">
        <v>0</v>
      </c>
      <c r="D177" s="267">
        <v>10.2947</v>
      </c>
      <c r="E177" s="267">
        <v>1.3008</v>
      </c>
      <c r="F177" s="267">
        <v>5.6227</v>
      </c>
      <c r="G177" s="267">
        <v>1.3727</v>
      </c>
      <c r="H177" s="267">
        <v>3.0882</v>
      </c>
      <c r="I177" s="267">
        <v>1.4463</v>
      </c>
      <c r="J177" s="267">
        <v>2.5247</v>
      </c>
      <c r="K177" s="267">
        <v>1.1323</v>
      </c>
      <c r="L177" s="267">
        <v>2.8712</v>
      </c>
      <c r="M177" s="267">
        <v>1.8283</v>
      </c>
      <c r="N177" s="267">
        <v>2.7131</v>
      </c>
      <c r="O177" s="267">
        <v>1.6481</v>
      </c>
      <c r="P177" s="267">
        <v>0</v>
      </c>
    </row>
    <row r="178" spans="1:16" ht="15">
      <c r="A178" s="290">
        <v>36</v>
      </c>
      <c r="B178" s="267">
        <v>0</v>
      </c>
      <c r="C178" s="267">
        <v>0</v>
      </c>
      <c r="D178" s="267">
        <v>11.9594</v>
      </c>
      <c r="E178" s="267">
        <v>1.2953</v>
      </c>
      <c r="F178" s="267">
        <v>5.616</v>
      </c>
      <c r="G178" s="267">
        <v>1.371</v>
      </c>
      <c r="H178" s="267">
        <v>3.1068</v>
      </c>
      <c r="I178" s="267">
        <v>1.4272</v>
      </c>
      <c r="J178" s="267">
        <v>2.4008</v>
      </c>
      <c r="K178" s="267">
        <v>1.1167</v>
      </c>
      <c r="L178" s="267">
        <v>2.8577</v>
      </c>
      <c r="M178" s="267">
        <v>1.8053</v>
      </c>
      <c r="N178" s="267">
        <v>2.651</v>
      </c>
      <c r="O178" s="267">
        <v>1.6104</v>
      </c>
      <c r="P178" s="267">
        <v>0</v>
      </c>
    </row>
    <row r="179" spans="1:16" ht="15">
      <c r="A179" s="290">
        <v>37</v>
      </c>
      <c r="B179" s="267">
        <v>0</v>
      </c>
      <c r="C179" s="267">
        <v>0</v>
      </c>
      <c r="D179" s="267">
        <v>13.6242</v>
      </c>
      <c r="E179" s="267">
        <v>1.2898</v>
      </c>
      <c r="F179" s="267">
        <v>5.6092</v>
      </c>
      <c r="G179" s="267">
        <v>1.3694</v>
      </c>
      <c r="H179" s="267">
        <v>3.1253</v>
      </c>
      <c r="I179" s="267">
        <v>1.4081</v>
      </c>
      <c r="J179" s="267">
        <v>2.2769</v>
      </c>
      <c r="K179" s="267">
        <v>1.101</v>
      </c>
      <c r="L179" s="267">
        <v>2.8441</v>
      </c>
      <c r="M179" s="267">
        <v>1.7822</v>
      </c>
      <c r="N179" s="267">
        <v>2.5889</v>
      </c>
      <c r="O179" s="267">
        <v>1.5727</v>
      </c>
      <c r="P179" s="267">
        <v>0</v>
      </c>
    </row>
    <row r="180" spans="1:16" ht="15">
      <c r="A180" s="290">
        <v>38</v>
      </c>
      <c r="B180" s="267">
        <v>0</v>
      </c>
      <c r="C180" s="267">
        <v>0</v>
      </c>
      <c r="D180" s="267">
        <v>15.2889</v>
      </c>
      <c r="E180" s="267">
        <v>1.2843</v>
      </c>
      <c r="F180" s="267">
        <v>5.6025</v>
      </c>
      <c r="G180" s="267">
        <v>1.3677</v>
      </c>
      <c r="H180" s="267">
        <v>3.1439</v>
      </c>
      <c r="I180" s="267">
        <v>1.3889</v>
      </c>
      <c r="J180" s="267">
        <v>2.153</v>
      </c>
      <c r="K180" s="267">
        <v>1.0854</v>
      </c>
      <c r="L180" s="267">
        <v>2.8306</v>
      </c>
      <c r="M180" s="267">
        <v>1.7591</v>
      </c>
      <c r="N180" s="267">
        <v>2.5268</v>
      </c>
      <c r="O180" s="267">
        <v>1.535</v>
      </c>
      <c r="P180" s="267">
        <v>0</v>
      </c>
    </row>
    <row r="181" spans="1:16" ht="15">
      <c r="A181" s="290">
        <v>39</v>
      </c>
      <c r="B181" s="267">
        <v>0</v>
      </c>
      <c r="C181" s="267">
        <v>0</v>
      </c>
      <c r="D181" s="267">
        <v>16.9536</v>
      </c>
      <c r="E181" s="267">
        <v>1.2788</v>
      </c>
      <c r="F181" s="267">
        <v>5.5957</v>
      </c>
      <c r="G181" s="267">
        <v>1.3661</v>
      </c>
      <c r="H181" s="267">
        <v>3.1625</v>
      </c>
      <c r="I181" s="267">
        <v>1.3698</v>
      </c>
      <c r="J181" s="267">
        <v>2.0291</v>
      </c>
      <c r="K181" s="267">
        <v>1.0697</v>
      </c>
      <c r="L181" s="267">
        <v>2.817</v>
      </c>
      <c r="M181" s="267">
        <v>1.7361</v>
      </c>
      <c r="N181" s="267">
        <v>2.4647</v>
      </c>
      <c r="O181" s="267">
        <v>1.4973</v>
      </c>
      <c r="P181" s="267">
        <v>0</v>
      </c>
    </row>
    <row r="182" spans="1:16" ht="15">
      <c r="A182" s="290">
        <v>40</v>
      </c>
      <c r="B182" s="267">
        <v>0</v>
      </c>
      <c r="C182" s="267">
        <v>0</v>
      </c>
      <c r="D182" s="267">
        <v>18.6183</v>
      </c>
      <c r="E182" s="267">
        <v>1.2733</v>
      </c>
      <c r="F182" s="267">
        <v>5.5889</v>
      </c>
      <c r="G182" s="267">
        <v>1.3644</v>
      </c>
      <c r="H182" s="267">
        <v>3.181</v>
      </c>
      <c r="I182" s="267">
        <v>1.3507</v>
      </c>
      <c r="J182" s="267">
        <v>1.9052</v>
      </c>
      <c r="K182" s="267">
        <v>1.0541</v>
      </c>
      <c r="L182" s="267">
        <v>2.8035</v>
      </c>
      <c r="M182" s="267">
        <v>1.713</v>
      </c>
      <c r="N182" s="267">
        <v>2.4026</v>
      </c>
      <c r="O182" s="267">
        <v>1.4596</v>
      </c>
      <c r="P182" s="267">
        <v>0</v>
      </c>
    </row>
    <row r="183" spans="1:16" ht="15">
      <c r="A183" s="290">
        <v>41</v>
      </c>
      <c r="B183" s="267">
        <v>0</v>
      </c>
      <c r="C183" s="267">
        <v>0</v>
      </c>
      <c r="D183" s="267">
        <v>20.283</v>
      </c>
      <c r="E183" s="267">
        <v>1.2678</v>
      </c>
      <c r="F183" s="267">
        <v>5.5822</v>
      </c>
      <c r="G183" s="267">
        <v>1.3628</v>
      </c>
      <c r="H183" s="267">
        <v>3.1996</v>
      </c>
      <c r="I183" s="267">
        <v>1.3315</v>
      </c>
      <c r="J183" s="267">
        <v>1.7813</v>
      </c>
      <c r="K183" s="267">
        <v>1.0385</v>
      </c>
      <c r="L183" s="267">
        <v>2.7899</v>
      </c>
      <c r="M183" s="267">
        <v>1.69</v>
      </c>
      <c r="N183" s="267">
        <v>2.3405</v>
      </c>
      <c r="O183" s="267">
        <v>1.4218</v>
      </c>
      <c r="P183" s="267">
        <v>0</v>
      </c>
    </row>
    <row r="184" spans="1:16" ht="15">
      <c r="A184" s="290">
        <v>42</v>
      </c>
      <c r="B184" s="267">
        <v>0</v>
      </c>
      <c r="C184" s="267">
        <v>0</v>
      </c>
      <c r="D184" s="267">
        <v>21.9478</v>
      </c>
      <c r="E184" s="267">
        <v>1.2623</v>
      </c>
      <c r="F184" s="267">
        <v>5.5754</v>
      </c>
      <c r="G184" s="267">
        <v>1.3611</v>
      </c>
      <c r="H184" s="267">
        <v>3.2182</v>
      </c>
      <c r="I184" s="267">
        <v>1.3124</v>
      </c>
      <c r="J184" s="267">
        <v>1.6574</v>
      </c>
      <c r="K184" s="267">
        <v>1.0228</v>
      </c>
      <c r="L184" s="267">
        <v>2.7764</v>
      </c>
      <c r="M184" s="267">
        <v>1.6669</v>
      </c>
      <c r="N184" s="267">
        <v>2.2785</v>
      </c>
      <c r="O184" s="267">
        <v>1.3841</v>
      </c>
      <c r="P184" s="267">
        <v>0</v>
      </c>
    </row>
    <row r="185" spans="1:16" ht="15">
      <c r="A185" s="290">
        <v>43</v>
      </c>
      <c r="B185" s="267">
        <v>0</v>
      </c>
      <c r="C185" s="267">
        <v>0</v>
      </c>
      <c r="D185" s="267">
        <v>20.3051</v>
      </c>
      <c r="E185" s="267">
        <v>1.2587</v>
      </c>
      <c r="F185" s="267">
        <v>5.4661</v>
      </c>
      <c r="G185" s="267">
        <v>1.3546</v>
      </c>
      <c r="H185" s="267">
        <v>3.3743</v>
      </c>
      <c r="I185" s="267">
        <v>1.3047</v>
      </c>
      <c r="J185" s="267">
        <v>1.8877</v>
      </c>
      <c r="K185" s="267">
        <v>1.0222</v>
      </c>
      <c r="L185" s="267">
        <v>2.7651</v>
      </c>
      <c r="M185" s="267">
        <v>1.6636</v>
      </c>
      <c r="N185" s="267">
        <v>2.2365</v>
      </c>
      <c r="O185" s="267">
        <v>1.3817</v>
      </c>
      <c r="P185" s="267">
        <v>0</v>
      </c>
    </row>
    <row r="186" spans="1:16" ht="15">
      <c r="A186" s="290">
        <v>44</v>
      </c>
      <c r="B186" s="267">
        <v>0</v>
      </c>
      <c r="C186" s="267">
        <v>0</v>
      </c>
      <c r="D186" s="267">
        <v>18.6623</v>
      </c>
      <c r="E186" s="267">
        <v>1.255</v>
      </c>
      <c r="F186" s="267">
        <v>5.3567</v>
      </c>
      <c r="G186" s="267">
        <v>1.3481</v>
      </c>
      <c r="H186" s="267">
        <v>3.5304</v>
      </c>
      <c r="I186" s="267">
        <v>1.297</v>
      </c>
      <c r="J186" s="267">
        <v>2.118</v>
      </c>
      <c r="K186" s="267">
        <v>1.0216</v>
      </c>
      <c r="L186" s="267">
        <v>2.7538</v>
      </c>
      <c r="M186" s="267">
        <v>1.6604</v>
      </c>
      <c r="N186" s="267">
        <v>2.1946</v>
      </c>
      <c r="O186" s="267">
        <v>1.3793</v>
      </c>
      <c r="P186" s="267">
        <v>0</v>
      </c>
    </row>
    <row r="187" spans="1:16" ht="15">
      <c r="A187" s="290">
        <v>45</v>
      </c>
      <c r="B187" s="267">
        <v>0</v>
      </c>
      <c r="C187" s="267">
        <v>0</v>
      </c>
      <c r="D187" s="267">
        <v>18.7216</v>
      </c>
      <c r="E187" s="267">
        <v>1.3264</v>
      </c>
      <c r="F187" s="267">
        <v>5.7721</v>
      </c>
      <c r="G187" s="267">
        <v>1.4221</v>
      </c>
      <c r="H187" s="267">
        <v>4.0552</v>
      </c>
      <c r="I187" s="267">
        <v>1.3666</v>
      </c>
      <c r="J187" s="267">
        <v>2.5832</v>
      </c>
      <c r="K187" s="267">
        <v>1.0822</v>
      </c>
      <c r="L187" s="267">
        <v>3.0168</v>
      </c>
      <c r="M187" s="267">
        <v>1.7566</v>
      </c>
      <c r="N187" s="267">
        <v>2.368</v>
      </c>
      <c r="O187" s="267">
        <v>1.4596</v>
      </c>
      <c r="P187" s="267">
        <v>0</v>
      </c>
    </row>
    <row r="188" spans="1:16" ht="15">
      <c r="A188" s="290">
        <v>46</v>
      </c>
      <c r="B188" s="267">
        <v>0</v>
      </c>
      <c r="C188" s="267">
        <v>0</v>
      </c>
      <c r="D188" s="267">
        <v>16.9146</v>
      </c>
      <c r="E188" s="267">
        <v>1.3225</v>
      </c>
      <c r="F188" s="267">
        <v>5.6519</v>
      </c>
      <c r="G188" s="267">
        <v>1.4152</v>
      </c>
      <c r="H188" s="267">
        <v>4.227</v>
      </c>
      <c r="I188" s="267">
        <v>1.3585</v>
      </c>
      <c r="J188" s="267">
        <v>2.8365</v>
      </c>
      <c r="K188" s="267">
        <v>1.0816</v>
      </c>
      <c r="L188" s="267">
        <v>3.0044</v>
      </c>
      <c r="M188" s="267">
        <v>1.7531</v>
      </c>
      <c r="N188" s="267">
        <v>2.3219</v>
      </c>
      <c r="O188" s="267">
        <v>1.457</v>
      </c>
      <c r="P188" s="267">
        <v>0</v>
      </c>
    </row>
    <row r="189" spans="1:16" ht="15">
      <c r="A189" s="290">
        <v>47</v>
      </c>
      <c r="B189" s="267">
        <v>0</v>
      </c>
      <c r="C189" s="267">
        <v>0</v>
      </c>
      <c r="D189" s="267">
        <v>15.1077</v>
      </c>
      <c r="E189" s="267">
        <v>1.3186</v>
      </c>
      <c r="F189" s="267">
        <v>5.5316</v>
      </c>
      <c r="G189" s="267">
        <v>1.4083</v>
      </c>
      <c r="H189" s="267">
        <v>4.3987</v>
      </c>
      <c r="I189" s="267">
        <v>1.3503</v>
      </c>
      <c r="J189" s="267">
        <v>3.0899</v>
      </c>
      <c r="K189" s="267">
        <v>1.0809</v>
      </c>
      <c r="L189" s="267">
        <v>2.992</v>
      </c>
      <c r="M189" s="267">
        <v>1.7497</v>
      </c>
      <c r="N189" s="267">
        <v>2.2758</v>
      </c>
      <c r="O189" s="267">
        <v>1.4545</v>
      </c>
      <c r="P189" s="267">
        <v>0</v>
      </c>
    </row>
    <row r="190" spans="1:16" ht="15">
      <c r="A190" s="290">
        <v>48</v>
      </c>
      <c r="B190" s="267">
        <v>0</v>
      </c>
      <c r="C190" s="267">
        <v>0</v>
      </c>
      <c r="D190" s="267">
        <v>13.3007</v>
      </c>
      <c r="E190" s="267">
        <v>1.3147</v>
      </c>
      <c r="F190" s="267">
        <v>5.4113</v>
      </c>
      <c r="G190" s="267">
        <v>1.4014</v>
      </c>
      <c r="H190" s="267">
        <v>4.5705</v>
      </c>
      <c r="I190" s="267">
        <v>1.3421</v>
      </c>
      <c r="J190" s="267">
        <v>3.3433</v>
      </c>
      <c r="K190" s="267">
        <v>1.0803</v>
      </c>
      <c r="L190" s="267">
        <v>2.9796</v>
      </c>
      <c r="M190" s="267">
        <v>1.7462</v>
      </c>
      <c r="N190" s="267">
        <v>2.2297</v>
      </c>
      <c r="O190" s="267">
        <v>1.452</v>
      </c>
      <c r="P190" s="267">
        <v>0</v>
      </c>
    </row>
    <row r="191" spans="1:16" ht="15">
      <c r="A191" s="290">
        <v>49</v>
      </c>
      <c r="B191" s="267">
        <v>0</v>
      </c>
      <c r="C191" s="267">
        <v>0</v>
      </c>
      <c r="D191" s="267">
        <v>11.4937</v>
      </c>
      <c r="E191" s="267">
        <v>1.3108</v>
      </c>
      <c r="F191" s="267">
        <v>5.2911</v>
      </c>
      <c r="G191" s="267">
        <v>1.3945</v>
      </c>
      <c r="H191" s="267">
        <v>4.7422</v>
      </c>
      <c r="I191" s="267">
        <v>1.3339</v>
      </c>
      <c r="J191" s="267">
        <v>3.5966</v>
      </c>
      <c r="K191" s="267">
        <v>1.0796</v>
      </c>
      <c r="L191" s="267">
        <v>2.9672</v>
      </c>
      <c r="M191" s="267">
        <v>1.7428</v>
      </c>
      <c r="N191" s="267">
        <v>2.1835</v>
      </c>
      <c r="O191" s="267">
        <v>1.4494</v>
      </c>
      <c r="P191" s="267">
        <v>0</v>
      </c>
    </row>
    <row r="192" spans="1:16" ht="15">
      <c r="A192" s="290">
        <v>50</v>
      </c>
      <c r="B192" s="267">
        <v>0</v>
      </c>
      <c r="C192" s="267">
        <v>0</v>
      </c>
      <c r="D192" s="267">
        <v>9.6867</v>
      </c>
      <c r="E192" s="267">
        <v>1.3069</v>
      </c>
      <c r="F192" s="267">
        <v>5.1708</v>
      </c>
      <c r="G192" s="267">
        <v>1.3875</v>
      </c>
      <c r="H192" s="267">
        <v>4.914</v>
      </c>
      <c r="I192" s="267">
        <v>1.3258</v>
      </c>
      <c r="J192" s="267">
        <v>3.85</v>
      </c>
      <c r="K192" s="267">
        <v>1.079</v>
      </c>
      <c r="L192" s="267">
        <v>2.9548</v>
      </c>
      <c r="M192" s="267">
        <v>1.7393</v>
      </c>
      <c r="N192" s="267">
        <v>2.1374</v>
      </c>
      <c r="O192" s="267">
        <v>1.4469</v>
      </c>
      <c r="P192" s="267">
        <v>0</v>
      </c>
    </row>
    <row r="193" spans="1:16" ht="15">
      <c r="A193" s="290">
        <v>51</v>
      </c>
      <c r="B193" s="267">
        <v>0</v>
      </c>
      <c r="C193" s="267">
        <v>0</v>
      </c>
      <c r="D193" s="267">
        <v>7.8798</v>
      </c>
      <c r="E193" s="267">
        <v>1.303</v>
      </c>
      <c r="F193" s="267">
        <v>5.0505</v>
      </c>
      <c r="G193" s="267">
        <v>1.3806</v>
      </c>
      <c r="H193" s="267">
        <v>5.0857</v>
      </c>
      <c r="I193" s="267">
        <v>1.3176</v>
      </c>
      <c r="J193" s="267">
        <v>4.1034</v>
      </c>
      <c r="K193" s="267">
        <v>1.0783</v>
      </c>
      <c r="L193" s="267">
        <v>2.9424</v>
      </c>
      <c r="M193" s="267">
        <v>1.7359</v>
      </c>
      <c r="N193" s="267">
        <v>2.0913</v>
      </c>
      <c r="O193" s="267">
        <v>1.4444</v>
      </c>
      <c r="P193" s="267">
        <v>0</v>
      </c>
    </row>
    <row r="194" spans="1:16" ht="15">
      <c r="A194" s="290">
        <v>52</v>
      </c>
      <c r="B194" s="267">
        <v>0</v>
      </c>
      <c r="C194" s="267">
        <v>0</v>
      </c>
      <c r="D194" s="267">
        <v>6.0728</v>
      </c>
      <c r="E194" s="267">
        <v>1.2991</v>
      </c>
      <c r="F194" s="267">
        <v>4.9302</v>
      </c>
      <c r="G194" s="267">
        <v>1.3737</v>
      </c>
      <c r="H194" s="267">
        <v>5.2575</v>
      </c>
      <c r="I194" s="267">
        <v>1.3094</v>
      </c>
      <c r="J194" s="267">
        <v>4.3567</v>
      </c>
      <c r="K194" s="267">
        <v>1.0777</v>
      </c>
      <c r="L194" s="267">
        <v>2.93</v>
      </c>
      <c r="M194" s="267">
        <v>1.7324</v>
      </c>
      <c r="N194" s="267">
        <v>2.0452</v>
      </c>
      <c r="O194" s="267">
        <v>1.4418</v>
      </c>
      <c r="P194" s="267">
        <v>0</v>
      </c>
    </row>
    <row r="195" spans="1:16" ht="15">
      <c r="A195" s="290">
        <v>53</v>
      </c>
      <c r="B195" s="267">
        <v>0</v>
      </c>
      <c r="C195" s="267">
        <v>0</v>
      </c>
      <c r="D195" s="267">
        <v>4.2658</v>
      </c>
      <c r="E195" s="267">
        <v>1.2953</v>
      </c>
      <c r="F195" s="267">
        <v>4.81</v>
      </c>
      <c r="G195" s="267">
        <v>1.3668</v>
      </c>
      <c r="H195" s="267">
        <v>5.4292</v>
      </c>
      <c r="I195" s="267">
        <v>1.3012</v>
      </c>
      <c r="J195" s="267">
        <v>4.6101</v>
      </c>
      <c r="K195" s="267">
        <v>1.077</v>
      </c>
      <c r="L195" s="267">
        <v>2.9176</v>
      </c>
      <c r="M195" s="267">
        <v>1.729</v>
      </c>
      <c r="N195" s="267">
        <v>1.9991</v>
      </c>
      <c r="O195" s="267">
        <v>1.4393</v>
      </c>
      <c r="P195" s="267">
        <v>0</v>
      </c>
    </row>
    <row r="196" spans="1:16" ht="15">
      <c r="A196" s="290">
        <v>54</v>
      </c>
      <c r="B196" s="267">
        <v>0</v>
      </c>
      <c r="C196" s="267">
        <v>0</v>
      </c>
      <c r="D196" s="267">
        <v>2.4588</v>
      </c>
      <c r="E196" s="267">
        <v>1.2914</v>
      </c>
      <c r="F196" s="267">
        <v>4.6897</v>
      </c>
      <c r="G196" s="267">
        <v>1.3599</v>
      </c>
      <c r="H196" s="267">
        <v>5.601</v>
      </c>
      <c r="I196" s="267">
        <v>1.2931</v>
      </c>
      <c r="J196" s="267">
        <v>4.8634</v>
      </c>
      <c r="K196" s="267">
        <v>1.0764</v>
      </c>
      <c r="L196" s="267">
        <v>2.9052</v>
      </c>
      <c r="M196" s="267">
        <v>1.7255</v>
      </c>
      <c r="N196" s="267">
        <v>1.953</v>
      </c>
      <c r="O196" s="267">
        <v>1.4367</v>
      </c>
      <c r="P196" s="267">
        <v>0</v>
      </c>
    </row>
    <row r="197" spans="1:16" ht="15">
      <c r="A197" s="290">
        <v>55</v>
      </c>
      <c r="B197" s="267">
        <v>0</v>
      </c>
      <c r="C197" s="267">
        <v>0</v>
      </c>
      <c r="D197" s="267">
        <v>2.5279</v>
      </c>
      <c r="E197" s="267">
        <v>1.2875</v>
      </c>
      <c r="F197" s="267">
        <v>4.5555</v>
      </c>
      <c r="G197" s="267">
        <v>1.3503</v>
      </c>
      <c r="H197" s="267">
        <v>5.2932</v>
      </c>
      <c r="I197" s="267">
        <v>1.29</v>
      </c>
      <c r="J197" s="267">
        <v>4.634</v>
      </c>
      <c r="K197" s="267">
        <v>1.0719</v>
      </c>
      <c r="L197" s="267">
        <v>2.828</v>
      </c>
      <c r="M197" s="267">
        <v>1.722</v>
      </c>
      <c r="N197" s="267">
        <v>1.9241</v>
      </c>
      <c r="O197" s="267">
        <v>1.4323</v>
      </c>
      <c r="P197" s="267">
        <v>0</v>
      </c>
    </row>
    <row r="198" spans="1:16" ht="15">
      <c r="A198" s="290">
        <v>56</v>
      </c>
      <c r="B198" s="267">
        <v>0</v>
      </c>
      <c r="C198" s="267">
        <v>0</v>
      </c>
      <c r="D198" s="267">
        <v>2.597</v>
      </c>
      <c r="E198" s="267">
        <v>1.2836</v>
      </c>
      <c r="F198" s="267">
        <v>4.4213</v>
      </c>
      <c r="G198" s="267">
        <v>1.3407</v>
      </c>
      <c r="H198" s="267">
        <v>4.9855</v>
      </c>
      <c r="I198" s="267">
        <v>1.2868</v>
      </c>
      <c r="J198" s="267">
        <v>4.4046</v>
      </c>
      <c r="K198" s="267">
        <v>1.0674</v>
      </c>
      <c r="L198" s="267">
        <v>2.7509</v>
      </c>
      <c r="M198" s="267">
        <v>1.7185</v>
      </c>
      <c r="N198" s="267">
        <v>1.8951</v>
      </c>
      <c r="O198" s="267">
        <v>1.4279</v>
      </c>
      <c r="P198" s="267">
        <v>0</v>
      </c>
    </row>
    <row r="199" spans="1:16" ht="15">
      <c r="A199" s="290">
        <v>57</v>
      </c>
      <c r="B199" s="267">
        <v>0</v>
      </c>
      <c r="C199" s="267">
        <v>0</v>
      </c>
      <c r="D199" s="267">
        <v>2.6661</v>
      </c>
      <c r="E199" s="267">
        <v>1.2797</v>
      </c>
      <c r="F199" s="267">
        <v>4.2871</v>
      </c>
      <c r="G199" s="267">
        <v>1.3311</v>
      </c>
      <c r="H199" s="267">
        <v>4.6778</v>
      </c>
      <c r="I199" s="267">
        <v>1.2837</v>
      </c>
      <c r="J199" s="267">
        <v>4.1752</v>
      </c>
      <c r="K199" s="267">
        <v>1.0629</v>
      </c>
      <c r="L199" s="267">
        <v>2.6738</v>
      </c>
      <c r="M199" s="267">
        <v>1.715</v>
      </c>
      <c r="N199" s="267">
        <v>1.8661</v>
      </c>
      <c r="O199" s="267">
        <v>1.4234</v>
      </c>
      <c r="P199" s="267">
        <v>0</v>
      </c>
    </row>
    <row r="200" spans="1:16" ht="15">
      <c r="A200" s="290">
        <v>58</v>
      </c>
      <c r="B200" s="267">
        <v>0</v>
      </c>
      <c r="C200" s="267">
        <v>0</v>
      </c>
      <c r="D200" s="267">
        <v>2.7352</v>
      </c>
      <c r="E200" s="267">
        <v>1.2758</v>
      </c>
      <c r="F200" s="267">
        <v>4.1529</v>
      </c>
      <c r="G200" s="267">
        <v>1.3215</v>
      </c>
      <c r="H200" s="267">
        <v>4.3701</v>
      </c>
      <c r="I200" s="267">
        <v>1.2806</v>
      </c>
      <c r="J200" s="267">
        <v>3.9458</v>
      </c>
      <c r="K200" s="267">
        <v>1.0584</v>
      </c>
      <c r="L200" s="267">
        <v>2.5966</v>
      </c>
      <c r="M200" s="267">
        <v>1.7115</v>
      </c>
      <c r="N200" s="267">
        <v>1.8372</v>
      </c>
      <c r="O200" s="267">
        <v>1.419</v>
      </c>
      <c r="P200" s="267">
        <v>0</v>
      </c>
    </row>
    <row r="201" spans="1:16" ht="15">
      <c r="A201" s="290">
        <v>59</v>
      </c>
      <c r="B201" s="267">
        <v>0</v>
      </c>
      <c r="C201" s="267">
        <v>0</v>
      </c>
      <c r="D201" s="267">
        <v>2.8043</v>
      </c>
      <c r="E201" s="267">
        <v>1.2719</v>
      </c>
      <c r="F201" s="267">
        <v>4.0187</v>
      </c>
      <c r="G201" s="267">
        <v>1.3119</v>
      </c>
      <c r="H201" s="267">
        <v>4.0624</v>
      </c>
      <c r="I201" s="267">
        <v>1.2775</v>
      </c>
      <c r="J201" s="267">
        <v>3.7164</v>
      </c>
      <c r="K201" s="267">
        <v>1.0539</v>
      </c>
      <c r="L201" s="267">
        <v>2.5195</v>
      </c>
      <c r="M201" s="267">
        <v>1.708</v>
      </c>
      <c r="N201" s="267">
        <v>1.8082</v>
      </c>
      <c r="O201" s="267">
        <v>1.4145</v>
      </c>
      <c r="P201" s="267">
        <v>0</v>
      </c>
    </row>
    <row r="202" spans="1:16" ht="15">
      <c r="A202" s="290">
        <v>60</v>
      </c>
      <c r="B202" s="267">
        <v>0</v>
      </c>
      <c r="C202" s="267">
        <v>0</v>
      </c>
      <c r="D202" s="267">
        <v>2.8734</v>
      </c>
      <c r="E202" s="267">
        <v>1.268</v>
      </c>
      <c r="F202" s="267">
        <v>3.8845</v>
      </c>
      <c r="G202" s="267">
        <v>1.3023</v>
      </c>
      <c r="H202" s="267">
        <v>3.7547</v>
      </c>
      <c r="I202" s="267">
        <v>1.2744</v>
      </c>
      <c r="J202" s="267">
        <v>3.487</v>
      </c>
      <c r="K202" s="267">
        <v>1.0495</v>
      </c>
      <c r="L202" s="267">
        <v>2.4424</v>
      </c>
      <c r="M202" s="267">
        <v>1.7045</v>
      </c>
      <c r="N202" s="267">
        <v>1.7793</v>
      </c>
      <c r="O202" s="267">
        <v>1.4101</v>
      </c>
      <c r="P202" s="267">
        <v>0</v>
      </c>
    </row>
    <row r="203" ht="12.75">
      <c r="A203" s="83"/>
    </row>
    <row r="204" ht="12.75">
      <c r="A204" s="76" t="e">
        <f>HLOOKUP('[3]NEER Claim Cost Calculator'!$I$22,B208:P269,MATCH('[3]NEER Claim Cost Calculator'!$K$22,A208:A269))</f>
        <v>#N/A</v>
      </c>
    </row>
    <row r="205" spans="1:16" s="261" customFormat="1" ht="12.75">
      <c r="A205" s="475" t="s">
        <v>18980</v>
      </c>
      <c r="B205" s="475"/>
      <c r="C205" s="475"/>
      <c r="D205" s="475"/>
      <c r="E205" s="475"/>
      <c r="F205" s="475"/>
      <c r="G205" s="475"/>
      <c r="H205" s="475"/>
      <c r="I205" s="475"/>
      <c r="J205" s="475"/>
      <c r="K205" s="475"/>
      <c r="L205" s="475"/>
      <c r="M205" s="475"/>
      <c r="N205" s="475"/>
      <c r="O205" s="475"/>
      <c r="P205" s="475"/>
    </row>
    <row r="206" spans="1:16" ht="12.75">
      <c r="A206" s="479" t="s">
        <v>18981</v>
      </c>
      <c r="B206" s="479"/>
      <c r="C206" s="479"/>
      <c r="D206" s="479"/>
      <c r="E206" s="479"/>
      <c r="F206" s="479"/>
      <c r="G206" s="479"/>
      <c r="H206" s="479"/>
      <c r="I206" s="479"/>
      <c r="J206" s="479"/>
      <c r="K206" s="479"/>
      <c r="L206" s="479"/>
      <c r="M206" s="479"/>
      <c r="N206" s="479"/>
      <c r="O206" s="479"/>
      <c r="P206" s="479"/>
    </row>
    <row r="207" spans="1:16" ht="12.75">
      <c r="A207" s="80" t="s">
        <v>18982</v>
      </c>
      <c r="B207" s="222" t="s">
        <v>18983</v>
      </c>
      <c r="C207" s="222" t="s">
        <v>18984</v>
      </c>
      <c r="D207" s="222" t="s">
        <v>18985</v>
      </c>
      <c r="E207" s="222" t="s">
        <v>18986</v>
      </c>
      <c r="F207" s="222" t="s">
        <v>18987</v>
      </c>
      <c r="G207" s="222" t="s">
        <v>18988</v>
      </c>
      <c r="H207" s="222" t="s">
        <v>18989</v>
      </c>
      <c r="I207" s="222" t="s">
        <v>18990</v>
      </c>
      <c r="J207" s="222" t="s">
        <v>18991</v>
      </c>
      <c r="K207" s="222" t="s">
        <v>18992</v>
      </c>
      <c r="L207" s="222" t="s">
        <v>18993</v>
      </c>
      <c r="M207" s="222" t="s">
        <v>18994</v>
      </c>
      <c r="N207" s="222" t="s">
        <v>18995</v>
      </c>
      <c r="O207" s="222" t="s">
        <v>18996</v>
      </c>
      <c r="P207" s="222" t="s">
        <v>18997</v>
      </c>
    </row>
    <row r="208" spans="1:16" ht="12.75">
      <c r="A208" s="82" t="s">
        <v>18998</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27.4548</v>
      </c>
      <c r="E209" s="267">
        <v>8.7713</v>
      </c>
      <c r="F209" s="267">
        <v>31.7992</v>
      </c>
      <c r="G209" s="267">
        <v>7.943</v>
      </c>
      <c r="H209" s="267">
        <v>30.8896</v>
      </c>
      <c r="I209" s="267">
        <v>7.5938</v>
      </c>
      <c r="J209" s="267">
        <v>32.8584</v>
      </c>
      <c r="K209" s="267">
        <v>5.628</v>
      </c>
      <c r="L209" s="267">
        <v>25.4561</v>
      </c>
      <c r="M209" s="267">
        <v>10.2282</v>
      </c>
      <c r="N209" s="267">
        <v>0</v>
      </c>
      <c r="O209" s="267">
        <v>0</v>
      </c>
      <c r="P209" s="267">
        <v>0</v>
      </c>
    </row>
    <row r="210" spans="1:16" ht="15">
      <c r="A210" s="290">
        <v>1</v>
      </c>
      <c r="B210" s="267">
        <v>0</v>
      </c>
      <c r="C210" s="267">
        <v>0</v>
      </c>
      <c r="D210" s="267">
        <v>24.4042</v>
      </c>
      <c r="E210" s="267">
        <v>7.7967</v>
      </c>
      <c r="F210" s="267">
        <v>28.2659</v>
      </c>
      <c r="G210" s="267">
        <v>7.0605</v>
      </c>
      <c r="H210" s="267">
        <v>27.4574</v>
      </c>
      <c r="I210" s="267">
        <v>6.75</v>
      </c>
      <c r="J210" s="267">
        <v>29.2074</v>
      </c>
      <c r="K210" s="267">
        <v>5.0027</v>
      </c>
      <c r="L210" s="267">
        <v>22.6276</v>
      </c>
      <c r="M210" s="267">
        <v>9.0917</v>
      </c>
      <c r="N210" s="267">
        <v>0</v>
      </c>
      <c r="O210" s="267">
        <v>0</v>
      </c>
      <c r="P210" s="267">
        <v>0</v>
      </c>
    </row>
    <row r="211" spans="1:16" ht="15">
      <c r="A211" s="290">
        <v>2</v>
      </c>
      <c r="B211" s="267">
        <v>0</v>
      </c>
      <c r="C211" s="267">
        <v>0</v>
      </c>
      <c r="D211" s="267">
        <v>21.3537</v>
      </c>
      <c r="E211" s="267">
        <v>6.8221</v>
      </c>
      <c r="F211" s="267">
        <v>24.7327</v>
      </c>
      <c r="G211" s="267">
        <v>6.1779</v>
      </c>
      <c r="H211" s="267">
        <v>24.0253</v>
      </c>
      <c r="I211" s="267">
        <v>5.9063</v>
      </c>
      <c r="J211" s="267">
        <v>25.5565</v>
      </c>
      <c r="K211" s="267">
        <v>4.3773</v>
      </c>
      <c r="L211" s="267">
        <v>19.7992</v>
      </c>
      <c r="M211" s="267">
        <v>7.9552</v>
      </c>
      <c r="N211" s="267">
        <v>0</v>
      </c>
      <c r="O211" s="267">
        <v>0</v>
      </c>
      <c r="P211" s="267">
        <v>0</v>
      </c>
    </row>
    <row r="212" spans="1:16" ht="15">
      <c r="A212" s="290">
        <v>3</v>
      </c>
      <c r="B212" s="267">
        <v>0</v>
      </c>
      <c r="C212" s="267">
        <v>0</v>
      </c>
      <c r="D212" s="267">
        <v>18.3032</v>
      </c>
      <c r="E212" s="267">
        <v>5.8475</v>
      </c>
      <c r="F212" s="267">
        <v>21.1995</v>
      </c>
      <c r="G212" s="267">
        <v>5.2954</v>
      </c>
      <c r="H212" s="267">
        <v>20.5931</v>
      </c>
      <c r="I212" s="267">
        <v>5.0625</v>
      </c>
      <c r="J212" s="267">
        <v>21.9056</v>
      </c>
      <c r="K212" s="267">
        <v>3.752</v>
      </c>
      <c r="L212" s="267">
        <v>16.9707</v>
      </c>
      <c r="M212" s="267">
        <v>6.8188</v>
      </c>
      <c r="N212" s="267">
        <v>0</v>
      </c>
      <c r="O212" s="267">
        <v>0</v>
      </c>
      <c r="P212" s="267">
        <v>0</v>
      </c>
    </row>
    <row r="213" spans="1:16" ht="15">
      <c r="A213" s="290">
        <v>4</v>
      </c>
      <c r="B213" s="267">
        <v>0</v>
      </c>
      <c r="C213" s="267">
        <v>0</v>
      </c>
      <c r="D213" s="267">
        <v>15.2527</v>
      </c>
      <c r="E213" s="267">
        <v>4.8729</v>
      </c>
      <c r="F213" s="267">
        <v>17.6662</v>
      </c>
      <c r="G213" s="267">
        <v>4.4128</v>
      </c>
      <c r="H213" s="267">
        <v>17.1609</v>
      </c>
      <c r="I213" s="267">
        <v>4.2188</v>
      </c>
      <c r="J213" s="267">
        <v>18.2546</v>
      </c>
      <c r="K213" s="267">
        <v>3.1267</v>
      </c>
      <c r="L213" s="267">
        <v>14.1423</v>
      </c>
      <c r="M213" s="267">
        <v>5.6823</v>
      </c>
      <c r="N213" s="267">
        <v>0</v>
      </c>
      <c r="O213" s="267">
        <v>0</v>
      </c>
      <c r="P213" s="267">
        <v>0</v>
      </c>
    </row>
    <row r="214" spans="1:16" ht="15">
      <c r="A214" s="290">
        <v>5</v>
      </c>
      <c r="B214" s="267">
        <v>0</v>
      </c>
      <c r="C214" s="267">
        <v>0</v>
      </c>
      <c r="D214" s="267">
        <v>12.2021</v>
      </c>
      <c r="E214" s="267">
        <v>3.8983</v>
      </c>
      <c r="F214" s="267">
        <v>14.133</v>
      </c>
      <c r="G214" s="267">
        <v>3.5302</v>
      </c>
      <c r="H214" s="267">
        <v>13.7287</v>
      </c>
      <c r="I214" s="267">
        <v>3.375</v>
      </c>
      <c r="J214" s="267">
        <v>14.6037</v>
      </c>
      <c r="K214" s="267">
        <v>2.5013</v>
      </c>
      <c r="L214" s="267">
        <v>11.3138</v>
      </c>
      <c r="M214" s="267">
        <v>4.5459</v>
      </c>
      <c r="N214" s="267">
        <v>0</v>
      </c>
      <c r="O214" s="267">
        <v>0</v>
      </c>
      <c r="P214" s="267">
        <v>0</v>
      </c>
    </row>
    <row r="215" spans="1:16" ht="15">
      <c r="A215" s="290">
        <v>6</v>
      </c>
      <c r="B215" s="267">
        <v>0</v>
      </c>
      <c r="C215" s="267">
        <v>0</v>
      </c>
      <c r="D215" s="267">
        <v>9.1516</v>
      </c>
      <c r="E215" s="267">
        <v>2.9238</v>
      </c>
      <c r="F215" s="267">
        <v>10.5997</v>
      </c>
      <c r="G215" s="267">
        <v>2.6477</v>
      </c>
      <c r="H215" s="267">
        <v>10.2965</v>
      </c>
      <c r="I215" s="267">
        <v>2.5313</v>
      </c>
      <c r="J215" s="267">
        <v>10.9528</v>
      </c>
      <c r="K215" s="267">
        <v>1.876</v>
      </c>
      <c r="L215" s="267">
        <v>8.4854</v>
      </c>
      <c r="M215" s="267">
        <v>3.4094</v>
      </c>
      <c r="N215" s="267">
        <v>0</v>
      </c>
      <c r="O215" s="267">
        <v>0</v>
      </c>
      <c r="P215" s="267">
        <v>0</v>
      </c>
    </row>
    <row r="216" spans="1:16" ht="15">
      <c r="A216" s="290">
        <v>7</v>
      </c>
      <c r="B216" s="267">
        <v>0</v>
      </c>
      <c r="C216" s="267">
        <v>0</v>
      </c>
      <c r="D216" s="267">
        <v>9.2299</v>
      </c>
      <c r="E216" s="267">
        <v>2.8425</v>
      </c>
      <c r="F216" s="267">
        <v>10.2361</v>
      </c>
      <c r="G216" s="267">
        <v>2.5741</v>
      </c>
      <c r="H216" s="267">
        <v>9.9768</v>
      </c>
      <c r="I216" s="267">
        <v>2.461</v>
      </c>
      <c r="J216" s="267">
        <v>10.5469</v>
      </c>
      <c r="K216" s="267">
        <v>1.8239</v>
      </c>
      <c r="L216" s="267">
        <v>8.2315</v>
      </c>
      <c r="M216" s="267">
        <v>3.3147</v>
      </c>
      <c r="N216" s="267">
        <v>0</v>
      </c>
      <c r="O216" s="267">
        <v>0</v>
      </c>
      <c r="P216" s="267">
        <v>0</v>
      </c>
    </row>
    <row r="217" spans="1:16" ht="15">
      <c r="A217" s="290">
        <v>8</v>
      </c>
      <c r="B217" s="267">
        <v>0</v>
      </c>
      <c r="C217" s="267">
        <v>0</v>
      </c>
      <c r="D217" s="267">
        <v>9.3083</v>
      </c>
      <c r="E217" s="267">
        <v>2.7613</v>
      </c>
      <c r="F217" s="267">
        <v>9.8724</v>
      </c>
      <c r="G217" s="267">
        <v>2.5006</v>
      </c>
      <c r="H217" s="267">
        <v>9.657</v>
      </c>
      <c r="I217" s="267">
        <v>2.3906</v>
      </c>
      <c r="J217" s="267">
        <v>10.1411</v>
      </c>
      <c r="K217" s="267">
        <v>1.7718</v>
      </c>
      <c r="L217" s="267">
        <v>7.9777</v>
      </c>
      <c r="M217" s="267">
        <v>3.22</v>
      </c>
      <c r="N217" s="267">
        <v>0</v>
      </c>
      <c r="O217" s="267">
        <v>0</v>
      </c>
      <c r="P217" s="267">
        <v>0</v>
      </c>
    </row>
    <row r="218" spans="1:16" ht="15">
      <c r="A218" s="290">
        <v>9</v>
      </c>
      <c r="B218" s="267">
        <v>0</v>
      </c>
      <c r="C218" s="267">
        <v>0</v>
      </c>
      <c r="D218" s="267">
        <v>9.3866</v>
      </c>
      <c r="E218" s="267">
        <v>2.6801</v>
      </c>
      <c r="F218" s="267">
        <v>9.5087</v>
      </c>
      <c r="G218" s="267">
        <v>2.427</v>
      </c>
      <c r="H218" s="267">
        <v>9.3373</v>
      </c>
      <c r="I218" s="267">
        <v>2.3203</v>
      </c>
      <c r="J218" s="267">
        <v>9.7352</v>
      </c>
      <c r="K218" s="267">
        <v>1.7197</v>
      </c>
      <c r="L218" s="267">
        <v>7.7239</v>
      </c>
      <c r="M218" s="267">
        <v>3.1253</v>
      </c>
      <c r="N218" s="267">
        <v>0</v>
      </c>
      <c r="O218" s="267">
        <v>0</v>
      </c>
      <c r="P218" s="267">
        <v>0</v>
      </c>
    </row>
    <row r="219" spans="1:16" ht="15">
      <c r="A219" s="290">
        <v>10</v>
      </c>
      <c r="B219" s="267">
        <v>0</v>
      </c>
      <c r="C219" s="267">
        <v>0</v>
      </c>
      <c r="D219" s="267">
        <v>9.465</v>
      </c>
      <c r="E219" s="267">
        <v>2.5989</v>
      </c>
      <c r="F219" s="267">
        <v>9.145</v>
      </c>
      <c r="G219" s="267">
        <v>2.3535</v>
      </c>
      <c r="H219" s="267">
        <v>9.0175</v>
      </c>
      <c r="I219" s="267">
        <v>2.25</v>
      </c>
      <c r="J219" s="267">
        <v>9.3294</v>
      </c>
      <c r="K219" s="267">
        <v>1.6676</v>
      </c>
      <c r="L219" s="267">
        <v>7.4701</v>
      </c>
      <c r="M219" s="267">
        <v>3.0306</v>
      </c>
      <c r="N219" s="267">
        <v>0</v>
      </c>
      <c r="O219" s="267">
        <v>0</v>
      </c>
      <c r="P219" s="267">
        <v>0</v>
      </c>
    </row>
    <row r="220" spans="1:16" ht="15">
      <c r="A220" s="290">
        <v>11</v>
      </c>
      <c r="B220" s="267">
        <v>0</v>
      </c>
      <c r="C220" s="267">
        <v>0</v>
      </c>
      <c r="D220" s="267">
        <v>9.5433</v>
      </c>
      <c r="E220" s="267">
        <v>2.5177</v>
      </c>
      <c r="F220" s="267">
        <v>8.7813</v>
      </c>
      <c r="G220" s="267">
        <v>2.2799</v>
      </c>
      <c r="H220" s="267">
        <v>8.6978</v>
      </c>
      <c r="I220" s="267">
        <v>2.1797</v>
      </c>
      <c r="J220" s="267">
        <v>8.9235</v>
      </c>
      <c r="K220" s="267">
        <v>1.6154</v>
      </c>
      <c r="L220" s="267">
        <v>7.2163</v>
      </c>
      <c r="M220" s="267">
        <v>2.9359</v>
      </c>
      <c r="N220" s="267">
        <v>0</v>
      </c>
      <c r="O220" s="267">
        <v>0</v>
      </c>
      <c r="P220" s="267">
        <v>0</v>
      </c>
    </row>
    <row r="221" spans="1:16" ht="15">
      <c r="A221" s="290">
        <v>12</v>
      </c>
      <c r="B221" s="267">
        <v>0</v>
      </c>
      <c r="C221" s="267">
        <v>0</v>
      </c>
      <c r="D221" s="267">
        <v>9.6217</v>
      </c>
      <c r="E221" s="267">
        <v>2.4365</v>
      </c>
      <c r="F221" s="267">
        <v>8.4177</v>
      </c>
      <c r="G221" s="267">
        <v>2.2064</v>
      </c>
      <c r="H221" s="267">
        <v>8.378</v>
      </c>
      <c r="I221" s="267">
        <v>2.1094</v>
      </c>
      <c r="J221" s="267">
        <v>8.5177</v>
      </c>
      <c r="K221" s="267">
        <v>1.5633</v>
      </c>
      <c r="L221" s="267">
        <v>6.9624</v>
      </c>
      <c r="M221" s="267">
        <v>2.8412</v>
      </c>
      <c r="N221" s="267">
        <v>0</v>
      </c>
      <c r="O221" s="267">
        <v>0</v>
      </c>
      <c r="P221" s="267">
        <v>0</v>
      </c>
    </row>
    <row r="222" spans="1:16" ht="15">
      <c r="A222" s="290">
        <v>13</v>
      </c>
      <c r="B222" s="267">
        <v>0</v>
      </c>
      <c r="C222" s="267">
        <v>0</v>
      </c>
      <c r="D222" s="267">
        <v>9.7</v>
      </c>
      <c r="E222" s="267">
        <v>2.3553</v>
      </c>
      <c r="F222" s="267">
        <v>8.054</v>
      </c>
      <c r="G222" s="267">
        <v>2.1329</v>
      </c>
      <c r="H222" s="267">
        <v>8.0583</v>
      </c>
      <c r="I222" s="267">
        <v>2.0391</v>
      </c>
      <c r="J222" s="267">
        <v>8.1118</v>
      </c>
      <c r="K222" s="267">
        <v>1.5112</v>
      </c>
      <c r="L222" s="267">
        <v>6.7086</v>
      </c>
      <c r="M222" s="267">
        <v>2.7465</v>
      </c>
      <c r="N222" s="267">
        <v>0</v>
      </c>
      <c r="O222" s="267">
        <v>0</v>
      </c>
      <c r="P222" s="267">
        <v>0</v>
      </c>
    </row>
    <row r="223" spans="1:16" ht="15">
      <c r="A223" s="290">
        <v>14</v>
      </c>
      <c r="B223" s="267">
        <v>0</v>
      </c>
      <c r="C223" s="267">
        <v>0</v>
      </c>
      <c r="D223" s="267">
        <v>9.7784</v>
      </c>
      <c r="E223" s="267">
        <v>2.274</v>
      </c>
      <c r="F223" s="267">
        <v>7.6903</v>
      </c>
      <c r="G223" s="267">
        <v>2.0593</v>
      </c>
      <c r="H223" s="267">
        <v>7.7385</v>
      </c>
      <c r="I223" s="267">
        <v>1.9688</v>
      </c>
      <c r="J223" s="267">
        <v>7.706</v>
      </c>
      <c r="K223" s="267">
        <v>1.4591</v>
      </c>
      <c r="L223" s="267">
        <v>6.4548</v>
      </c>
      <c r="M223" s="267">
        <v>2.6517</v>
      </c>
      <c r="N223" s="267">
        <v>0</v>
      </c>
      <c r="O223" s="267">
        <v>0</v>
      </c>
      <c r="P223" s="267">
        <v>0</v>
      </c>
    </row>
    <row r="224" spans="1:16" ht="15">
      <c r="A224" s="290">
        <v>15</v>
      </c>
      <c r="B224" s="267">
        <v>0</v>
      </c>
      <c r="C224" s="267">
        <v>0</v>
      </c>
      <c r="D224" s="267">
        <v>9.8567</v>
      </c>
      <c r="E224" s="267">
        <v>2.1928</v>
      </c>
      <c r="F224" s="267">
        <v>7.3266</v>
      </c>
      <c r="G224" s="267">
        <v>1.9858</v>
      </c>
      <c r="H224" s="267">
        <v>7.4188</v>
      </c>
      <c r="I224" s="267">
        <v>1.8984</v>
      </c>
      <c r="J224" s="267">
        <v>7.3001</v>
      </c>
      <c r="K224" s="267">
        <v>1.407</v>
      </c>
      <c r="L224" s="267">
        <v>6.201</v>
      </c>
      <c r="M224" s="267">
        <v>2.557</v>
      </c>
      <c r="N224" s="267">
        <v>0</v>
      </c>
      <c r="O224" s="267">
        <v>0</v>
      </c>
      <c r="P224" s="267">
        <v>0</v>
      </c>
    </row>
    <row r="225" spans="1:16" ht="15">
      <c r="A225" s="290">
        <v>16</v>
      </c>
      <c r="B225" s="267">
        <v>0</v>
      </c>
      <c r="C225" s="267">
        <v>0</v>
      </c>
      <c r="D225" s="267">
        <v>9.9351</v>
      </c>
      <c r="E225" s="267">
        <v>2.1116</v>
      </c>
      <c r="F225" s="267">
        <v>6.9629</v>
      </c>
      <c r="G225" s="267">
        <v>1.9122</v>
      </c>
      <c r="H225" s="267">
        <v>7.099</v>
      </c>
      <c r="I225" s="267">
        <v>1.8281</v>
      </c>
      <c r="J225" s="267">
        <v>6.8943</v>
      </c>
      <c r="K225" s="267">
        <v>1.3549</v>
      </c>
      <c r="L225" s="267">
        <v>5.9471</v>
      </c>
      <c r="M225" s="267">
        <v>2.4623</v>
      </c>
      <c r="N225" s="267">
        <v>0</v>
      </c>
      <c r="O225" s="267">
        <v>0</v>
      </c>
      <c r="P225" s="267">
        <v>0</v>
      </c>
    </row>
    <row r="226" spans="1:16" ht="15">
      <c r="A226" s="290">
        <v>17</v>
      </c>
      <c r="B226" s="267">
        <v>0</v>
      </c>
      <c r="C226" s="267">
        <v>0</v>
      </c>
      <c r="D226" s="267">
        <v>10.0134</v>
      </c>
      <c r="E226" s="267">
        <v>2.0304</v>
      </c>
      <c r="F226" s="267">
        <v>6.5993</v>
      </c>
      <c r="G226" s="267">
        <v>1.8387</v>
      </c>
      <c r="H226" s="267">
        <v>6.7793</v>
      </c>
      <c r="I226" s="267">
        <v>1.7578</v>
      </c>
      <c r="J226" s="267">
        <v>6.4884</v>
      </c>
      <c r="K226" s="267">
        <v>1.3028</v>
      </c>
      <c r="L226" s="267">
        <v>5.6933</v>
      </c>
      <c r="M226" s="267">
        <v>2.3676</v>
      </c>
      <c r="N226" s="267">
        <v>0</v>
      </c>
      <c r="O226" s="267">
        <v>0</v>
      </c>
      <c r="P226" s="267">
        <v>0</v>
      </c>
    </row>
    <row r="227" spans="1:16" ht="15">
      <c r="A227" s="290">
        <v>18</v>
      </c>
      <c r="B227" s="267">
        <v>0</v>
      </c>
      <c r="C227" s="267">
        <v>0</v>
      </c>
      <c r="D227" s="267">
        <v>10.0918</v>
      </c>
      <c r="E227" s="267">
        <v>1.9492</v>
      </c>
      <c r="F227" s="267">
        <v>6.2356</v>
      </c>
      <c r="G227" s="267">
        <v>1.7651</v>
      </c>
      <c r="H227" s="267">
        <v>6.4595</v>
      </c>
      <c r="I227" s="267">
        <v>1.6875</v>
      </c>
      <c r="J227" s="267">
        <v>6.0826</v>
      </c>
      <c r="K227" s="267">
        <v>1.2507</v>
      </c>
      <c r="L227" s="267">
        <v>5.4395</v>
      </c>
      <c r="M227" s="267">
        <v>2.2729</v>
      </c>
      <c r="N227" s="267">
        <v>6.0252</v>
      </c>
      <c r="O227" s="267">
        <v>5.021</v>
      </c>
      <c r="P227" s="267">
        <v>0</v>
      </c>
    </row>
    <row r="228" spans="1:16" ht="15">
      <c r="A228" s="290">
        <v>19</v>
      </c>
      <c r="B228" s="267">
        <v>0</v>
      </c>
      <c r="C228" s="267">
        <v>0</v>
      </c>
      <c r="D228" s="267">
        <v>10.152</v>
      </c>
      <c r="E228" s="267">
        <v>1.9075</v>
      </c>
      <c r="F228" s="267">
        <v>6.3705</v>
      </c>
      <c r="G228" s="267">
        <v>1.7243</v>
      </c>
      <c r="H228" s="267">
        <v>6.4293</v>
      </c>
      <c r="I228" s="267">
        <v>1.6625</v>
      </c>
      <c r="J228" s="267">
        <v>5.8992</v>
      </c>
      <c r="K228" s="267">
        <v>1.274</v>
      </c>
      <c r="L228" s="267">
        <v>5.3485</v>
      </c>
      <c r="M228" s="267">
        <v>2.3002</v>
      </c>
      <c r="N228" s="267">
        <v>5.8578</v>
      </c>
      <c r="O228" s="267">
        <v>4.8815</v>
      </c>
      <c r="P228" s="267">
        <v>0</v>
      </c>
    </row>
    <row r="229" spans="1:16" ht="15">
      <c r="A229" s="290">
        <v>20</v>
      </c>
      <c r="B229" s="267">
        <v>0</v>
      </c>
      <c r="C229" s="267">
        <v>0</v>
      </c>
      <c r="D229" s="267">
        <v>10.2122</v>
      </c>
      <c r="E229" s="267">
        <v>1.8658</v>
      </c>
      <c r="F229" s="267">
        <v>6.5053</v>
      </c>
      <c r="G229" s="267">
        <v>1.6834</v>
      </c>
      <c r="H229" s="267">
        <v>6.3991</v>
      </c>
      <c r="I229" s="267">
        <v>1.6374</v>
      </c>
      <c r="J229" s="267">
        <v>5.7158</v>
      </c>
      <c r="K229" s="267">
        <v>1.2973</v>
      </c>
      <c r="L229" s="267">
        <v>5.2574</v>
      </c>
      <c r="M229" s="267">
        <v>2.3274</v>
      </c>
      <c r="N229" s="267">
        <v>5.6905</v>
      </c>
      <c r="O229" s="267">
        <v>4.7421</v>
      </c>
      <c r="P229" s="267">
        <v>0</v>
      </c>
    </row>
    <row r="230" spans="1:16" ht="15">
      <c r="A230" s="290">
        <v>21</v>
      </c>
      <c r="B230" s="267">
        <v>0</v>
      </c>
      <c r="C230" s="267">
        <v>0</v>
      </c>
      <c r="D230" s="267">
        <v>8.7818</v>
      </c>
      <c r="E230" s="267">
        <v>2.0286</v>
      </c>
      <c r="F230" s="267">
        <v>5.9365</v>
      </c>
      <c r="G230" s="267">
        <v>1.8832</v>
      </c>
      <c r="H230" s="267">
        <v>5.6739</v>
      </c>
      <c r="I230" s="267">
        <v>1.8554</v>
      </c>
      <c r="J230" s="267">
        <v>5.0451</v>
      </c>
      <c r="K230" s="267">
        <v>1.5638</v>
      </c>
      <c r="L230" s="267">
        <v>4.8635</v>
      </c>
      <c r="M230" s="267">
        <v>2.8448</v>
      </c>
      <c r="N230" s="267">
        <v>5.7698</v>
      </c>
      <c r="O230" s="267">
        <v>4.8081</v>
      </c>
      <c r="P230" s="267">
        <v>0</v>
      </c>
    </row>
    <row r="231" spans="1:16" ht="15">
      <c r="A231" s="290">
        <v>22</v>
      </c>
      <c r="B231" s="267">
        <v>0</v>
      </c>
      <c r="C231" s="267">
        <v>0</v>
      </c>
      <c r="D231" s="267">
        <v>8.7552</v>
      </c>
      <c r="E231" s="267">
        <v>1.9828</v>
      </c>
      <c r="F231" s="267">
        <v>6.0186</v>
      </c>
      <c r="G231" s="267">
        <v>1.8393</v>
      </c>
      <c r="H231" s="267">
        <v>5.6068</v>
      </c>
      <c r="I231" s="267">
        <v>1.8237</v>
      </c>
      <c r="J231" s="267">
        <v>4.8704</v>
      </c>
      <c r="K231" s="267">
        <v>1.5541</v>
      </c>
      <c r="L231" s="267">
        <v>4.7636</v>
      </c>
      <c r="M231" s="267">
        <v>2.8313</v>
      </c>
      <c r="N231" s="267">
        <v>5.5949</v>
      </c>
      <c r="O231" s="267">
        <v>4.6624</v>
      </c>
      <c r="P231" s="267">
        <v>0</v>
      </c>
    </row>
    <row r="232" spans="1:16" ht="15">
      <c r="A232" s="290">
        <v>23</v>
      </c>
      <c r="B232" s="267">
        <v>0</v>
      </c>
      <c r="C232" s="267">
        <v>0</v>
      </c>
      <c r="D232" s="267">
        <v>8.7286</v>
      </c>
      <c r="E232" s="267">
        <v>1.937</v>
      </c>
      <c r="F232" s="267">
        <v>6.1007</v>
      </c>
      <c r="G232" s="267">
        <v>1.7954</v>
      </c>
      <c r="H232" s="267">
        <v>5.5396</v>
      </c>
      <c r="I232" s="267">
        <v>1.792</v>
      </c>
      <c r="J232" s="267">
        <v>4.6957</v>
      </c>
      <c r="K232" s="267">
        <v>1.5445</v>
      </c>
      <c r="L232" s="267">
        <v>4.6636</v>
      </c>
      <c r="M232" s="267">
        <v>2.8178</v>
      </c>
      <c r="N232" s="267">
        <v>5.4201</v>
      </c>
      <c r="O232" s="267">
        <v>4.5167</v>
      </c>
      <c r="P232" s="267">
        <v>0</v>
      </c>
    </row>
    <row r="233" spans="1:16" ht="15">
      <c r="A233" s="290">
        <v>24</v>
      </c>
      <c r="B233" s="267">
        <v>0</v>
      </c>
      <c r="C233" s="267">
        <v>0</v>
      </c>
      <c r="D233" s="267">
        <v>8.702</v>
      </c>
      <c r="E233" s="267">
        <v>1.8912</v>
      </c>
      <c r="F233" s="267">
        <v>6.1829</v>
      </c>
      <c r="G233" s="267">
        <v>1.7516</v>
      </c>
      <c r="H233" s="267">
        <v>5.4725</v>
      </c>
      <c r="I233" s="267">
        <v>1.7603</v>
      </c>
      <c r="J233" s="267">
        <v>4.521</v>
      </c>
      <c r="K233" s="267">
        <v>1.5349</v>
      </c>
      <c r="L233" s="267">
        <v>4.5636</v>
      </c>
      <c r="M233" s="267">
        <v>2.8042</v>
      </c>
      <c r="N233" s="267">
        <v>5.2452</v>
      </c>
      <c r="O233" s="267">
        <v>4.371</v>
      </c>
      <c r="P233" s="267">
        <v>0</v>
      </c>
    </row>
    <row r="234" spans="1:16" ht="15">
      <c r="A234" s="290">
        <v>25</v>
      </c>
      <c r="B234" s="267">
        <v>0</v>
      </c>
      <c r="C234" s="267">
        <v>0</v>
      </c>
      <c r="D234" s="267">
        <v>8.6754</v>
      </c>
      <c r="E234" s="267">
        <v>1.8454</v>
      </c>
      <c r="F234" s="267">
        <v>6.265</v>
      </c>
      <c r="G234" s="267">
        <v>1.7077</v>
      </c>
      <c r="H234" s="267">
        <v>5.4054</v>
      </c>
      <c r="I234" s="267">
        <v>1.7286</v>
      </c>
      <c r="J234" s="267">
        <v>4.3463</v>
      </c>
      <c r="K234" s="267">
        <v>1.5253</v>
      </c>
      <c r="L234" s="267">
        <v>4.4636</v>
      </c>
      <c r="M234" s="267">
        <v>2.7907</v>
      </c>
      <c r="N234" s="267">
        <v>5.0704</v>
      </c>
      <c r="O234" s="267">
        <v>4.2253</v>
      </c>
      <c r="P234" s="267">
        <v>0</v>
      </c>
    </row>
    <row r="235" spans="1:16" ht="15">
      <c r="A235" s="290">
        <v>26</v>
      </c>
      <c r="B235" s="267">
        <v>0</v>
      </c>
      <c r="C235" s="267">
        <v>0</v>
      </c>
      <c r="D235" s="267">
        <v>8.6488</v>
      </c>
      <c r="E235" s="267">
        <v>1.7996</v>
      </c>
      <c r="F235" s="267">
        <v>6.3471</v>
      </c>
      <c r="G235" s="267">
        <v>1.6638</v>
      </c>
      <c r="H235" s="267">
        <v>5.3382</v>
      </c>
      <c r="I235" s="267">
        <v>1.6969</v>
      </c>
      <c r="J235" s="267">
        <v>4.1716</v>
      </c>
      <c r="K235" s="267">
        <v>1.5156</v>
      </c>
      <c r="L235" s="267">
        <v>4.3636</v>
      </c>
      <c r="M235" s="267">
        <v>2.7772</v>
      </c>
      <c r="N235" s="267">
        <v>4.8956</v>
      </c>
      <c r="O235" s="267">
        <v>4.0796</v>
      </c>
      <c r="P235" s="267">
        <v>0</v>
      </c>
    </row>
    <row r="236" spans="1:16" ht="15">
      <c r="A236" s="290">
        <v>27</v>
      </c>
      <c r="B236" s="267">
        <v>0</v>
      </c>
      <c r="C236" s="267">
        <v>0</v>
      </c>
      <c r="D236" s="267">
        <v>8.6222</v>
      </c>
      <c r="E236" s="267">
        <v>1.7539</v>
      </c>
      <c r="F236" s="267">
        <v>6.4292</v>
      </c>
      <c r="G236" s="267">
        <v>1.62</v>
      </c>
      <c r="H236" s="267">
        <v>5.2711</v>
      </c>
      <c r="I236" s="267">
        <v>1.6652</v>
      </c>
      <c r="J236" s="267">
        <v>3.9969</v>
      </c>
      <c r="K236" s="267">
        <v>1.506</v>
      </c>
      <c r="L236" s="267">
        <v>4.2637</v>
      </c>
      <c r="M236" s="267">
        <v>2.7636</v>
      </c>
      <c r="N236" s="267">
        <v>4.7207</v>
      </c>
      <c r="O236" s="267">
        <v>3.9339</v>
      </c>
      <c r="P236" s="267">
        <v>0</v>
      </c>
    </row>
    <row r="237" spans="1:16" ht="15">
      <c r="A237" s="290">
        <v>28</v>
      </c>
      <c r="B237" s="267">
        <v>0</v>
      </c>
      <c r="C237" s="267">
        <v>0</v>
      </c>
      <c r="D237" s="267">
        <v>8.5956</v>
      </c>
      <c r="E237" s="267">
        <v>1.7081</v>
      </c>
      <c r="F237" s="267">
        <v>6.5113</v>
      </c>
      <c r="G237" s="267">
        <v>1.5761</v>
      </c>
      <c r="H237" s="267">
        <v>5.2039</v>
      </c>
      <c r="I237" s="267">
        <v>1.6335</v>
      </c>
      <c r="J237" s="267">
        <v>3.8222</v>
      </c>
      <c r="K237" s="267">
        <v>1.4964</v>
      </c>
      <c r="L237" s="267">
        <v>4.1637</v>
      </c>
      <c r="M237" s="267">
        <v>2.7501</v>
      </c>
      <c r="N237" s="267">
        <v>4.5459</v>
      </c>
      <c r="O237" s="267">
        <v>3.7882</v>
      </c>
      <c r="P237" s="267">
        <v>0</v>
      </c>
    </row>
    <row r="238" spans="1:16" ht="15">
      <c r="A238" s="290">
        <v>29</v>
      </c>
      <c r="B238" s="267">
        <v>0</v>
      </c>
      <c r="C238" s="267">
        <v>0</v>
      </c>
      <c r="D238" s="267">
        <v>8.569</v>
      </c>
      <c r="E238" s="267">
        <v>1.6623</v>
      </c>
      <c r="F238" s="267">
        <v>6.5934</v>
      </c>
      <c r="G238" s="267">
        <v>1.5323</v>
      </c>
      <c r="H238" s="267">
        <v>5.1368</v>
      </c>
      <c r="I238" s="267">
        <v>1.6018</v>
      </c>
      <c r="J238" s="267">
        <v>3.6475</v>
      </c>
      <c r="K238" s="267">
        <v>1.4868</v>
      </c>
      <c r="L238" s="267">
        <v>4.0637</v>
      </c>
      <c r="M238" s="267">
        <v>2.7366</v>
      </c>
      <c r="N238" s="267">
        <v>4.371</v>
      </c>
      <c r="O238" s="267">
        <v>3.6425</v>
      </c>
      <c r="P238" s="267">
        <v>0</v>
      </c>
    </row>
    <row r="239" spans="1:16" ht="15">
      <c r="A239" s="290">
        <v>30</v>
      </c>
      <c r="B239" s="267">
        <v>0</v>
      </c>
      <c r="C239" s="267">
        <v>0</v>
      </c>
      <c r="D239" s="267">
        <v>8.5424</v>
      </c>
      <c r="E239" s="267">
        <v>1.6165</v>
      </c>
      <c r="F239" s="267">
        <v>6.6756</v>
      </c>
      <c r="G239" s="267">
        <v>1.4884</v>
      </c>
      <c r="H239" s="267">
        <v>5.0696</v>
      </c>
      <c r="I239" s="267">
        <v>1.5701</v>
      </c>
      <c r="J239" s="267">
        <v>3.4728</v>
      </c>
      <c r="K239" s="267">
        <v>1.4771</v>
      </c>
      <c r="L239" s="267">
        <v>3.9637</v>
      </c>
      <c r="M239" s="267">
        <v>2.723</v>
      </c>
      <c r="N239" s="267">
        <v>4.1962</v>
      </c>
      <c r="O239" s="267">
        <v>3.4968</v>
      </c>
      <c r="P239" s="267">
        <v>0</v>
      </c>
    </row>
    <row r="240" spans="1:16" ht="15">
      <c r="A240" s="290">
        <v>31</v>
      </c>
      <c r="B240" s="267">
        <v>0</v>
      </c>
      <c r="C240" s="267">
        <v>0</v>
      </c>
      <c r="D240" s="267">
        <v>8.6858</v>
      </c>
      <c r="E240" s="267">
        <v>1.5918</v>
      </c>
      <c r="F240" s="267">
        <v>6.7134</v>
      </c>
      <c r="G240" s="267">
        <v>1.4717</v>
      </c>
      <c r="H240" s="267">
        <v>5.1119</v>
      </c>
      <c r="I240" s="267">
        <v>1.5456</v>
      </c>
      <c r="J240" s="267">
        <v>3.504</v>
      </c>
      <c r="K240" s="267">
        <v>1.4675</v>
      </c>
      <c r="L240" s="267">
        <v>3.9767</v>
      </c>
      <c r="M240" s="267">
        <v>2.6636</v>
      </c>
      <c r="N240" s="267">
        <v>4.0439</v>
      </c>
      <c r="O240" s="267">
        <v>3.3247</v>
      </c>
      <c r="P240" s="267">
        <v>0</v>
      </c>
    </row>
    <row r="241" spans="1:16" ht="15">
      <c r="A241" s="290">
        <v>32</v>
      </c>
      <c r="B241" s="267">
        <v>0</v>
      </c>
      <c r="C241" s="267">
        <v>0</v>
      </c>
      <c r="D241" s="267">
        <v>8.8291</v>
      </c>
      <c r="E241" s="267">
        <v>1.567</v>
      </c>
      <c r="F241" s="267">
        <v>6.7512</v>
      </c>
      <c r="G241" s="267">
        <v>1.455</v>
      </c>
      <c r="H241" s="267">
        <v>5.1542</v>
      </c>
      <c r="I241" s="267">
        <v>1.521</v>
      </c>
      <c r="J241" s="267">
        <v>3.5351</v>
      </c>
      <c r="K241" s="267">
        <v>1.4579</v>
      </c>
      <c r="L241" s="267">
        <v>3.9897</v>
      </c>
      <c r="M241" s="267">
        <v>2.6042</v>
      </c>
      <c r="N241" s="267">
        <v>3.8917</v>
      </c>
      <c r="O241" s="267">
        <v>3.1526</v>
      </c>
      <c r="P241" s="267">
        <v>0</v>
      </c>
    </row>
    <row r="242" spans="1:16" ht="15">
      <c r="A242" s="290">
        <v>33</v>
      </c>
      <c r="B242" s="267">
        <v>0</v>
      </c>
      <c r="C242" s="267">
        <v>0</v>
      </c>
      <c r="D242" s="267">
        <v>9.8696</v>
      </c>
      <c r="E242" s="267">
        <v>1.6966</v>
      </c>
      <c r="F242" s="267">
        <v>7.468</v>
      </c>
      <c r="G242" s="267">
        <v>1.5821</v>
      </c>
      <c r="H242" s="267">
        <v>5.7162</v>
      </c>
      <c r="I242" s="267">
        <v>1.6461</v>
      </c>
      <c r="J242" s="267">
        <v>3.9229</v>
      </c>
      <c r="K242" s="267">
        <v>1.5931</v>
      </c>
      <c r="L242" s="267">
        <v>4.403</v>
      </c>
      <c r="M242" s="267">
        <v>2.7992</v>
      </c>
      <c r="N242" s="267">
        <v>4.1133</v>
      </c>
      <c r="O242" s="267">
        <v>3.2786</v>
      </c>
      <c r="P242" s="267">
        <v>0</v>
      </c>
    </row>
    <row r="243" spans="1:16" ht="15">
      <c r="A243" s="290">
        <v>34</v>
      </c>
      <c r="B243" s="267">
        <v>0</v>
      </c>
      <c r="C243" s="267">
        <v>0</v>
      </c>
      <c r="D243" s="267">
        <v>10.0273</v>
      </c>
      <c r="E243" s="267">
        <v>1.6694</v>
      </c>
      <c r="F243" s="267">
        <v>7.5096</v>
      </c>
      <c r="G243" s="267">
        <v>1.5637</v>
      </c>
      <c r="H243" s="267">
        <v>5.7627</v>
      </c>
      <c r="I243" s="267">
        <v>1.6191</v>
      </c>
      <c r="J243" s="267">
        <v>3.9572</v>
      </c>
      <c r="K243" s="267">
        <v>1.5825</v>
      </c>
      <c r="L243" s="267">
        <v>4.4172</v>
      </c>
      <c r="M243" s="267">
        <v>2.7338</v>
      </c>
      <c r="N243" s="267">
        <v>3.9458</v>
      </c>
      <c r="O243" s="267">
        <v>3.0893</v>
      </c>
      <c r="P243" s="267">
        <v>0</v>
      </c>
    </row>
    <row r="244" spans="1:16" ht="15">
      <c r="A244" s="290">
        <v>35</v>
      </c>
      <c r="B244" s="267">
        <v>0</v>
      </c>
      <c r="C244" s="267">
        <v>0</v>
      </c>
      <c r="D244" s="267">
        <v>10.185</v>
      </c>
      <c r="E244" s="267">
        <v>1.6422</v>
      </c>
      <c r="F244" s="267">
        <v>7.5512</v>
      </c>
      <c r="G244" s="267">
        <v>1.5453</v>
      </c>
      <c r="H244" s="267">
        <v>5.8092</v>
      </c>
      <c r="I244" s="267">
        <v>1.5921</v>
      </c>
      <c r="J244" s="267">
        <v>3.9914</v>
      </c>
      <c r="K244" s="267">
        <v>1.5719</v>
      </c>
      <c r="L244" s="267">
        <v>4.4315</v>
      </c>
      <c r="M244" s="267">
        <v>2.6685</v>
      </c>
      <c r="N244" s="267">
        <v>3.7783</v>
      </c>
      <c r="O244" s="267">
        <v>2.9</v>
      </c>
      <c r="P244" s="267">
        <v>0</v>
      </c>
    </row>
    <row r="245" spans="1:16" ht="15">
      <c r="A245" s="290">
        <v>36</v>
      </c>
      <c r="B245" s="267">
        <v>0</v>
      </c>
      <c r="C245" s="267">
        <v>0</v>
      </c>
      <c r="D245" s="267">
        <v>10.3426</v>
      </c>
      <c r="E245" s="267">
        <v>1.615</v>
      </c>
      <c r="F245" s="267">
        <v>7.5928</v>
      </c>
      <c r="G245" s="267">
        <v>1.5269</v>
      </c>
      <c r="H245" s="267">
        <v>5.8557</v>
      </c>
      <c r="I245" s="267">
        <v>1.5651</v>
      </c>
      <c r="J245" s="267">
        <v>4.0257</v>
      </c>
      <c r="K245" s="267">
        <v>1.5613</v>
      </c>
      <c r="L245" s="267">
        <v>4.4458</v>
      </c>
      <c r="M245" s="267">
        <v>2.6031</v>
      </c>
      <c r="N245" s="267">
        <v>3.6108</v>
      </c>
      <c r="O245" s="267">
        <v>2.7107</v>
      </c>
      <c r="P245" s="267">
        <v>0</v>
      </c>
    </row>
    <row r="246" spans="1:16" ht="15">
      <c r="A246" s="290">
        <v>37</v>
      </c>
      <c r="B246" s="267">
        <v>0</v>
      </c>
      <c r="C246" s="267">
        <v>0</v>
      </c>
      <c r="D246" s="267">
        <v>10.5003</v>
      </c>
      <c r="E246" s="267">
        <v>1.5878</v>
      </c>
      <c r="F246" s="267">
        <v>7.6345</v>
      </c>
      <c r="G246" s="267">
        <v>1.5085</v>
      </c>
      <c r="H246" s="267">
        <v>5.9022</v>
      </c>
      <c r="I246" s="267">
        <v>1.5381</v>
      </c>
      <c r="J246" s="267">
        <v>4.06</v>
      </c>
      <c r="K246" s="267">
        <v>1.5507</v>
      </c>
      <c r="L246" s="267">
        <v>4.4601</v>
      </c>
      <c r="M246" s="267">
        <v>2.5377</v>
      </c>
      <c r="N246" s="267">
        <v>3.4434</v>
      </c>
      <c r="O246" s="267">
        <v>2.5214</v>
      </c>
      <c r="P246" s="267">
        <v>0</v>
      </c>
    </row>
    <row r="247" spans="1:16" ht="15">
      <c r="A247" s="290">
        <v>38</v>
      </c>
      <c r="B247" s="267">
        <v>0</v>
      </c>
      <c r="C247" s="267">
        <v>0</v>
      </c>
      <c r="D247" s="267">
        <v>10.6579</v>
      </c>
      <c r="E247" s="267">
        <v>1.5606</v>
      </c>
      <c r="F247" s="267">
        <v>7.6761</v>
      </c>
      <c r="G247" s="267">
        <v>1.4901</v>
      </c>
      <c r="H247" s="267">
        <v>5.9488</v>
      </c>
      <c r="I247" s="267">
        <v>1.5111</v>
      </c>
      <c r="J247" s="267">
        <v>4.0942</v>
      </c>
      <c r="K247" s="267">
        <v>1.5401</v>
      </c>
      <c r="L247" s="267">
        <v>4.4744</v>
      </c>
      <c r="M247" s="267">
        <v>2.4723</v>
      </c>
      <c r="N247" s="267">
        <v>3.2759</v>
      </c>
      <c r="O247" s="267">
        <v>2.3321</v>
      </c>
      <c r="P247" s="267">
        <v>0</v>
      </c>
    </row>
    <row r="248" spans="1:16" ht="15">
      <c r="A248" s="290">
        <v>39</v>
      </c>
      <c r="B248" s="267">
        <v>0</v>
      </c>
      <c r="C248" s="267">
        <v>0</v>
      </c>
      <c r="D248" s="267">
        <v>10.8156</v>
      </c>
      <c r="E248" s="267">
        <v>1.5334</v>
      </c>
      <c r="F248" s="267">
        <v>7.7177</v>
      </c>
      <c r="G248" s="267">
        <v>1.4718</v>
      </c>
      <c r="H248" s="267">
        <v>5.9953</v>
      </c>
      <c r="I248" s="267">
        <v>1.4841</v>
      </c>
      <c r="J248" s="267">
        <v>4.1285</v>
      </c>
      <c r="K248" s="267">
        <v>1.5295</v>
      </c>
      <c r="L248" s="267">
        <v>4.4887</v>
      </c>
      <c r="M248" s="267">
        <v>2.4069</v>
      </c>
      <c r="N248" s="267">
        <v>3.1084</v>
      </c>
      <c r="O248" s="267">
        <v>2.1428</v>
      </c>
      <c r="P248" s="267">
        <v>0</v>
      </c>
    </row>
    <row r="249" spans="1:16" ht="15">
      <c r="A249" s="290">
        <v>40</v>
      </c>
      <c r="B249" s="267">
        <v>0</v>
      </c>
      <c r="C249" s="267">
        <v>0</v>
      </c>
      <c r="D249" s="267">
        <v>10.9732</v>
      </c>
      <c r="E249" s="267">
        <v>1.5062</v>
      </c>
      <c r="F249" s="267">
        <v>7.7593</v>
      </c>
      <c r="G249" s="267">
        <v>1.4534</v>
      </c>
      <c r="H249" s="267">
        <v>6.0418</v>
      </c>
      <c r="I249" s="267">
        <v>1.4571</v>
      </c>
      <c r="J249" s="267">
        <v>4.1628</v>
      </c>
      <c r="K249" s="267">
        <v>1.5189</v>
      </c>
      <c r="L249" s="267">
        <v>4.5029</v>
      </c>
      <c r="M249" s="267">
        <v>2.3416</v>
      </c>
      <c r="N249" s="267">
        <v>2.9409</v>
      </c>
      <c r="O249" s="267">
        <v>1.9535</v>
      </c>
      <c r="P249" s="267">
        <v>0</v>
      </c>
    </row>
    <row r="250" spans="1:16" ht="15">
      <c r="A250" s="290">
        <v>41</v>
      </c>
      <c r="B250" s="267">
        <v>0</v>
      </c>
      <c r="C250" s="267">
        <v>0</v>
      </c>
      <c r="D250" s="267">
        <v>11.1309</v>
      </c>
      <c r="E250" s="267">
        <v>1.479</v>
      </c>
      <c r="F250" s="267">
        <v>7.801</v>
      </c>
      <c r="G250" s="267">
        <v>1.435</v>
      </c>
      <c r="H250" s="267">
        <v>6.0883</v>
      </c>
      <c r="I250" s="267">
        <v>1.4301</v>
      </c>
      <c r="J250" s="267">
        <v>4.197</v>
      </c>
      <c r="K250" s="267">
        <v>1.5084</v>
      </c>
      <c r="L250" s="267">
        <v>4.5172</v>
      </c>
      <c r="M250" s="267">
        <v>2.2762</v>
      </c>
      <c r="N250" s="267">
        <v>2.7734</v>
      </c>
      <c r="O250" s="267">
        <v>1.7642</v>
      </c>
      <c r="P250" s="267">
        <v>0</v>
      </c>
    </row>
    <row r="251" spans="1:16" ht="15">
      <c r="A251" s="290">
        <v>42</v>
      </c>
      <c r="B251" s="267">
        <v>0</v>
      </c>
      <c r="C251" s="267">
        <v>0</v>
      </c>
      <c r="D251" s="267">
        <v>11.2885</v>
      </c>
      <c r="E251" s="267">
        <v>1.4518</v>
      </c>
      <c r="F251" s="267">
        <v>7.8426</v>
      </c>
      <c r="G251" s="267">
        <v>1.4166</v>
      </c>
      <c r="H251" s="267">
        <v>6.1348</v>
      </c>
      <c r="I251" s="267">
        <v>1.4031</v>
      </c>
      <c r="J251" s="267">
        <v>4.2313</v>
      </c>
      <c r="K251" s="267">
        <v>1.4978</v>
      </c>
      <c r="L251" s="267">
        <v>4.5315</v>
      </c>
      <c r="M251" s="267">
        <v>2.2108</v>
      </c>
      <c r="N251" s="267">
        <v>2.6059</v>
      </c>
      <c r="O251" s="267">
        <v>1.5749</v>
      </c>
      <c r="P251" s="267">
        <v>0</v>
      </c>
    </row>
    <row r="252" spans="1:16" ht="15">
      <c r="A252" s="290">
        <v>43</v>
      </c>
      <c r="B252" s="267">
        <v>0</v>
      </c>
      <c r="C252" s="267">
        <v>0</v>
      </c>
      <c r="D252" s="267">
        <v>10.8157</v>
      </c>
      <c r="E252" s="267">
        <v>1.4381</v>
      </c>
      <c r="F252" s="267">
        <v>7.6719</v>
      </c>
      <c r="G252" s="267">
        <v>1.4053</v>
      </c>
      <c r="H252" s="267">
        <v>6.0027</v>
      </c>
      <c r="I252" s="267">
        <v>1.3939</v>
      </c>
      <c r="J252" s="267">
        <v>4.2122</v>
      </c>
      <c r="K252" s="267">
        <v>1.4915</v>
      </c>
      <c r="L252" s="267">
        <v>4.4458</v>
      </c>
      <c r="M252" s="267">
        <v>2.1824</v>
      </c>
      <c r="N252" s="267">
        <v>2.5518</v>
      </c>
      <c r="O252" s="267">
        <v>1.5635</v>
      </c>
      <c r="P252" s="267">
        <v>0</v>
      </c>
    </row>
    <row r="253" spans="1:16" ht="15">
      <c r="A253" s="290">
        <v>44</v>
      </c>
      <c r="B253" s="267">
        <v>0</v>
      </c>
      <c r="C253" s="267">
        <v>0</v>
      </c>
      <c r="D253" s="267">
        <v>10.3428</v>
      </c>
      <c r="E253" s="267">
        <v>1.4245</v>
      </c>
      <c r="F253" s="267">
        <v>7.5013</v>
      </c>
      <c r="G253" s="267">
        <v>1.3941</v>
      </c>
      <c r="H253" s="267">
        <v>5.8705</v>
      </c>
      <c r="I253" s="267">
        <v>1.3848</v>
      </c>
      <c r="J253" s="267">
        <v>4.1931</v>
      </c>
      <c r="K253" s="267">
        <v>1.4852</v>
      </c>
      <c r="L253" s="267">
        <v>4.3601</v>
      </c>
      <c r="M253" s="267">
        <v>2.1539</v>
      </c>
      <c r="N253" s="267">
        <v>2.4977</v>
      </c>
      <c r="O253" s="267">
        <v>1.5522</v>
      </c>
      <c r="P253" s="267">
        <v>0</v>
      </c>
    </row>
    <row r="254" spans="1:16" ht="15">
      <c r="A254" s="290">
        <v>45</v>
      </c>
      <c r="B254" s="267">
        <v>0</v>
      </c>
      <c r="C254" s="267">
        <v>0</v>
      </c>
      <c r="D254" s="267">
        <v>10.8569</v>
      </c>
      <c r="E254" s="267">
        <v>1.4956</v>
      </c>
      <c r="F254" s="267">
        <v>8.0637</v>
      </c>
      <c r="G254" s="267">
        <v>1.4658</v>
      </c>
      <c r="H254" s="267">
        <v>6.3122</v>
      </c>
      <c r="I254" s="267">
        <v>1.4583</v>
      </c>
      <c r="J254" s="267">
        <v>4.5914</v>
      </c>
      <c r="K254" s="267">
        <v>1.5677</v>
      </c>
      <c r="L254" s="267">
        <v>4.7018</v>
      </c>
      <c r="M254" s="267">
        <v>2.253</v>
      </c>
      <c r="N254" s="267">
        <v>2.6879</v>
      </c>
      <c r="O254" s="267">
        <v>1.6333</v>
      </c>
      <c r="P254" s="267">
        <v>0</v>
      </c>
    </row>
    <row r="255" spans="1:16" ht="15">
      <c r="A255" s="290">
        <v>46</v>
      </c>
      <c r="B255" s="267">
        <v>0</v>
      </c>
      <c r="C255" s="267">
        <v>0</v>
      </c>
      <c r="D255" s="267">
        <v>10.3368</v>
      </c>
      <c r="E255" s="267">
        <v>1.4811</v>
      </c>
      <c r="F255" s="267">
        <v>7.8759</v>
      </c>
      <c r="G255" s="267">
        <v>1.4539</v>
      </c>
      <c r="H255" s="267">
        <v>6.1669</v>
      </c>
      <c r="I255" s="267">
        <v>1.4486</v>
      </c>
      <c r="J255" s="267">
        <v>4.5704</v>
      </c>
      <c r="K255" s="267">
        <v>1.561</v>
      </c>
      <c r="L255" s="267">
        <v>4.6076</v>
      </c>
      <c r="M255" s="267">
        <v>2.2228</v>
      </c>
      <c r="N255" s="267">
        <v>2.6284</v>
      </c>
      <c r="O255" s="267">
        <v>1.6212</v>
      </c>
      <c r="P255" s="267">
        <v>0</v>
      </c>
    </row>
    <row r="256" spans="1:16" ht="15">
      <c r="A256" s="290">
        <v>47</v>
      </c>
      <c r="B256" s="267">
        <v>0</v>
      </c>
      <c r="C256" s="267">
        <v>0</v>
      </c>
      <c r="D256" s="267">
        <v>9.8166</v>
      </c>
      <c r="E256" s="267">
        <v>1.4667</v>
      </c>
      <c r="F256" s="267">
        <v>7.6882</v>
      </c>
      <c r="G256" s="267">
        <v>1.442</v>
      </c>
      <c r="H256" s="267">
        <v>6.0215</v>
      </c>
      <c r="I256" s="267">
        <v>1.4389</v>
      </c>
      <c r="J256" s="267">
        <v>4.5494</v>
      </c>
      <c r="K256" s="267">
        <v>1.5544</v>
      </c>
      <c r="L256" s="267">
        <v>4.5133</v>
      </c>
      <c r="M256" s="267">
        <v>2.1927</v>
      </c>
      <c r="N256" s="267">
        <v>2.5689</v>
      </c>
      <c r="O256" s="267">
        <v>1.6092</v>
      </c>
      <c r="P256" s="267">
        <v>0</v>
      </c>
    </row>
    <row r="257" spans="1:16" ht="15">
      <c r="A257" s="290">
        <v>48</v>
      </c>
      <c r="B257" s="267">
        <v>0</v>
      </c>
      <c r="C257" s="267">
        <v>0</v>
      </c>
      <c r="D257" s="267">
        <v>9.2965</v>
      </c>
      <c r="E257" s="267">
        <v>1.4522</v>
      </c>
      <c r="F257" s="267">
        <v>7.5005</v>
      </c>
      <c r="G257" s="267">
        <v>1.43</v>
      </c>
      <c r="H257" s="267">
        <v>5.8761</v>
      </c>
      <c r="I257" s="267">
        <v>1.4293</v>
      </c>
      <c r="J257" s="267">
        <v>4.5284</v>
      </c>
      <c r="K257" s="267">
        <v>1.5478</v>
      </c>
      <c r="L257" s="267">
        <v>4.419</v>
      </c>
      <c r="M257" s="267">
        <v>2.1625</v>
      </c>
      <c r="N257" s="267">
        <v>2.5094</v>
      </c>
      <c r="O257" s="267">
        <v>1.5972</v>
      </c>
      <c r="P257" s="267">
        <v>0</v>
      </c>
    </row>
    <row r="258" spans="1:16" ht="15">
      <c r="A258" s="290">
        <v>49</v>
      </c>
      <c r="B258" s="267">
        <v>0</v>
      </c>
      <c r="C258" s="267">
        <v>0</v>
      </c>
      <c r="D258" s="267">
        <v>8.7763</v>
      </c>
      <c r="E258" s="267">
        <v>1.4378</v>
      </c>
      <c r="F258" s="267">
        <v>7.3127</v>
      </c>
      <c r="G258" s="267">
        <v>1.4181</v>
      </c>
      <c r="H258" s="267">
        <v>5.7308</v>
      </c>
      <c r="I258" s="267">
        <v>1.4196</v>
      </c>
      <c r="J258" s="267">
        <v>4.5074</v>
      </c>
      <c r="K258" s="267">
        <v>1.5411</v>
      </c>
      <c r="L258" s="267">
        <v>4.3248</v>
      </c>
      <c r="M258" s="267">
        <v>2.1324</v>
      </c>
      <c r="N258" s="267">
        <v>2.4499</v>
      </c>
      <c r="O258" s="267">
        <v>1.5851</v>
      </c>
      <c r="P258" s="267">
        <v>0</v>
      </c>
    </row>
    <row r="259" spans="1:16" ht="15">
      <c r="A259" s="290">
        <v>50</v>
      </c>
      <c r="B259" s="267">
        <v>0</v>
      </c>
      <c r="C259" s="267">
        <v>0</v>
      </c>
      <c r="D259" s="267">
        <v>8.2562</v>
      </c>
      <c r="E259" s="267">
        <v>1.4234</v>
      </c>
      <c r="F259" s="267">
        <v>7.125</v>
      </c>
      <c r="G259" s="267">
        <v>1.4062</v>
      </c>
      <c r="H259" s="267">
        <v>5.5854</v>
      </c>
      <c r="I259" s="267">
        <v>1.41</v>
      </c>
      <c r="J259" s="267">
        <v>4.4865</v>
      </c>
      <c r="K259" s="267">
        <v>1.5345</v>
      </c>
      <c r="L259" s="267">
        <v>4.2305</v>
      </c>
      <c r="M259" s="267">
        <v>2.1022</v>
      </c>
      <c r="N259" s="267">
        <v>2.3904</v>
      </c>
      <c r="O259" s="267">
        <v>1.5731</v>
      </c>
      <c r="P259" s="267">
        <v>0</v>
      </c>
    </row>
    <row r="260" spans="1:16" ht="15">
      <c r="A260" s="290">
        <v>51</v>
      </c>
      <c r="B260" s="267">
        <v>0</v>
      </c>
      <c r="C260" s="267">
        <v>0</v>
      </c>
      <c r="D260" s="267">
        <v>7.736</v>
      </c>
      <c r="E260" s="267">
        <v>1.4089</v>
      </c>
      <c r="F260" s="267">
        <v>6.9373</v>
      </c>
      <c r="G260" s="267">
        <v>1.3943</v>
      </c>
      <c r="H260" s="267">
        <v>5.44</v>
      </c>
      <c r="I260" s="267">
        <v>1.4003</v>
      </c>
      <c r="J260" s="267">
        <v>4.4655</v>
      </c>
      <c r="K260" s="267">
        <v>1.5278</v>
      </c>
      <c r="L260" s="267">
        <v>4.1362</v>
      </c>
      <c r="M260" s="267">
        <v>2.072</v>
      </c>
      <c r="N260" s="267">
        <v>2.3308</v>
      </c>
      <c r="O260" s="267">
        <v>1.5611</v>
      </c>
      <c r="P260" s="267">
        <v>0</v>
      </c>
    </row>
    <row r="261" spans="1:16" ht="15">
      <c r="A261" s="290">
        <v>52</v>
      </c>
      <c r="B261" s="267">
        <v>0</v>
      </c>
      <c r="C261" s="267">
        <v>0</v>
      </c>
      <c r="D261" s="267">
        <v>7.2159</v>
      </c>
      <c r="E261" s="267">
        <v>1.3945</v>
      </c>
      <c r="F261" s="267">
        <v>6.7495</v>
      </c>
      <c r="G261" s="267">
        <v>1.3824</v>
      </c>
      <c r="H261" s="267">
        <v>5.2947</v>
      </c>
      <c r="I261" s="267">
        <v>1.3906</v>
      </c>
      <c r="J261" s="267">
        <v>4.4445</v>
      </c>
      <c r="K261" s="267">
        <v>1.5212</v>
      </c>
      <c r="L261" s="267">
        <v>4.0419</v>
      </c>
      <c r="M261" s="267">
        <v>2.0419</v>
      </c>
      <c r="N261" s="267">
        <v>2.2713</v>
      </c>
      <c r="O261" s="267">
        <v>1.549</v>
      </c>
      <c r="P261" s="267">
        <v>0</v>
      </c>
    </row>
    <row r="262" spans="1:16" ht="15">
      <c r="A262" s="290">
        <v>53</v>
      </c>
      <c r="B262" s="267">
        <v>0</v>
      </c>
      <c r="C262" s="267">
        <v>0</v>
      </c>
      <c r="D262" s="267">
        <v>6.6957</v>
      </c>
      <c r="E262" s="267">
        <v>1.3801</v>
      </c>
      <c r="F262" s="267">
        <v>6.5618</v>
      </c>
      <c r="G262" s="267">
        <v>1.3704</v>
      </c>
      <c r="H262" s="267">
        <v>5.1493</v>
      </c>
      <c r="I262" s="267">
        <v>1.381</v>
      </c>
      <c r="J262" s="267">
        <v>4.4235</v>
      </c>
      <c r="K262" s="267">
        <v>1.5145</v>
      </c>
      <c r="L262" s="267">
        <v>3.9477</v>
      </c>
      <c r="M262" s="267">
        <v>2.0117</v>
      </c>
      <c r="N262" s="267">
        <v>2.2118</v>
      </c>
      <c r="O262" s="267">
        <v>1.537</v>
      </c>
      <c r="P262" s="267">
        <v>0</v>
      </c>
    </row>
    <row r="263" spans="1:16" ht="15">
      <c r="A263" s="290">
        <v>54</v>
      </c>
      <c r="B263" s="267">
        <v>0</v>
      </c>
      <c r="C263" s="267">
        <v>0</v>
      </c>
      <c r="D263" s="267">
        <v>6.1756</v>
      </c>
      <c r="E263" s="267">
        <v>1.3656</v>
      </c>
      <c r="F263" s="267">
        <v>6.3741</v>
      </c>
      <c r="G263" s="267">
        <v>1.3585</v>
      </c>
      <c r="H263" s="267">
        <v>5.0039</v>
      </c>
      <c r="I263" s="267">
        <v>1.3713</v>
      </c>
      <c r="J263" s="267">
        <v>4.4025</v>
      </c>
      <c r="K263" s="267">
        <v>1.5079</v>
      </c>
      <c r="L263" s="267">
        <v>3.8534</v>
      </c>
      <c r="M263" s="267">
        <v>1.9816</v>
      </c>
      <c r="N263" s="267">
        <v>2.1523</v>
      </c>
      <c r="O263" s="267">
        <v>1.5249</v>
      </c>
      <c r="P263" s="267">
        <v>0</v>
      </c>
    </row>
    <row r="264" spans="1:16" ht="15">
      <c r="A264" s="290">
        <v>55</v>
      </c>
      <c r="B264" s="267">
        <v>0</v>
      </c>
      <c r="C264" s="267">
        <v>0</v>
      </c>
      <c r="D264" s="267">
        <v>6.4124</v>
      </c>
      <c r="E264" s="267">
        <v>1.358</v>
      </c>
      <c r="F264" s="267">
        <v>6.162</v>
      </c>
      <c r="G264" s="267">
        <v>1.352</v>
      </c>
      <c r="H264" s="267">
        <v>4.817</v>
      </c>
      <c r="I264" s="267">
        <v>1.3638</v>
      </c>
      <c r="J264" s="267">
        <v>4.2154</v>
      </c>
      <c r="K264" s="267">
        <v>1.4903</v>
      </c>
      <c r="L264" s="267">
        <v>3.7324</v>
      </c>
      <c r="M264" s="267">
        <v>1.9673</v>
      </c>
      <c r="N264" s="267">
        <v>2.1114</v>
      </c>
      <c r="O264" s="267">
        <v>1.5146</v>
      </c>
      <c r="P264" s="267">
        <v>0</v>
      </c>
    </row>
    <row r="265" spans="1:16" ht="15">
      <c r="A265" s="290">
        <v>56</v>
      </c>
      <c r="B265" s="267">
        <v>0</v>
      </c>
      <c r="C265" s="267">
        <v>0</v>
      </c>
      <c r="D265" s="267">
        <v>6.6492</v>
      </c>
      <c r="E265" s="267">
        <v>1.3503</v>
      </c>
      <c r="F265" s="267">
        <v>5.9499</v>
      </c>
      <c r="G265" s="267">
        <v>1.3455</v>
      </c>
      <c r="H265" s="267">
        <v>4.63</v>
      </c>
      <c r="I265" s="267">
        <v>1.3562</v>
      </c>
      <c r="J265" s="267">
        <v>4.0284</v>
      </c>
      <c r="K265" s="267">
        <v>1.4728</v>
      </c>
      <c r="L265" s="267">
        <v>3.6115</v>
      </c>
      <c r="M265" s="267">
        <v>1.9531</v>
      </c>
      <c r="N265" s="267">
        <v>2.0705</v>
      </c>
      <c r="O265" s="267">
        <v>1.5044</v>
      </c>
      <c r="P265" s="267">
        <v>0</v>
      </c>
    </row>
    <row r="266" spans="1:16" ht="15">
      <c r="A266" s="290">
        <v>57</v>
      </c>
      <c r="B266" s="267">
        <v>0</v>
      </c>
      <c r="C266" s="267">
        <v>0</v>
      </c>
      <c r="D266" s="267">
        <v>6.886</v>
      </c>
      <c r="E266" s="267">
        <v>1.3427</v>
      </c>
      <c r="F266" s="267">
        <v>5.7379</v>
      </c>
      <c r="G266" s="267">
        <v>1.3391</v>
      </c>
      <c r="H266" s="267">
        <v>4.443</v>
      </c>
      <c r="I266" s="267">
        <v>1.3487</v>
      </c>
      <c r="J266" s="267">
        <v>3.8413</v>
      </c>
      <c r="K266" s="267">
        <v>1.4552</v>
      </c>
      <c r="L266" s="267">
        <v>3.4905</v>
      </c>
      <c r="M266" s="267">
        <v>1.9389</v>
      </c>
      <c r="N266" s="267">
        <v>2.0296</v>
      </c>
      <c r="O266" s="267">
        <v>1.4941</v>
      </c>
      <c r="P266" s="267">
        <v>0</v>
      </c>
    </row>
    <row r="267" spans="1:16" ht="15">
      <c r="A267" s="290">
        <v>58</v>
      </c>
      <c r="B267" s="267">
        <v>0</v>
      </c>
      <c r="C267" s="267">
        <v>0</v>
      </c>
      <c r="D267" s="267">
        <v>7.1228</v>
      </c>
      <c r="E267" s="267">
        <v>1.335</v>
      </c>
      <c r="F267" s="267">
        <v>5.5258</v>
      </c>
      <c r="G267" s="267">
        <v>1.3326</v>
      </c>
      <c r="H267" s="267">
        <v>4.2561</v>
      </c>
      <c r="I267" s="267">
        <v>1.3411</v>
      </c>
      <c r="J267" s="267">
        <v>3.6543</v>
      </c>
      <c r="K267" s="267">
        <v>1.4377</v>
      </c>
      <c r="L267" s="267">
        <v>3.3695</v>
      </c>
      <c r="M267" s="267">
        <v>1.9246</v>
      </c>
      <c r="N267" s="267">
        <v>1.9887</v>
      </c>
      <c r="O267" s="267">
        <v>1.4838</v>
      </c>
      <c r="P267" s="267">
        <v>0</v>
      </c>
    </row>
    <row r="268" spans="1:16" ht="15">
      <c r="A268" s="290">
        <v>59</v>
      </c>
      <c r="B268" s="267">
        <v>0</v>
      </c>
      <c r="C268" s="267">
        <v>0</v>
      </c>
      <c r="D268" s="267">
        <v>7.3596</v>
      </c>
      <c r="E268" s="267">
        <v>1.3273</v>
      </c>
      <c r="F268" s="267">
        <v>5.3137</v>
      </c>
      <c r="G268" s="267">
        <v>1.3261</v>
      </c>
      <c r="H268" s="267">
        <v>4.0691</v>
      </c>
      <c r="I268" s="267">
        <v>1.3336</v>
      </c>
      <c r="J268" s="267">
        <v>3.4672</v>
      </c>
      <c r="K268" s="267">
        <v>1.4202</v>
      </c>
      <c r="L268" s="267">
        <v>3.2485</v>
      </c>
      <c r="M268" s="267">
        <v>1.9104</v>
      </c>
      <c r="N268" s="267">
        <v>1.9479</v>
      </c>
      <c r="O268" s="267">
        <v>1.4735</v>
      </c>
      <c r="P268" s="267">
        <v>0</v>
      </c>
    </row>
    <row r="269" spans="1:16" ht="15">
      <c r="A269" s="290">
        <v>60</v>
      </c>
      <c r="B269" s="267">
        <v>0</v>
      </c>
      <c r="C269" s="267">
        <v>0</v>
      </c>
      <c r="D269" s="267">
        <v>7.5964</v>
      </c>
      <c r="E269" s="267">
        <v>1.3197</v>
      </c>
      <c r="F269" s="267">
        <v>5.1017</v>
      </c>
      <c r="G269" s="267">
        <v>1.3196</v>
      </c>
      <c r="H269" s="267">
        <v>3.8821</v>
      </c>
      <c r="I269" s="267">
        <v>1.326</v>
      </c>
      <c r="J269" s="267">
        <v>3.2802</v>
      </c>
      <c r="K269" s="267">
        <v>1.4026</v>
      </c>
      <c r="L269" s="267">
        <v>3.1276</v>
      </c>
      <c r="M269" s="267">
        <v>1.8962</v>
      </c>
      <c r="N269" s="267">
        <v>1.907</v>
      </c>
      <c r="O269" s="267">
        <v>1.4632</v>
      </c>
      <c r="P269" s="267">
        <v>0</v>
      </c>
    </row>
    <row r="270" ht="12.75">
      <c r="A270" s="83"/>
    </row>
    <row r="271" ht="12.75">
      <c r="A271" s="76" t="e">
        <f>HLOOKUP('[3]NEER Claim Cost Calculator'!$I$22,B275:P336,MATCH('[3]NEER Claim Cost Calculator'!$K$22,A275:A336))</f>
        <v>#N/A</v>
      </c>
    </row>
    <row r="272" spans="1:16" s="261" customFormat="1" ht="12.75">
      <c r="A272" s="475" t="s">
        <v>18999</v>
      </c>
      <c r="B272" s="475"/>
      <c r="C272" s="475"/>
      <c r="D272" s="475"/>
      <c r="E272" s="475"/>
      <c r="F272" s="475"/>
      <c r="G272" s="475"/>
      <c r="H272" s="475"/>
      <c r="I272" s="475"/>
      <c r="J272" s="475"/>
      <c r="K272" s="475"/>
      <c r="L272" s="475"/>
      <c r="M272" s="475"/>
      <c r="N272" s="475"/>
      <c r="O272" s="475"/>
      <c r="P272" s="475"/>
    </row>
    <row r="273" spans="1:16" ht="12.75">
      <c r="A273" s="479" t="s">
        <v>19000</v>
      </c>
      <c r="B273" s="479"/>
      <c r="C273" s="479"/>
      <c r="D273" s="479"/>
      <c r="E273" s="479"/>
      <c r="F273" s="479"/>
      <c r="G273" s="479"/>
      <c r="H273" s="479"/>
      <c r="I273" s="479"/>
      <c r="J273" s="479"/>
      <c r="K273" s="479"/>
      <c r="L273" s="479"/>
      <c r="M273" s="479"/>
      <c r="N273" s="479"/>
      <c r="O273" s="479"/>
      <c r="P273" s="479"/>
    </row>
    <row r="274" spans="1:16" ht="12.75">
      <c r="A274" s="80" t="s">
        <v>19001</v>
      </c>
      <c r="B274" s="222" t="s">
        <v>19002</v>
      </c>
      <c r="C274" s="222" t="s">
        <v>19003</v>
      </c>
      <c r="D274" s="222" t="s">
        <v>19004</v>
      </c>
      <c r="E274" s="222" t="s">
        <v>19005</v>
      </c>
      <c r="F274" s="222" t="s">
        <v>19006</v>
      </c>
      <c r="G274" s="222" t="s">
        <v>19007</v>
      </c>
      <c r="H274" s="222" t="s">
        <v>19008</v>
      </c>
      <c r="I274" s="222" t="s">
        <v>19009</v>
      </c>
      <c r="J274" s="222" t="s">
        <v>19010</v>
      </c>
      <c r="K274" s="222" t="s">
        <v>19011</v>
      </c>
      <c r="L274" s="222" t="s">
        <v>19012</v>
      </c>
      <c r="M274" s="222" t="s">
        <v>19013</v>
      </c>
      <c r="N274" s="222" t="s">
        <v>19014</v>
      </c>
      <c r="O274" s="222" t="s">
        <v>19015</v>
      </c>
      <c r="P274" s="222" t="s">
        <v>19016</v>
      </c>
    </row>
    <row r="275" spans="1:16" ht="12.75">
      <c r="A275" s="82" t="s">
        <v>19017</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21.1775</v>
      </c>
      <c r="E276" s="267">
        <v>5.159</v>
      </c>
      <c r="F276" s="267">
        <v>25.4441</v>
      </c>
      <c r="G276" s="267">
        <v>5.3586</v>
      </c>
      <c r="H276" s="267">
        <v>26.8324</v>
      </c>
      <c r="I276" s="267">
        <v>6.556</v>
      </c>
      <c r="J276" s="267">
        <v>30.746</v>
      </c>
      <c r="K276" s="267">
        <v>3.3329</v>
      </c>
      <c r="L276" s="267">
        <v>21.74</v>
      </c>
      <c r="M276" s="267">
        <v>5.2189</v>
      </c>
      <c r="N276" s="267">
        <v>0</v>
      </c>
      <c r="O276" s="267">
        <v>0</v>
      </c>
      <c r="P276" s="267">
        <v>0</v>
      </c>
    </row>
    <row r="277" spans="1:16" ht="15">
      <c r="A277" s="290">
        <v>1</v>
      </c>
      <c r="B277" s="267">
        <v>0</v>
      </c>
      <c r="C277" s="267">
        <v>0</v>
      </c>
      <c r="D277" s="267">
        <v>18.8245</v>
      </c>
      <c r="E277" s="267">
        <v>4.5858</v>
      </c>
      <c r="F277" s="267">
        <v>22.617</v>
      </c>
      <c r="G277" s="267">
        <v>4.7632</v>
      </c>
      <c r="H277" s="267">
        <v>23.8511</v>
      </c>
      <c r="I277" s="267">
        <v>5.8276</v>
      </c>
      <c r="J277" s="267">
        <v>27.3298</v>
      </c>
      <c r="K277" s="267">
        <v>2.9626</v>
      </c>
      <c r="L277" s="267">
        <v>19.3245</v>
      </c>
      <c r="M277" s="267">
        <v>4.639</v>
      </c>
      <c r="N277" s="267">
        <v>0</v>
      </c>
      <c r="O277" s="267">
        <v>0</v>
      </c>
      <c r="P277" s="267">
        <v>0</v>
      </c>
    </row>
    <row r="278" spans="1:16" ht="15">
      <c r="A278" s="290">
        <v>2</v>
      </c>
      <c r="B278" s="267">
        <v>0</v>
      </c>
      <c r="C278" s="267">
        <v>0</v>
      </c>
      <c r="D278" s="267">
        <v>16.4714</v>
      </c>
      <c r="E278" s="267">
        <v>4.0125</v>
      </c>
      <c r="F278" s="267">
        <v>19.7899</v>
      </c>
      <c r="G278" s="267">
        <v>4.1678</v>
      </c>
      <c r="H278" s="267">
        <v>20.8697</v>
      </c>
      <c r="I278" s="267">
        <v>5.0991</v>
      </c>
      <c r="J278" s="267">
        <v>23.9136</v>
      </c>
      <c r="K278" s="267">
        <v>2.5922</v>
      </c>
      <c r="L278" s="267">
        <v>16.9089</v>
      </c>
      <c r="M278" s="267">
        <v>4.0591</v>
      </c>
      <c r="N278" s="267">
        <v>0</v>
      </c>
      <c r="O278" s="267">
        <v>0</v>
      </c>
      <c r="P278" s="267">
        <v>0</v>
      </c>
    </row>
    <row r="279" spans="1:16" ht="15">
      <c r="A279" s="290">
        <v>3</v>
      </c>
      <c r="B279" s="267">
        <v>0</v>
      </c>
      <c r="C279" s="267">
        <v>0</v>
      </c>
      <c r="D279" s="267">
        <v>14.1183</v>
      </c>
      <c r="E279" s="267">
        <v>3.4393</v>
      </c>
      <c r="F279" s="267">
        <v>16.9628</v>
      </c>
      <c r="G279" s="267">
        <v>3.5724</v>
      </c>
      <c r="H279" s="267">
        <v>17.8883</v>
      </c>
      <c r="I279" s="267">
        <v>4.3707</v>
      </c>
      <c r="J279" s="267">
        <v>20.4973</v>
      </c>
      <c r="K279" s="267">
        <v>2.2219</v>
      </c>
      <c r="L279" s="267">
        <v>14.4933</v>
      </c>
      <c r="M279" s="267">
        <v>3.4792</v>
      </c>
      <c r="N279" s="267">
        <v>0</v>
      </c>
      <c r="O279" s="267">
        <v>0</v>
      </c>
      <c r="P279" s="267">
        <v>0</v>
      </c>
    </row>
    <row r="280" spans="1:16" ht="15">
      <c r="A280" s="290">
        <v>4</v>
      </c>
      <c r="B280" s="267">
        <v>0</v>
      </c>
      <c r="C280" s="267">
        <v>0</v>
      </c>
      <c r="D280" s="267">
        <v>11.7653</v>
      </c>
      <c r="E280" s="267">
        <v>2.8661</v>
      </c>
      <c r="F280" s="267">
        <v>14.1356</v>
      </c>
      <c r="G280" s="267">
        <v>2.977</v>
      </c>
      <c r="H280" s="267">
        <v>14.9069</v>
      </c>
      <c r="I280" s="267">
        <v>3.6422</v>
      </c>
      <c r="J280" s="267">
        <v>17.0811</v>
      </c>
      <c r="K280" s="267">
        <v>1.8516</v>
      </c>
      <c r="L280" s="267">
        <v>12.0778</v>
      </c>
      <c r="M280" s="267">
        <v>2.8994</v>
      </c>
      <c r="N280" s="267">
        <v>0</v>
      </c>
      <c r="O280" s="267">
        <v>0</v>
      </c>
      <c r="P280" s="267">
        <v>0</v>
      </c>
    </row>
    <row r="281" spans="1:16" ht="15">
      <c r="A281" s="290">
        <v>5</v>
      </c>
      <c r="B281" s="267">
        <v>0</v>
      </c>
      <c r="C281" s="267">
        <v>0</v>
      </c>
      <c r="D281" s="267">
        <v>9.4122</v>
      </c>
      <c r="E281" s="267">
        <v>2.2929</v>
      </c>
      <c r="F281" s="267">
        <v>11.3085</v>
      </c>
      <c r="G281" s="267">
        <v>2.3816</v>
      </c>
      <c r="H281" s="267">
        <v>11.9255</v>
      </c>
      <c r="I281" s="267">
        <v>2.9138</v>
      </c>
      <c r="J281" s="267">
        <v>13.6649</v>
      </c>
      <c r="K281" s="267">
        <v>1.4813</v>
      </c>
      <c r="L281" s="267">
        <v>9.6622</v>
      </c>
      <c r="M281" s="267">
        <v>2.3195</v>
      </c>
      <c r="N281" s="267">
        <v>0</v>
      </c>
      <c r="O281" s="267">
        <v>0</v>
      </c>
      <c r="P281" s="267">
        <v>0</v>
      </c>
    </row>
    <row r="282" spans="1:16" ht="15">
      <c r="A282" s="290">
        <v>6</v>
      </c>
      <c r="B282" s="267">
        <v>0</v>
      </c>
      <c r="C282" s="267">
        <v>0</v>
      </c>
      <c r="D282" s="267">
        <v>7.0592</v>
      </c>
      <c r="E282" s="267">
        <v>1.7197</v>
      </c>
      <c r="F282" s="267">
        <v>8.4814</v>
      </c>
      <c r="G282" s="267">
        <v>1.7862</v>
      </c>
      <c r="H282" s="267">
        <v>8.9441</v>
      </c>
      <c r="I282" s="267">
        <v>2.1853</v>
      </c>
      <c r="J282" s="267">
        <v>10.2487</v>
      </c>
      <c r="K282" s="267">
        <v>1.111</v>
      </c>
      <c r="L282" s="267">
        <v>7.2467</v>
      </c>
      <c r="M282" s="267">
        <v>1.7396</v>
      </c>
      <c r="N282" s="267">
        <v>0</v>
      </c>
      <c r="O282" s="267">
        <v>0</v>
      </c>
      <c r="P282" s="267">
        <v>0</v>
      </c>
    </row>
    <row r="283" spans="1:16" ht="15">
      <c r="A283" s="290">
        <v>7</v>
      </c>
      <c r="B283" s="267">
        <v>0</v>
      </c>
      <c r="C283" s="267">
        <v>0</v>
      </c>
      <c r="D283" s="267">
        <v>6.8423</v>
      </c>
      <c r="E283" s="267">
        <v>1.6719</v>
      </c>
      <c r="F283" s="267">
        <v>8.0712</v>
      </c>
      <c r="G283" s="267">
        <v>1.7366</v>
      </c>
      <c r="H283" s="267">
        <v>8.5943</v>
      </c>
      <c r="I283" s="267">
        <v>2.1246</v>
      </c>
      <c r="J283" s="267">
        <v>9.8394</v>
      </c>
      <c r="K283" s="267">
        <v>1.0801</v>
      </c>
      <c r="L283" s="267">
        <v>7.0015</v>
      </c>
      <c r="M283" s="267">
        <v>1.6913</v>
      </c>
      <c r="N283" s="267">
        <v>0</v>
      </c>
      <c r="O283" s="267">
        <v>0</v>
      </c>
      <c r="P283" s="267">
        <v>0</v>
      </c>
    </row>
    <row r="284" spans="1:16" ht="15">
      <c r="A284" s="290">
        <v>8</v>
      </c>
      <c r="B284" s="267">
        <v>0</v>
      </c>
      <c r="C284" s="267">
        <v>0</v>
      </c>
      <c r="D284" s="267">
        <v>6.6255</v>
      </c>
      <c r="E284" s="267">
        <v>1.6241</v>
      </c>
      <c r="F284" s="267">
        <v>7.661</v>
      </c>
      <c r="G284" s="267">
        <v>1.687</v>
      </c>
      <c r="H284" s="267">
        <v>8.2444</v>
      </c>
      <c r="I284" s="267">
        <v>2.0639</v>
      </c>
      <c r="J284" s="267">
        <v>9.4301</v>
      </c>
      <c r="K284" s="267">
        <v>1.0492</v>
      </c>
      <c r="L284" s="267">
        <v>6.7563</v>
      </c>
      <c r="M284" s="267">
        <v>1.643</v>
      </c>
      <c r="N284" s="267">
        <v>0</v>
      </c>
      <c r="O284" s="267">
        <v>0</v>
      </c>
      <c r="P284" s="267">
        <v>0</v>
      </c>
    </row>
    <row r="285" spans="1:16" ht="15">
      <c r="A285" s="290">
        <v>9</v>
      </c>
      <c r="B285" s="267">
        <v>0</v>
      </c>
      <c r="C285" s="267">
        <v>0</v>
      </c>
      <c r="D285" s="267">
        <v>6.4087</v>
      </c>
      <c r="E285" s="267">
        <v>1.5764</v>
      </c>
      <c r="F285" s="267">
        <v>7.2508</v>
      </c>
      <c r="G285" s="267">
        <v>1.6373</v>
      </c>
      <c r="H285" s="267">
        <v>7.8945</v>
      </c>
      <c r="I285" s="267">
        <v>2.0032</v>
      </c>
      <c r="J285" s="267">
        <v>9.0209</v>
      </c>
      <c r="K285" s="267">
        <v>1.0184</v>
      </c>
      <c r="L285" s="267">
        <v>6.511</v>
      </c>
      <c r="M285" s="267">
        <v>1.5947</v>
      </c>
      <c r="N285" s="267">
        <v>0</v>
      </c>
      <c r="O285" s="267">
        <v>0</v>
      </c>
      <c r="P285" s="267">
        <v>0</v>
      </c>
    </row>
    <row r="286" spans="1:16" ht="15">
      <c r="A286" s="290">
        <v>10</v>
      </c>
      <c r="B286" s="267">
        <v>0</v>
      </c>
      <c r="C286" s="267">
        <v>0</v>
      </c>
      <c r="D286" s="267">
        <v>6.1918</v>
      </c>
      <c r="E286" s="267">
        <v>1.5286</v>
      </c>
      <c r="F286" s="267">
        <v>6.8406</v>
      </c>
      <c r="G286" s="267">
        <v>1.5877</v>
      </c>
      <c r="H286" s="267">
        <v>7.5446</v>
      </c>
      <c r="I286" s="267">
        <v>1.9425</v>
      </c>
      <c r="J286" s="267">
        <v>8.6116</v>
      </c>
      <c r="K286" s="267">
        <v>0.9875</v>
      </c>
      <c r="L286" s="267">
        <v>6.2658</v>
      </c>
      <c r="M286" s="267">
        <v>1.5463</v>
      </c>
      <c r="N286" s="267">
        <v>0</v>
      </c>
      <c r="O286" s="267">
        <v>0</v>
      </c>
      <c r="P286" s="267">
        <v>0</v>
      </c>
    </row>
    <row r="287" spans="1:16" ht="15">
      <c r="A287" s="290">
        <v>11</v>
      </c>
      <c r="B287" s="267">
        <v>0</v>
      </c>
      <c r="C287" s="267">
        <v>0</v>
      </c>
      <c r="D287" s="267">
        <v>5.975</v>
      </c>
      <c r="E287" s="267">
        <v>1.4808</v>
      </c>
      <c r="F287" s="267">
        <v>6.4304</v>
      </c>
      <c r="G287" s="267">
        <v>1.5381</v>
      </c>
      <c r="H287" s="267">
        <v>7.1947</v>
      </c>
      <c r="I287" s="267">
        <v>1.8818</v>
      </c>
      <c r="J287" s="267">
        <v>8.2023</v>
      </c>
      <c r="K287" s="267">
        <v>0.9567</v>
      </c>
      <c r="L287" s="267">
        <v>6.0206</v>
      </c>
      <c r="M287" s="267">
        <v>1.498</v>
      </c>
      <c r="N287" s="267">
        <v>0</v>
      </c>
      <c r="O287" s="267">
        <v>0</v>
      </c>
      <c r="P287" s="267">
        <v>0</v>
      </c>
    </row>
    <row r="288" spans="1:16" ht="15">
      <c r="A288" s="290">
        <v>12</v>
      </c>
      <c r="B288" s="267">
        <v>0</v>
      </c>
      <c r="C288" s="267">
        <v>0</v>
      </c>
      <c r="D288" s="267">
        <v>5.7582</v>
      </c>
      <c r="E288" s="267">
        <v>1.4331</v>
      </c>
      <c r="F288" s="267">
        <v>6.0202</v>
      </c>
      <c r="G288" s="267">
        <v>1.4885</v>
      </c>
      <c r="H288" s="267">
        <v>6.8448</v>
      </c>
      <c r="I288" s="267">
        <v>1.8211</v>
      </c>
      <c r="J288" s="267">
        <v>7.7931</v>
      </c>
      <c r="K288" s="267">
        <v>0.9258</v>
      </c>
      <c r="L288" s="267">
        <v>5.7754</v>
      </c>
      <c r="M288" s="267">
        <v>1.4497</v>
      </c>
      <c r="N288" s="267">
        <v>0</v>
      </c>
      <c r="O288" s="267">
        <v>0</v>
      </c>
      <c r="P288" s="267">
        <v>0</v>
      </c>
    </row>
    <row r="289" spans="1:16" ht="15">
      <c r="A289" s="290">
        <v>13</v>
      </c>
      <c r="B289" s="267">
        <v>0</v>
      </c>
      <c r="C289" s="267">
        <v>0</v>
      </c>
      <c r="D289" s="267">
        <v>5.5413</v>
      </c>
      <c r="E289" s="267">
        <v>1.3853</v>
      </c>
      <c r="F289" s="267">
        <v>5.61</v>
      </c>
      <c r="G289" s="267">
        <v>1.4389</v>
      </c>
      <c r="H289" s="267">
        <v>6.4949</v>
      </c>
      <c r="I289" s="267">
        <v>1.7604</v>
      </c>
      <c r="J289" s="267">
        <v>7.3838</v>
      </c>
      <c r="K289" s="267">
        <v>0.8949</v>
      </c>
      <c r="L289" s="267">
        <v>5.5302</v>
      </c>
      <c r="M289" s="267">
        <v>1.4014</v>
      </c>
      <c r="N289" s="267">
        <v>0</v>
      </c>
      <c r="O289" s="267">
        <v>0</v>
      </c>
      <c r="P289" s="267">
        <v>0</v>
      </c>
    </row>
    <row r="290" spans="1:16" ht="15">
      <c r="A290" s="290">
        <v>14</v>
      </c>
      <c r="B290" s="267">
        <v>0</v>
      </c>
      <c r="C290" s="267">
        <v>0</v>
      </c>
      <c r="D290" s="267">
        <v>5.3245</v>
      </c>
      <c r="E290" s="267">
        <v>1.3375</v>
      </c>
      <c r="F290" s="267">
        <v>5.1998</v>
      </c>
      <c r="G290" s="267">
        <v>1.3893</v>
      </c>
      <c r="H290" s="267">
        <v>6.145</v>
      </c>
      <c r="I290" s="267">
        <v>1.6997</v>
      </c>
      <c r="J290" s="267">
        <v>6.9746</v>
      </c>
      <c r="K290" s="267">
        <v>0.8641</v>
      </c>
      <c r="L290" s="267">
        <v>5.285</v>
      </c>
      <c r="M290" s="267">
        <v>1.353</v>
      </c>
      <c r="N290" s="267">
        <v>0</v>
      </c>
      <c r="O290" s="267">
        <v>0</v>
      </c>
      <c r="P290" s="267">
        <v>0</v>
      </c>
    </row>
    <row r="291" spans="1:16" ht="15">
      <c r="A291" s="290">
        <v>15</v>
      </c>
      <c r="B291" s="267">
        <v>0</v>
      </c>
      <c r="C291" s="267">
        <v>0</v>
      </c>
      <c r="D291" s="267">
        <v>5.1077</v>
      </c>
      <c r="E291" s="267">
        <v>1.2897</v>
      </c>
      <c r="F291" s="267">
        <v>4.7896</v>
      </c>
      <c r="G291" s="267">
        <v>1.3396</v>
      </c>
      <c r="H291" s="267">
        <v>5.7951</v>
      </c>
      <c r="I291" s="267">
        <v>1.639</v>
      </c>
      <c r="J291" s="267">
        <v>6.5653</v>
      </c>
      <c r="K291" s="267">
        <v>0.8332</v>
      </c>
      <c r="L291" s="267">
        <v>5.0398</v>
      </c>
      <c r="M291" s="267">
        <v>1.3047</v>
      </c>
      <c r="N291" s="267">
        <v>0</v>
      </c>
      <c r="O291" s="267">
        <v>0</v>
      </c>
      <c r="P291" s="267">
        <v>0</v>
      </c>
    </row>
    <row r="292" spans="1:16" ht="15">
      <c r="A292" s="290">
        <v>16</v>
      </c>
      <c r="B292" s="267">
        <v>0</v>
      </c>
      <c r="C292" s="267">
        <v>0</v>
      </c>
      <c r="D292" s="267">
        <v>4.8908</v>
      </c>
      <c r="E292" s="267">
        <v>1.242</v>
      </c>
      <c r="F292" s="267">
        <v>4.3795</v>
      </c>
      <c r="G292" s="267">
        <v>1.29</v>
      </c>
      <c r="H292" s="267">
        <v>5.4452</v>
      </c>
      <c r="I292" s="267">
        <v>1.5783</v>
      </c>
      <c r="J292" s="267">
        <v>6.156</v>
      </c>
      <c r="K292" s="267">
        <v>0.8024</v>
      </c>
      <c r="L292" s="267">
        <v>4.7946</v>
      </c>
      <c r="M292" s="267">
        <v>1.2564</v>
      </c>
      <c r="N292" s="267">
        <v>0</v>
      </c>
      <c r="O292" s="267">
        <v>0</v>
      </c>
      <c r="P292" s="267">
        <v>0</v>
      </c>
    </row>
    <row r="293" spans="1:16" ht="15">
      <c r="A293" s="290">
        <v>17</v>
      </c>
      <c r="B293" s="267">
        <v>0</v>
      </c>
      <c r="C293" s="267">
        <v>0</v>
      </c>
      <c r="D293" s="267">
        <v>4.674</v>
      </c>
      <c r="E293" s="267">
        <v>1.1942</v>
      </c>
      <c r="F293" s="267">
        <v>3.9693</v>
      </c>
      <c r="G293" s="267">
        <v>1.2404</v>
      </c>
      <c r="H293" s="267">
        <v>5.0953</v>
      </c>
      <c r="I293" s="267">
        <v>1.5176</v>
      </c>
      <c r="J293" s="267">
        <v>5.7468</v>
      </c>
      <c r="K293" s="267">
        <v>0.7715</v>
      </c>
      <c r="L293" s="267">
        <v>4.5494</v>
      </c>
      <c r="M293" s="267">
        <v>1.2081</v>
      </c>
      <c r="N293" s="267">
        <v>0</v>
      </c>
      <c r="O293" s="267">
        <v>0</v>
      </c>
      <c r="P293" s="267">
        <v>0</v>
      </c>
    </row>
    <row r="294" spans="1:16" ht="15">
      <c r="A294" s="290">
        <v>18</v>
      </c>
      <c r="B294" s="267">
        <v>0</v>
      </c>
      <c r="C294" s="267">
        <v>0</v>
      </c>
      <c r="D294" s="267">
        <v>4.4572</v>
      </c>
      <c r="E294" s="267">
        <v>1.1464</v>
      </c>
      <c r="F294" s="267">
        <v>3.5591</v>
      </c>
      <c r="G294" s="267">
        <v>1.1908</v>
      </c>
      <c r="H294" s="267">
        <v>4.7454</v>
      </c>
      <c r="I294" s="267">
        <v>1.4569</v>
      </c>
      <c r="J294" s="267">
        <v>5.3375</v>
      </c>
      <c r="K294" s="267">
        <v>0.7406</v>
      </c>
      <c r="L294" s="267">
        <v>4.3041</v>
      </c>
      <c r="M294" s="267">
        <v>1.1597</v>
      </c>
      <c r="N294" s="267">
        <v>4.6659</v>
      </c>
      <c r="O294" s="267">
        <v>2.2525</v>
      </c>
      <c r="P294" s="267">
        <v>0</v>
      </c>
    </row>
    <row r="295" spans="1:16" ht="15">
      <c r="A295" s="290">
        <v>19</v>
      </c>
      <c r="B295" s="267">
        <v>0</v>
      </c>
      <c r="C295" s="267">
        <v>0</v>
      </c>
      <c r="D295" s="267">
        <v>4.6015</v>
      </c>
      <c r="E295" s="267">
        <v>1.1303</v>
      </c>
      <c r="F295" s="267">
        <v>3.829</v>
      </c>
      <c r="G295" s="267">
        <v>1.1723</v>
      </c>
      <c r="H295" s="267">
        <v>4.7715</v>
      </c>
      <c r="I295" s="267">
        <v>1.427</v>
      </c>
      <c r="J295" s="267">
        <v>5.1875</v>
      </c>
      <c r="K295" s="267">
        <v>0.7621</v>
      </c>
      <c r="L295" s="267">
        <v>4.1494</v>
      </c>
      <c r="M295" s="267">
        <v>1.2026</v>
      </c>
      <c r="N295" s="267">
        <v>4.5363</v>
      </c>
      <c r="O295" s="267">
        <v>2.19</v>
      </c>
      <c r="P295" s="267">
        <v>0</v>
      </c>
    </row>
    <row r="296" spans="1:16" ht="15">
      <c r="A296" s="290">
        <v>20</v>
      </c>
      <c r="B296" s="267">
        <v>0</v>
      </c>
      <c r="C296" s="267">
        <v>0</v>
      </c>
      <c r="D296" s="267">
        <v>4.7458</v>
      </c>
      <c r="E296" s="267">
        <v>1.1141</v>
      </c>
      <c r="F296" s="267">
        <v>4.099</v>
      </c>
      <c r="G296" s="267">
        <v>1.1539</v>
      </c>
      <c r="H296" s="267">
        <v>4.7976</v>
      </c>
      <c r="I296" s="267">
        <v>1.3971</v>
      </c>
      <c r="J296" s="267">
        <v>5.0376</v>
      </c>
      <c r="K296" s="267">
        <v>0.7835</v>
      </c>
      <c r="L296" s="267">
        <v>3.9946</v>
      </c>
      <c r="M296" s="267">
        <v>1.2454</v>
      </c>
      <c r="N296" s="267">
        <v>4.4067</v>
      </c>
      <c r="O296" s="267">
        <v>2.1274</v>
      </c>
      <c r="P296" s="267">
        <v>0</v>
      </c>
    </row>
    <row r="297" spans="1:16" ht="15">
      <c r="A297" s="290">
        <v>21</v>
      </c>
      <c r="B297" s="267">
        <v>0</v>
      </c>
      <c r="C297" s="267">
        <v>0</v>
      </c>
      <c r="D297" s="267">
        <v>4.4099</v>
      </c>
      <c r="E297" s="267">
        <v>1.2971</v>
      </c>
      <c r="F297" s="267">
        <v>4.3096</v>
      </c>
      <c r="G297" s="267">
        <v>1.3273</v>
      </c>
      <c r="H297" s="267">
        <v>4.1174</v>
      </c>
      <c r="I297" s="267">
        <v>1.5039</v>
      </c>
      <c r="J297" s="267">
        <v>4.2011</v>
      </c>
      <c r="K297" s="267">
        <v>1.0358</v>
      </c>
      <c r="L297" s="267">
        <v>3.4781</v>
      </c>
      <c r="M297" s="267">
        <v>1.6067</v>
      </c>
      <c r="N297" s="267">
        <v>3.657</v>
      </c>
      <c r="O297" s="267">
        <v>1.948</v>
      </c>
      <c r="P297" s="267">
        <v>0</v>
      </c>
    </row>
    <row r="298" spans="1:16" ht="15">
      <c r="A298" s="290">
        <v>22</v>
      </c>
      <c r="B298" s="267">
        <v>0</v>
      </c>
      <c r="C298" s="267">
        <v>0</v>
      </c>
      <c r="D298" s="267">
        <v>4.5687</v>
      </c>
      <c r="E298" s="267">
        <v>1.2772</v>
      </c>
      <c r="F298" s="267">
        <v>4.668</v>
      </c>
      <c r="G298" s="267">
        <v>1.3052</v>
      </c>
      <c r="H298" s="267">
        <v>4.1035</v>
      </c>
      <c r="I298" s="267">
        <v>1.4722</v>
      </c>
      <c r="J298" s="267">
        <v>4.06</v>
      </c>
      <c r="K298" s="267">
        <v>1.0338</v>
      </c>
      <c r="L298" s="267">
        <v>3.3406</v>
      </c>
      <c r="M298" s="267">
        <v>1.5912</v>
      </c>
      <c r="N298" s="267">
        <v>3.5461</v>
      </c>
      <c r="O298" s="267">
        <v>1.8889</v>
      </c>
      <c r="P298" s="267">
        <v>0</v>
      </c>
    </row>
    <row r="299" spans="1:16" ht="15">
      <c r="A299" s="290">
        <v>23</v>
      </c>
      <c r="B299" s="267">
        <v>0</v>
      </c>
      <c r="C299" s="267">
        <v>0</v>
      </c>
      <c r="D299" s="267">
        <v>4.7274</v>
      </c>
      <c r="E299" s="267">
        <v>1.2572</v>
      </c>
      <c r="F299" s="267">
        <v>5.0264</v>
      </c>
      <c r="G299" s="267">
        <v>1.2831</v>
      </c>
      <c r="H299" s="267">
        <v>4.0895</v>
      </c>
      <c r="I299" s="267">
        <v>1.4405</v>
      </c>
      <c r="J299" s="267">
        <v>3.919</v>
      </c>
      <c r="K299" s="267">
        <v>1.0317</v>
      </c>
      <c r="L299" s="267">
        <v>3.203</v>
      </c>
      <c r="M299" s="267">
        <v>1.5757</v>
      </c>
      <c r="N299" s="267">
        <v>3.4353</v>
      </c>
      <c r="O299" s="267">
        <v>1.8299</v>
      </c>
      <c r="P299" s="267">
        <v>0</v>
      </c>
    </row>
    <row r="300" spans="1:16" ht="15">
      <c r="A300" s="290">
        <v>24</v>
      </c>
      <c r="B300" s="267">
        <v>0</v>
      </c>
      <c r="C300" s="267">
        <v>0</v>
      </c>
      <c r="D300" s="267">
        <v>4.8861</v>
      </c>
      <c r="E300" s="267">
        <v>1.2373</v>
      </c>
      <c r="F300" s="267">
        <v>5.3848</v>
      </c>
      <c r="G300" s="267">
        <v>1.261</v>
      </c>
      <c r="H300" s="267">
        <v>4.0756</v>
      </c>
      <c r="I300" s="267">
        <v>1.4089</v>
      </c>
      <c r="J300" s="267">
        <v>3.7779</v>
      </c>
      <c r="K300" s="267">
        <v>1.0297</v>
      </c>
      <c r="L300" s="267">
        <v>3.0654</v>
      </c>
      <c r="M300" s="267">
        <v>1.5603</v>
      </c>
      <c r="N300" s="267">
        <v>3.3245</v>
      </c>
      <c r="O300" s="267">
        <v>1.7709</v>
      </c>
      <c r="P300" s="267">
        <v>0</v>
      </c>
    </row>
    <row r="301" spans="1:16" ht="15">
      <c r="A301" s="290">
        <v>25</v>
      </c>
      <c r="B301" s="267">
        <v>0</v>
      </c>
      <c r="C301" s="267">
        <v>0</v>
      </c>
      <c r="D301" s="267">
        <v>5.0449</v>
      </c>
      <c r="E301" s="267">
        <v>1.2173</v>
      </c>
      <c r="F301" s="267">
        <v>5.7431</v>
      </c>
      <c r="G301" s="267">
        <v>1.2389</v>
      </c>
      <c r="H301" s="267">
        <v>4.0616</v>
      </c>
      <c r="I301" s="267">
        <v>1.3772</v>
      </c>
      <c r="J301" s="267">
        <v>3.6369</v>
      </c>
      <c r="K301" s="267">
        <v>1.0276</v>
      </c>
      <c r="L301" s="267">
        <v>2.9278</v>
      </c>
      <c r="M301" s="267">
        <v>1.5448</v>
      </c>
      <c r="N301" s="267">
        <v>3.2137</v>
      </c>
      <c r="O301" s="267">
        <v>1.7118</v>
      </c>
      <c r="P301" s="267">
        <v>0</v>
      </c>
    </row>
    <row r="302" spans="1:16" ht="15">
      <c r="A302" s="290">
        <v>26</v>
      </c>
      <c r="B302" s="267">
        <v>0</v>
      </c>
      <c r="C302" s="267">
        <v>0</v>
      </c>
      <c r="D302" s="267">
        <v>5.2036</v>
      </c>
      <c r="E302" s="267">
        <v>1.1974</v>
      </c>
      <c r="F302" s="267">
        <v>6.1015</v>
      </c>
      <c r="G302" s="267">
        <v>1.2169</v>
      </c>
      <c r="H302" s="267">
        <v>4.0476</v>
      </c>
      <c r="I302" s="267">
        <v>1.3455</v>
      </c>
      <c r="J302" s="267">
        <v>3.4958</v>
      </c>
      <c r="K302" s="267">
        <v>1.0256</v>
      </c>
      <c r="L302" s="267">
        <v>2.7902</v>
      </c>
      <c r="M302" s="267">
        <v>1.5293</v>
      </c>
      <c r="N302" s="267">
        <v>3.1029</v>
      </c>
      <c r="O302" s="267">
        <v>1.6528</v>
      </c>
      <c r="P302" s="267">
        <v>0</v>
      </c>
    </row>
    <row r="303" spans="1:16" ht="15">
      <c r="A303" s="290">
        <v>27</v>
      </c>
      <c r="B303" s="267">
        <v>0</v>
      </c>
      <c r="C303" s="267">
        <v>0</v>
      </c>
      <c r="D303" s="267">
        <v>5.3624</v>
      </c>
      <c r="E303" s="267">
        <v>1.1774</v>
      </c>
      <c r="F303" s="267">
        <v>6.4599</v>
      </c>
      <c r="G303" s="267">
        <v>1.1948</v>
      </c>
      <c r="H303" s="267">
        <v>4.0337</v>
      </c>
      <c r="I303" s="267">
        <v>1.3138</v>
      </c>
      <c r="J303" s="267">
        <v>3.3548</v>
      </c>
      <c r="K303" s="267">
        <v>1.0235</v>
      </c>
      <c r="L303" s="267">
        <v>2.6527</v>
      </c>
      <c r="M303" s="267">
        <v>1.5138</v>
      </c>
      <c r="N303" s="267">
        <v>2.9921</v>
      </c>
      <c r="O303" s="267">
        <v>1.5938</v>
      </c>
      <c r="P303" s="267">
        <v>0</v>
      </c>
    </row>
    <row r="304" spans="1:16" ht="15">
      <c r="A304" s="290">
        <v>28</v>
      </c>
      <c r="B304" s="267">
        <v>0</v>
      </c>
      <c r="C304" s="267">
        <v>0</v>
      </c>
      <c r="D304" s="267">
        <v>5.5211</v>
      </c>
      <c r="E304" s="267">
        <v>1.1574</v>
      </c>
      <c r="F304" s="267">
        <v>6.8183</v>
      </c>
      <c r="G304" s="267">
        <v>1.1727</v>
      </c>
      <c r="H304" s="267">
        <v>4.0197</v>
      </c>
      <c r="I304" s="267">
        <v>1.2821</v>
      </c>
      <c r="J304" s="267">
        <v>3.2138</v>
      </c>
      <c r="K304" s="267">
        <v>1.0214</v>
      </c>
      <c r="L304" s="267">
        <v>2.5151</v>
      </c>
      <c r="M304" s="267">
        <v>1.4983</v>
      </c>
      <c r="N304" s="267">
        <v>2.8812</v>
      </c>
      <c r="O304" s="267">
        <v>1.5348</v>
      </c>
      <c r="P304" s="267">
        <v>0</v>
      </c>
    </row>
    <row r="305" spans="1:16" ht="15">
      <c r="A305" s="290">
        <v>29</v>
      </c>
      <c r="B305" s="267">
        <v>0</v>
      </c>
      <c r="C305" s="267">
        <v>0</v>
      </c>
      <c r="D305" s="267">
        <v>5.6798</v>
      </c>
      <c r="E305" s="267">
        <v>1.1375</v>
      </c>
      <c r="F305" s="267">
        <v>7.1767</v>
      </c>
      <c r="G305" s="267">
        <v>1.1506</v>
      </c>
      <c r="H305" s="267">
        <v>4.0058</v>
      </c>
      <c r="I305" s="267">
        <v>1.2505</v>
      </c>
      <c r="J305" s="267">
        <v>3.0727</v>
      </c>
      <c r="K305" s="267">
        <v>1.0194</v>
      </c>
      <c r="L305" s="267">
        <v>2.3775</v>
      </c>
      <c r="M305" s="267">
        <v>1.4829</v>
      </c>
      <c r="N305" s="267">
        <v>2.7704</v>
      </c>
      <c r="O305" s="267">
        <v>1.4757</v>
      </c>
      <c r="P305" s="267">
        <v>0</v>
      </c>
    </row>
    <row r="306" spans="1:16" ht="15">
      <c r="A306" s="290">
        <v>30</v>
      </c>
      <c r="B306" s="267">
        <v>0</v>
      </c>
      <c r="C306" s="267">
        <v>0</v>
      </c>
      <c r="D306" s="267">
        <v>5.8386</v>
      </c>
      <c r="E306" s="267">
        <v>1.1175</v>
      </c>
      <c r="F306" s="267">
        <v>7.5351</v>
      </c>
      <c r="G306" s="267">
        <v>1.1285</v>
      </c>
      <c r="H306" s="267">
        <v>3.9918</v>
      </c>
      <c r="I306" s="267">
        <v>1.2188</v>
      </c>
      <c r="J306" s="267">
        <v>2.9317</v>
      </c>
      <c r="K306" s="267">
        <v>1.0173</v>
      </c>
      <c r="L306" s="267">
        <v>2.2399</v>
      </c>
      <c r="M306" s="267">
        <v>1.4674</v>
      </c>
      <c r="N306" s="267">
        <v>2.6596</v>
      </c>
      <c r="O306" s="267">
        <v>1.4167</v>
      </c>
      <c r="P306" s="267">
        <v>0</v>
      </c>
    </row>
    <row r="307" spans="1:16" ht="15">
      <c r="A307" s="290">
        <v>31</v>
      </c>
      <c r="B307" s="267">
        <v>0</v>
      </c>
      <c r="C307" s="267">
        <v>0</v>
      </c>
      <c r="D307" s="267">
        <v>5.8571</v>
      </c>
      <c r="E307" s="267">
        <v>1.1066</v>
      </c>
      <c r="F307" s="267">
        <v>7.4545</v>
      </c>
      <c r="G307" s="267">
        <v>1.1197</v>
      </c>
      <c r="H307" s="267">
        <v>4.0265</v>
      </c>
      <c r="I307" s="267">
        <v>1.2011</v>
      </c>
      <c r="J307" s="267">
        <v>2.944</v>
      </c>
      <c r="K307" s="267">
        <v>1.0153</v>
      </c>
      <c r="L307" s="267">
        <v>2.2343</v>
      </c>
      <c r="M307" s="267">
        <v>1.4519</v>
      </c>
      <c r="N307" s="267">
        <v>2.5959</v>
      </c>
      <c r="O307" s="267">
        <v>1.3904</v>
      </c>
      <c r="P307" s="267">
        <v>0</v>
      </c>
    </row>
    <row r="308" spans="1:16" ht="15">
      <c r="A308" s="290">
        <v>32</v>
      </c>
      <c r="B308" s="267">
        <v>0</v>
      </c>
      <c r="C308" s="267">
        <v>0</v>
      </c>
      <c r="D308" s="267">
        <v>5.8757</v>
      </c>
      <c r="E308" s="267">
        <v>1.0957</v>
      </c>
      <c r="F308" s="267">
        <v>7.3739</v>
      </c>
      <c r="G308" s="267">
        <v>1.111</v>
      </c>
      <c r="H308" s="267">
        <v>4.0613</v>
      </c>
      <c r="I308" s="267">
        <v>1.1833</v>
      </c>
      <c r="J308" s="267">
        <v>2.9563</v>
      </c>
      <c r="K308" s="267">
        <v>1.0132</v>
      </c>
      <c r="L308" s="267">
        <v>2.2286</v>
      </c>
      <c r="M308" s="267">
        <v>1.4364</v>
      </c>
      <c r="N308" s="267">
        <v>2.5322</v>
      </c>
      <c r="O308" s="267">
        <v>1.3641</v>
      </c>
      <c r="P308" s="267">
        <v>0</v>
      </c>
    </row>
    <row r="309" spans="1:16" ht="15">
      <c r="A309" s="290">
        <v>33</v>
      </c>
      <c r="B309" s="267">
        <v>0</v>
      </c>
      <c r="C309" s="267">
        <v>0</v>
      </c>
      <c r="D309" s="267">
        <v>6.4837</v>
      </c>
      <c r="E309" s="267">
        <v>1.1932</v>
      </c>
      <c r="F309" s="267">
        <v>8.0226</v>
      </c>
      <c r="G309" s="267">
        <v>1.2124</v>
      </c>
      <c r="H309" s="267">
        <v>4.5056</v>
      </c>
      <c r="I309" s="267">
        <v>1.2822</v>
      </c>
      <c r="J309" s="267">
        <v>3.2654</v>
      </c>
      <c r="K309" s="267">
        <v>1.1123</v>
      </c>
      <c r="L309" s="267">
        <v>2.4453</v>
      </c>
      <c r="M309" s="267">
        <v>1.5631</v>
      </c>
      <c r="N309" s="267">
        <v>2.7154</v>
      </c>
      <c r="O309" s="267">
        <v>1.4715</v>
      </c>
      <c r="P309" s="267">
        <v>0</v>
      </c>
    </row>
    <row r="310" spans="1:16" ht="15">
      <c r="A310" s="290">
        <v>34</v>
      </c>
      <c r="B310" s="267">
        <v>0</v>
      </c>
      <c r="C310" s="267">
        <v>0</v>
      </c>
      <c r="D310" s="267">
        <v>6.5041</v>
      </c>
      <c r="E310" s="267">
        <v>1.1812</v>
      </c>
      <c r="F310" s="267">
        <v>7.934</v>
      </c>
      <c r="G310" s="267">
        <v>1.2028</v>
      </c>
      <c r="H310" s="267">
        <v>4.5437</v>
      </c>
      <c r="I310" s="267">
        <v>1.2627</v>
      </c>
      <c r="J310" s="267">
        <v>3.279</v>
      </c>
      <c r="K310" s="267">
        <v>1.11</v>
      </c>
      <c r="L310" s="267">
        <v>2.4391</v>
      </c>
      <c r="M310" s="267">
        <v>1.546</v>
      </c>
      <c r="N310" s="267">
        <v>2.6454</v>
      </c>
      <c r="O310" s="267">
        <v>1.4426</v>
      </c>
      <c r="P310" s="267">
        <v>0</v>
      </c>
    </row>
    <row r="311" spans="1:16" ht="15">
      <c r="A311" s="290">
        <v>35</v>
      </c>
      <c r="B311" s="267">
        <v>0</v>
      </c>
      <c r="C311" s="267">
        <v>0</v>
      </c>
      <c r="D311" s="267">
        <v>6.5246</v>
      </c>
      <c r="E311" s="267">
        <v>1.1692</v>
      </c>
      <c r="F311" s="267">
        <v>7.8453</v>
      </c>
      <c r="G311" s="267">
        <v>1.1932</v>
      </c>
      <c r="H311" s="267">
        <v>4.5819</v>
      </c>
      <c r="I311" s="267">
        <v>1.2432</v>
      </c>
      <c r="J311" s="267">
        <v>3.2925</v>
      </c>
      <c r="K311" s="267">
        <v>1.1077</v>
      </c>
      <c r="L311" s="267">
        <v>2.4329</v>
      </c>
      <c r="M311" s="267">
        <v>1.529</v>
      </c>
      <c r="N311" s="267">
        <v>2.5753</v>
      </c>
      <c r="O311" s="267">
        <v>1.4136</v>
      </c>
      <c r="P311" s="267">
        <v>0</v>
      </c>
    </row>
    <row r="312" spans="1:16" ht="15">
      <c r="A312" s="290">
        <v>36</v>
      </c>
      <c r="B312" s="267">
        <v>0</v>
      </c>
      <c r="C312" s="267">
        <v>0</v>
      </c>
      <c r="D312" s="267">
        <v>6.545</v>
      </c>
      <c r="E312" s="267">
        <v>1.1572</v>
      </c>
      <c r="F312" s="267">
        <v>7.7567</v>
      </c>
      <c r="G312" s="267">
        <v>1.1835</v>
      </c>
      <c r="H312" s="267">
        <v>4.6201</v>
      </c>
      <c r="I312" s="267">
        <v>1.2237</v>
      </c>
      <c r="J312" s="267">
        <v>3.306</v>
      </c>
      <c r="K312" s="267">
        <v>1.1055</v>
      </c>
      <c r="L312" s="267">
        <v>2.4267</v>
      </c>
      <c r="M312" s="267">
        <v>1.512</v>
      </c>
      <c r="N312" s="267">
        <v>2.5053</v>
      </c>
      <c r="O312" s="267">
        <v>1.3846</v>
      </c>
      <c r="P312" s="267">
        <v>0</v>
      </c>
    </row>
    <row r="313" spans="1:16" ht="15">
      <c r="A313" s="290">
        <v>37</v>
      </c>
      <c r="B313" s="267">
        <v>0</v>
      </c>
      <c r="C313" s="267">
        <v>0</v>
      </c>
      <c r="D313" s="267">
        <v>6.5654</v>
      </c>
      <c r="E313" s="267">
        <v>1.1452</v>
      </c>
      <c r="F313" s="267">
        <v>7.668</v>
      </c>
      <c r="G313" s="267">
        <v>1.1739</v>
      </c>
      <c r="H313" s="267">
        <v>4.6583</v>
      </c>
      <c r="I313" s="267">
        <v>1.2042</v>
      </c>
      <c r="J313" s="267">
        <v>3.3196</v>
      </c>
      <c r="K313" s="267">
        <v>1.1032</v>
      </c>
      <c r="L313" s="267">
        <v>2.4204</v>
      </c>
      <c r="M313" s="267">
        <v>1.495</v>
      </c>
      <c r="N313" s="267">
        <v>2.4352</v>
      </c>
      <c r="O313" s="267">
        <v>1.3557</v>
      </c>
      <c r="P313" s="267">
        <v>0</v>
      </c>
    </row>
    <row r="314" spans="1:16" ht="15">
      <c r="A314" s="290">
        <v>38</v>
      </c>
      <c r="B314" s="267">
        <v>0</v>
      </c>
      <c r="C314" s="267">
        <v>0</v>
      </c>
      <c r="D314" s="267">
        <v>6.5859</v>
      </c>
      <c r="E314" s="267">
        <v>1.1332</v>
      </c>
      <c r="F314" s="267">
        <v>7.5794</v>
      </c>
      <c r="G314" s="267">
        <v>1.1642</v>
      </c>
      <c r="H314" s="267">
        <v>4.6964</v>
      </c>
      <c r="I314" s="267">
        <v>1.1847</v>
      </c>
      <c r="J314" s="267">
        <v>3.3331</v>
      </c>
      <c r="K314" s="267">
        <v>1.1009</v>
      </c>
      <c r="L314" s="267">
        <v>2.4142</v>
      </c>
      <c r="M314" s="267">
        <v>1.4779</v>
      </c>
      <c r="N314" s="267">
        <v>2.3652</v>
      </c>
      <c r="O314" s="267">
        <v>1.3267</v>
      </c>
      <c r="P314" s="267">
        <v>0</v>
      </c>
    </row>
    <row r="315" spans="1:16" ht="15">
      <c r="A315" s="290">
        <v>39</v>
      </c>
      <c r="B315" s="267">
        <v>0</v>
      </c>
      <c r="C315" s="267">
        <v>0</v>
      </c>
      <c r="D315" s="267">
        <v>6.6063</v>
      </c>
      <c r="E315" s="267">
        <v>1.1211</v>
      </c>
      <c r="F315" s="267">
        <v>7.4907</v>
      </c>
      <c r="G315" s="267">
        <v>1.1546</v>
      </c>
      <c r="H315" s="267">
        <v>4.7346</v>
      </c>
      <c r="I315" s="267">
        <v>1.1652</v>
      </c>
      <c r="J315" s="267">
        <v>3.3466</v>
      </c>
      <c r="K315" s="267">
        <v>1.0987</v>
      </c>
      <c r="L315" s="267">
        <v>2.408</v>
      </c>
      <c r="M315" s="267">
        <v>1.4609</v>
      </c>
      <c r="N315" s="267">
        <v>2.2951</v>
      </c>
      <c r="O315" s="267">
        <v>1.2978</v>
      </c>
      <c r="P315" s="267">
        <v>0</v>
      </c>
    </row>
    <row r="316" spans="1:16" ht="15">
      <c r="A316" s="290">
        <v>40</v>
      </c>
      <c r="B316" s="267">
        <v>0</v>
      </c>
      <c r="C316" s="267">
        <v>0</v>
      </c>
      <c r="D316" s="267">
        <v>6.6267</v>
      </c>
      <c r="E316" s="267">
        <v>1.1091</v>
      </c>
      <c r="F316" s="267">
        <v>7.4021</v>
      </c>
      <c r="G316" s="267">
        <v>1.145</v>
      </c>
      <c r="H316" s="267">
        <v>4.7728</v>
      </c>
      <c r="I316" s="267">
        <v>1.1457</v>
      </c>
      <c r="J316" s="267">
        <v>3.3601</v>
      </c>
      <c r="K316" s="267">
        <v>1.0964</v>
      </c>
      <c r="L316" s="267">
        <v>2.4018</v>
      </c>
      <c r="M316" s="267">
        <v>1.4439</v>
      </c>
      <c r="N316" s="267">
        <v>2.2251</v>
      </c>
      <c r="O316" s="267">
        <v>1.2688</v>
      </c>
      <c r="P316" s="267">
        <v>0</v>
      </c>
    </row>
    <row r="317" spans="1:16" ht="15">
      <c r="A317" s="290">
        <v>41</v>
      </c>
      <c r="B317" s="267">
        <v>0</v>
      </c>
      <c r="C317" s="267">
        <v>0</v>
      </c>
      <c r="D317" s="267">
        <v>6.6472</v>
      </c>
      <c r="E317" s="267">
        <v>1.0971</v>
      </c>
      <c r="F317" s="267">
        <v>7.3134</v>
      </c>
      <c r="G317" s="267">
        <v>1.1353</v>
      </c>
      <c r="H317" s="267">
        <v>4.811</v>
      </c>
      <c r="I317" s="267">
        <v>1.1262</v>
      </c>
      <c r="J317" s="267">
        <v>3.3737</v>
      </c>
      <c r="K317" s="267">
        <v>1.0941</v>
      </c>
      <c r="L317" s="267">
        <v>2.3956</v>
      </c>
      <c r="M317" s="267">
        <v>1.4269</v>
      </c>
      <c r="N317" s="267">
        <v>2.155</v>
      </c>
      <c r="O317" s="267">
        <v>1.2399</v>
      </c>
      <c r="P317" s="267">
        <v>0</v>
      </c>
    </row>
    <row r="318" spans="1:16" ht="15">
      <c r="A318" s="290">
        <v>42</v>
      </c>
      <c r="B318" s="267">
        <v>0</v>
      </c>
      <c r="C318" s="267">
        <v>0</v>
      </c>
      <c r="D318" s="267">
        <v>6.6676</v>
      </c>
      <c r="E318" s="267">
        <v>1.0851</v>
      </c>
      <c r="F318" s="267">
        <v>7.2248</v>
      </c>
      <c r="G318" s="267">
        <v>1.1257</v>
      </c>
      <c r="H318" s="267">
        <v>4.8491</v>
      </c>
      <c r="I318" s="267">
        <v>1.1068</v>
      </c>
      <c r="J318" s="267">
        <v>3.3872</v>
      </c>
      <c r="K318" s="267">
        <v>1.0919</v>
      </c>
      <c r="L318" s="267">
        <v>2.3894</v>
      </c>
      <c r="M318" s="267">
        <v>1.4098</v>
      </c>
      <c r="N318" s="267">
        <v>2.085</v>
      </c>
      <c r="O318" s="267">
        <v>1.2109</v>
      </c>
      <c r="P318" s="267">
        <v>0</v>
      </c>
    </row>
    <row r="319" spans="1:16" ht="15">
      <c r="A319" s="290">
        <v>43</v>
      </c>
      <c r="B319" s="267">
        <v>0</v>
      </c>
      <c r="C319" s="267">
        <v>0</v>
      </c>
      <c r="D319" s="267">
        <v>6.5478</v>
      </c>
      <c r="E319" s="267">
        <v>1.0764</v>
      </c>
      <c r="F319" s="267">
        <v>6.9723</v>
      </c>
      <c r="G319" s="267">
        <v>1.1196</v>
      </c>
      <c r="H319" s="267">
        <v>4.9519</v>
      </c>
      <c r="I319" s="267">
        <v>1.0993</v>
      </c>
      <c r="J319" s="267">
        <v>3.2963</v>
      </c>
      <c r="K319" s="267">
        <v>1.0887</v>
      </c>
      <c r="L319" s="267">
        <v>2.3742</v>
      </c>
      <c r="M319" s="267">
        <v>1.3962</v>
      </c>
      <c r="N319" s="267">
        <v>2.0403</v>
      </c>
      <c r="O319" s="267">
        <v>1.2033</v>
      </c>
      <c r="P319" s="267">
        <v>0</v>
      </c>
    </row>
    <row r="320" spans="1:16" ht="15">
      <c r="A320" s="290">
        <v>44</v>
      </c>
      <c r="B320" s="267">
        <v>0</v>
      </c>
      <c r="C320" s="267">
        <v>0</v>
      </c>
      <c r="D320" s="267">
        <v>6.4279</v>
      </c>
      <c r="E320" s="267">
        <v>1.0678</v>
      </c>
      <c r="F320" s="267">
        <v>6.7198</v>
      </c>
      <c r="G320" s="267">
        <v>1.1134</v>
      </c>
      <c r="H320" s="267">
        <v>5.0547</v>
      </c>
      <c r="I320" s="267">
        <v>1.0918</v>
      </c>
      <c r="J320" s="267">
        <v>3.2054</v>
      </c>
      <c r="K320" s="267">
        <v>1.0855</v>
      </c>
      <c r="L320" s="267">
        <v>2.3591</v>
      </c>
      <c r="M320" s="267">
        <v>1.3826</v>
      </c>
      <c r="N320" s="267">
        <v>1.9956</v>
      </c>
      <c r="O320" s="267">
        <v>1.1957</v>
      </c>
      <c r="P320" s="267">
        <v>0</v>
      </c>
    </row>
    <row r="321" spans="1:16" ht="15">
      <c r="A321" s="290">
        <v>45</v>
      </c>
      <c r="B321" s="267">
        <v>0</v>
      </c>
      <c r="C321" s="267">
        <v>0</v>
      </c>
      <c r="D321" s="267">
        <v>6.9389</v>
      </c>
      <c r="E321" s="267">
        <v>1.1226</v>
      </c>
      <c r="F321" s="267">
        <v>7.1141</v>
      </c>
      <c r="G321" s="267">
        <v>1.1737</v>
      </c>
      <c r="H321" s="267">
        <v>5.6733</v>
      </c>
      <c r="I321" s="267">
        <v>1.1494</v>
      </c>
      <c r="J321" s="267">
        <v>3.4259</v>
      </c>
      <c r="K321" s="267">
        <v>1.1472</v>
      </c>
      <c r="L321" s="267">
        <v>2.5783</v>
      </c>
      <c r="M321" s="267">
        <v>1.4512</v>
      </c>
      <c r="N321" s="267">
        <v>2.146</v>
      </c>
      <c r="O321" s="267">
        <v>1.2593</v>
      </c>
      <c r="P321" s="267">
        <v>0</v>
      </c>
    </row>
    <row r="322" spans="1:16" ht="15">
      <c r="A322" s="290">
        <v>46</v>
      </c>
      <c r="B322" s="267">
        <v>0</v>
      </c>
      <c r="C322" s="267">
        <v>0</v>
      </c>
      <c r="D322" s="267">
        <v>6.8071</v>
      </c>
      <c r="E322" s="267">
        <v>1.1134</v>
      </c>
      <c r="F322" s="267">
        <v>6.8363</v>
      </c>
      <c r="G322" s="267">
        <v>1.1672</v>
      </c>
      <c r="H322" s="267">
        <v>5.7864</v>
      </c>
      <c r="I322" s="267">
        <v>1.1415</v>
      </c>
      <c r="J322" s="267">
        <v>3.3259</v>
      </c>
      <c r="K322" s="267">
        <v>1.1438</v>
      </c>
      <c r="L322" s="267">
        <v>2.5617</v>
      </c>
      <c r="M322" s="267">
        <v>1.4368</v>
      </c>
      <c r="N322" s="267">
        <v>2.0968</v>
      </c>
      <c r="O322" s="267">
        <v>1.2512</v>
      </c>
      <c r="P322" s="267">
        <v>0</v>
      </c>
    </row>
    <row r="323" spans="1:16" ht="15">
      <c r="A323" s="290">
        <v>47</v>
      </c>
      <c r="B323" s="267">
        <v>0</v>
      </c>
      <c r="C323" s="267">
        <v>0</v>
      </c>
      <c r="D323" s="267">
        <v>6.6753</v>
      </c>
      <c r="E323" s="267">
        <v>1.1042</v>
      </c>
      <c r="F323" s="267">
        <v>6.5586</v>
      </c>
      <c r="G323" s="267">
        <v>1.1607</v>
      </c>
      <c r="H323" s="267">
        <v>5.8995</v>
      </c>
      <c r="I323" s="267">
        <v>1.1336</v>
      </c>
      <c r="J323" s="267">
        <v>3.2259</v>
      </c>
      <c r="K323" s="267">
        <v>1.1404</v>
      </c>
      <c r="L323" s="267">
        <v>2.545</v>
      </c>
      <c r="M323" s="267">
        <v>1.4224</v>
      </c>
      <c r="N323" s="267">
        <v>2.0477</v>
      </c>
      <c r="O323" s="267">
        <v>1.2431</v>
      </c>
      <c r="P323" s="267">
        <v>0</v>
      </c>
    </row>
    <row r="324" spans="1:16" ht="15">
      <c r="A324" s="290">
        <v>48</v>
      </c>
      <c r="B324" s="267">
        <v>0</v>
      </c>
      <c r="C324" s="267">
        <v>0</v>
      </c>
      <c r="D324" s="267">
        <v>6.5435</v>
      </c>
      <c r="E324" s="267">
        <v>1.095</v>
      </c>
      <c r="F324" s="267">
        <v>6.2809</v>
      </c>
      <c r="G324" s="267">
        <v>1.1542</v>
      </c>
      <c r="H324" s="267">
        <v>6.0125</v>
      </c>
      <c r="I324" s="267">
        <v>1.1257</v>
      </c>
      <c r="J324" s="267">
        <v>3.1259</v>
      </c>
      <c r="K324" s="267">
        <v>1.137</v>
      </c>
      <c r="L324" s="267">
        <v>2.5283</v>
      </c>
      <c r="M324" s="267">
        <v>1.408</v>
      </c>
      <c r="N324" s="267">
        <v>1.9985</v>
      </c>
      <c r="O324" s="267">
        <v>1.235</v>
      </c>
      <c r="P324" s="267">
        <v>0</v>
      </c>
    </row>
    <row r="325" spans="1:16" ht="15">
      <c r="A325" s="290">
        <v>49</v>
      </c>
      <c r="B325" s="267">
        <v>0</v>
      </c>
      <c r="C325" s="267">
        <v>0</v>
      </c>
      <c r="D325" s="267">
        <v>6.4117</v>
      </c>
      <c r="E325" s="267">
        <v>1.0858</v>
      </c>
      <c r="F325" s="267">
        <v>6.0032</v>
      </c>
      <c r="G325" s="267">
        <v>1.1477</v>
      </c>
      <c r="H325" s="267">
        <v>6.1256</v>
      </c>
      <c r="I325" s="267">
        <v>1.1178</v>
      </c>
      <c r="J325" s="267">
        <v>3.0258</v>
      </c>
      <c r="K325" s="267">
        <v>1.1336</v>
      </c>
      <c r="L325" s="267">
        <v>2.5117</v>
      </c>
      <c r="M325" s="267">
        <v>1.3936</v>
      </c>
      <c r="N325" s="267">
        <v>1.9493</v>
      </c>
      <c r="O325" s="267">
        <v>1.2269</v>
      </c>
      <c r="P325" s="267">
        <v>0</v>
      </c>
    </row>
    <row r="326" spans="1:16" ht="15">
      <c r="A326" s="290">
        <v>50</v>
      </c>
      <c r="B326" s="267">
        <v>0</v>
      </c>
      <c r="C326" s="267">
        <v>0</v>
      </c>
      <c r="D326" s="267">
        <v>6.2799</v>
      </c>
      <c r="E326" s="267">
        <v>1.0766</v>
      </c>
      <c r="F326" s="267">
        <v>5.7255</v>
      </c>
      <c r="G326" s="267">
        <v>1.1412</v>
      </c>
      <c r="H326" s="267">
        <v>6.2387</v>
      </c>
      <c r="I326" s="267">
        <v>1.1099</v>
      </c>
      <c r="J326" s="267">
        <v>2.9258</v>
      </c>
      <c r="K326" s="267">
        <v>1.1302</v>
      </c>
      <c r="L326" s="267">
        <v>2.495</v>
      </c>
      <c r="M326" s="267">
        <v>1.3792</v>
      </c>
      <c r="N326" s="267">
        <v>1.9002</v>
      </c>
      <c r="O326" s="267">
        <v>1.2188</v>
      </c>
      <c r="P326" s="267">
        <v>0</v>
      </c>
    </row>
    <row r="327" spans="1:16" ht="15">
      <c r="A327" s="290">
        <v>51</v>
      </c>
      <c r="B327" s="267">
        <v>0</v>
      </c>
      <c r="C327" s="267">
        <v>0</v>
      </c>
      <c r="D327" s="267">
        <v>6.1481</v>
      </c>
      <c r="E327" s="267">
        <v>1.0674</v>
      </c>
      <c r="F327" s="267">
        <v>5.4478</v>
      </c>
      <c r="G327" s="267">
        <v>1.1348</v>
      </c>
      <c r="H327" s="267">
        <v>6.3518</v>
      </c>
      <c r="I327" s="267">
        <v>1.102</v>
      </c>
      <c r="J327" s="267">
        <v>2.8258</v>
      </c>
      <c r="K327" s="267">
        <v>1.1269</v>
      </c>
      <c r="L327" s="267">
        <v>2.4783</v>
      </c>
      <c r="M327" s="267">
        <v>1.3647</v>
      </c>
      <c r="N327" s="267">
        <v>1.851</v>
      </c>
      <c r="O327" s="267">
        <v>1.2107</v>
      </c>
      <c r="P327" s="267">
        <v>0</v>
      </c>
    </row>
    <row r="328" spans="1:16" ht="15">
      <c r="A328" s="290">
        <v>52</v>
      </c>
      <c r="B328" s="267">
        <v>0</v>
      </c>
      <c r="C328" s="267">
        <v>0</v>
      </c>
      <c r="D328" s="267">
        <v>6.0163</v>
      </c>
      <c r="E328" s="267">
        <v>1.0583</v>
      </c>
      <c r="F328" s="267">
        <v>5.17</v>
      </c>
      <c r="G328" s="267">
        <v>1.1283</v>
      </c>
      <c r="H328" s="267">
        <v>6.4649</v>
      </c>
      <c r="I328" s="267">
        <v>1.0941</v>
      </c>
      <c r="J328" s="267">
        <v>2.7258</v>
      </c>
      <c r="K328" s="267">
        <v>1.1235</v>
      </c>
      <c r="L328" s="267">
        <v>2.4617</v>
      </c>
      <c r="M328" s="267">
        <v>1.3503</v>
      </c>
      <c r="N328" s="267">
        <v>1.8019</v>
      </c>
      <c r="O328" s="267">
        <v>1.2026</v>
      </c>
      <c r="P328" s="267">
        <v>0</v>
      </c>
    </row>
    <row r="329" spans="1:16" ht="15">
      <c r="A329" s="290">
        <v>53</v>
      </c>
      <c r="B329" s="267">
        <v>0</v>
      </c>
      <c r="C329" s="267">
        <v>0</v>
      </c>
      <c r="D329" s="267">
        <v>5.8845</v>
      </c>
      <c r="E329" s="267">
        <v>1.0491</v>
      </c>
      <c r="F329" s="267">
        <v>4.8923</v>
      </c>
      <c r="G329" s="267">
        <v>1.1218</v>
      </c>
      <c r="H329" s="267">
        <v>6.578</v>
      </c>
      <c r="I329" s="267">
        <v>1.0862</v>
      </c>
      <c r="J329" s="267">
        <v>2.6258</v>
      </c>
      <c r="K329" s="267">
        <v>1.1201</v>
      </c>
      <c r="L329" s="267">
        <v>2.445</v>
      </c>
      <c r="M329" s="267">
        <v>1.3359</v>
      </c>
      <c r="N329" s="267">
        <v>1.7527</v>
      </c>
      <c r="O329" s="267">
        <v>1.1945</v>
      </c>
      <c r="P329" s="267">
        <v>0</v>
      </c>
    </row>
    <row r="330" spans="1:16" ht="15">
      <c r="A330" s="290">
        <v>54</v>
      </c>
      <c r="B330" s="267">
        <v>0</v>
      </c>
      <c r="C330" s="267">
        <v>0</v>
      </c>
      <c r="D330" s="267">
        <v>5.7526</v>
      </c>
      <c r="E330" s="267">
        <v>1.0399</v>
      </c>
      <c r="F330" s="267">
        <v>4.6146</v>
      </c>
      <c r="G330" s="267">
        <v>1.1153</v>
      </c>
      <c r="H330" s="267">
        <v>6.691</v>
      </c>
      <c r="I330" s="267">
        <v>1.0783</v>
      </c>
      <c r="J330" s="267">
        <v>2.5258</v>
      </c>
      <c r="K330" s="267">
        <v>1.1167</v>
      </c>
      <c r="L330" s="267">
        <v>2.4283</v>
      </c>
      <c r="M330" s="267">
        <v>1.3215</v>
      </c>
      <c r="N330" s="267">
        <v>1.7035</v>
      </c>
      <c r="O330" s="267">
        <v>1.1864</v>
      </c>
      <c r="P330" s="267">
        <v>0</v>
      </c>
    </row>
    <row r="331" spans="1:16" ht="15">
      <c r="A331" s="290">
        <v>55</v>
      </c>
      <c r="B331" s="267">
        <v>0</v>
      </c>
      <c r="C331" s="267">
        <v>0</v>
      </c>
      <c r="D331" s="267">
        <v>5.7451</v>
      </c>
      <c r="E331" s="267">
        <v>1.0373</v>
      </c>
      <c r="F331" s="267">
        <v>4.8027</v>
      </c>
      <c r="G331" s="267">
        <v>1.1123</v>
      </c>
      <c r="H331" s="267">
        <v>6.2971</v>
      </c>
      <c r="I331" s="267">
        <v>1.0736</v>
      </c>
      <c r="J331" s="267">
        <v>2.5417</v>
      </c>
      <c r="K331" s="267">
        <v>1.1083</v>
      </c>
      <c r="L331" s="267">
        <v>2.3859</v>
      </c>
      <c r="M331" s="267">
        <v>1.3153</v>
      </c>
      <c r="N331" s="267">
        <v>1.6723</v>
      </c>
      <c r="O331" s="267">
        <v>1.1793</v>
      </c>
      <c r="P331" s="267">
        <v>0</v>
      </c>
    </row>
    <row r="332" spans="1:16" ht="15">
      <c r="A332" s="290">
        <v>56</v>
      </c>
      <c r="B332" s="267">
        <v>0</v>
      </c>
      <c r="C332" s="267">
        <v>0</v>
      </c>
      <c r="D332" s="267">
        <v>5.7375</v>
      </c>
      <c r="E332" s="267">
        <v>1.0347</v>
      </c>
      <c r="F332" s="267">
        <v>4.9907</v>
      </c>
      <c r="G332" s="267">
        <v>1.1093</v>
      </c>
      <c r="H332" s="267">
        <v>5.9031</v>
      </c>
      <c r="I332" s="267">
        <v>1.069</v>
      </c>
      <c r="J332" s="267">
        <v>2.5576</v>
      </c>
      <c r="K332" s="267">
        <v>1.0998</v>
      </c>
      <c r="L332" s="267">
        <v>2.3435</v>
      </c>
      <c r="M332" s="267">
        <v>1.3092</v>
      </c>
      <c r="N332" s="267">
        <v>1.6411</v>
      </c>
      <c r="O332" s="267">
        <v>1.1723</v>
      </c>
      <c r="P332" s="267">
        <v>0</v>
      </c>
    </row>
    <row r="333" spans="1:16" ht="15">
      <c r="A333" s="290">
        <v>57</v>
      </c>
      <c r="B333" s="267">
        <v>0</v>
      </c>
      <c r="C333" s="267">
        <v>0</v>
      </c>
      <c r="D333" s="267">
        <v>5.7299</v>
      </c>
      <c r="E333" s="267">
        <v>1.0321</v>
      </c>
      <c r="F333" s="267">
        <v>5.1788</v>
      </c>
      <c r="G333" s="267">
        <v>1.1063</v>
      </c>
      <c r="H333" s="267">
        <v>5.5092</v>
      </c>
      <c r="I333" s="267">
        <v>1.0644</v>
      </c>
      <c r="J333" s="267">
        <v>2.5736</v>
      </c>
      <c r="K333" s="267">
        <v>1.0914</v>
      </c>
      <c r="L333" s="267">
        <v>2.3011</v>
      </c>
      <c r="M333" s="267">
        <v>1.303</v>
      </c>
      <c r="N333" s="267">
        <v>1.6099</v>
      </c>
      <c r="O333" s="267">
        <v>1.1652</v>
      </c>
      <c r="P333" s="267">
        <v>0</v>
      </c>
    </row>
    <row r="334" spans="1:16" ht="15">
      <c r="A334" s="290">
        <v>58</v>
      </c>
      <c r="B334" s="267">
        <v>0</v>
      </c>
      <c r="C334" s="267">
        <v>0</v>
      </c>
      <c r="D334" s="267">
        <v>5.7224</v>
      </c>
      <c r="E334" s="267">
        <v>1.0295</v>
      </c>
      <c r="F334" s="267">
        <v>5.3668</v>
      </c>
      <c r="G334" s="267">
        <v>1.1033</v>
      </c>
      <c r="H334" s="267">
        <v>5.1152</v>
      </c>
      <c r="I334" s="267">
        <v>1.0597</v>
      </c>
      <c r="J334" s="267">
        <v>2.5895</v>
      </c>
      <c r="K334" s="267">
        <v>1.083</v>
      </c>
      <c r="L334" s="267">
        <v>2.2587</v>
      </c>
      <c r="M334" s="267">
        <v>1.2968</v>
      </c>
      <c r="N334" s="267">
        <v>1.5787</v>
      </c>
      <c r="O334" s="267">
        <v>1.1582</v>
      </c>
      <c r="P334" s="267">
        <v>0</v>
      </c>
    </row>
    <row r="335" spans="1:16" ht="15">
      <c r="A335" s="290">
        <v>59</v>
      </c>
      <c r="B335" s="267">
        <v>0</v>
      </c>
      <c r="C335" s="267">
        <v>0</v>
      </c>
      <c r="D335" s="267">
        <v>5.7148</v>
      </c>
      <c r="E335" s="267">
        <v>1.0269</v>
      </c>
      <c r="F335" s="267">
        <v>5.5549</v>
      </c>
      <c r="G335" s="267">
        <v>1.1004</v>
      </c>
      <c r="H335" s="267">
        <v>4.7212</v>
      </c>
      <c r="I335" s="267">
        <v>1.0551</v>
      </c>
      <c r="J335" s="267">
        <v>2.6054</v>
      </c>
      <c r="K335" s="267">
        <v>1.0746</v>
      </c>
      <c r="L335" s="267">
        <v>2.2163</v>
      </c>
      <c r="M335" s="267">
        <v>1.2906</v>
      </c>
      <c r="N335" s="267">
        <v>1.5475</v>
      </c>
      <c r="O335" s="267">
        <v>1.1511</v>
      </c>
      <c r="P335" s="267">
        <v>0</v>
      </c>
    </row>
    <row r="336" spans="1:16" ht="15">
      <c r="A336" s="290">
        <v>60</v>
      </c>
      <c r="B336" s="267">
        <v>0</v>
      </c>
      <c r="C336" s="267">
        <v>0</v>
      </c>
      <c r="D336" s="267">
        <v>5.7072</v>
      </c>
      <c r="E336" s="267">
        <v>1.0243</v>
      </c>
      <c r="F336" s="267">
        <v>5.7429</v>
      </c>
      <c r="G336" s="267">
        <v>1.0974</v>
      </c>
      <c r="H336" s="267">
        <v>4.3273</v>
      </c>
      <c r="I336" s="267">
        <v>1.0504</v>
      </c>
      <c r="J336" s="267">
        <v>2.6214</v>
      </c>
      <c r="K336" s="267">
        <v>1.0662</v>
      </c>
      <c r="L336" s="267">
        <v>2.1739</v>
      </c>
      <c r="M336" s="267">
        <v>1.2845</v>
      </c>
      <c r="N336" s="267">
        <v>1.5163</v>
      </c>
      <c r="O336" s="267">
        <v>1.144</v>
      </c>
      <c r="P336" s="267">
        <v>0</v>
      </c>
    </row>
    <row r="337" ht="12.75">
      <c r="A337" s="83"/>
    </row>
    <row r="338" ht="12.75">
      <c r="A338" s="76" t="e">
        <f>HLOOKUP('[3]NEER Claim Cost Calculator'!$I$22,B342:P403,MATCH('[3]NEER Claim Cost Calculator'!$K$22,A342:A403))</f>
        <v>#N/A</v>
      </c>
    </row>
    <row r="339" spans="1:16" s="261" customFormat="1" ht="12.75">
      <c r="A339" s="475" t="s">
        <v>19018</v>
      </c>
      <c r="B339" s="475"/>
      <c r="C339" s="475"/>
      <c r="D339" s="475"/>
      <c r="E339" s="475"/>
      <c r="F339" s="475"/>
      <c r="G339" s="475"/>
      <c r="H339" s="475"/>
      <c r="I339" s="475"/>
      <c r="J339" s="475"/>
      <c r="K339" s="475"/>
      <c r="L339" s="475"/>
      <c r="M339" s="475"/>
      <c r="N339" s="475"/>
      <c r="O339" s="475"/>
      <c r="P339" s="475"/>
    </row>
    <row r="340" spans="1:16" ht="12.75">
      <c r="A340" s="479" t="s">
        <v>19019</v>
      </c>
      <c r="B340" s="479"/>
      <c r="C340" s="479"/>
      <c r="D340" s="479"/>
      <c r="E340" s="479"/>
      <c r="F340" s="479"/>
      <c r="G340" s="479"/>
      <c r="H340" s="479"/>
      <c r="I340" s="479"/>
      <c r="J340" s="479"/>
      <c r="K340" s="479"/>
      <c r="L340" s="479"/>
      <c r="M340" s="479"/>
      <c r="N340" s="479"/>
      <c r="O340" s="479"/>
      <c r="P340" s="479"/>
    </row>
    <row r="341" spans="1:16" ht="12.75">
      <c r="A341" s="80" t="s">
        <v>19020</v>
      </c>
      <c r="B341" s="222" t="s">
        <v>19021</v>
      </c>
      <c r="C341" s="222" t="s">
        <v>19022</v>
      </c>
      <c r="D341" s="222" t="s">
        <v>19023</v>
      </c>
      <c r="E341" s="222" t="s">
        <v>19024</v>
      </c>
      <c r="F341" s="222" t="s">
        <v>19025</v>
      </c>
      <c r="G341" s="222" t="s">
        <v>19026</v>
      </c>
      <c r="H341" s="222" t="s">
        <v>19027</v>
      </c>
      <c r="I341" s="222" t="s">
        <v>19028</v>
      </c>
      <c r="J341" s="222" t="s">
        <v>19029</v>
      </c>
      <c r="K341" s="222" t="s">
        <v>19030</v>
      </c>
      <c r="L341" s="222" t="s">
        <v>19031</v>
      </c>
      <c r="M341" s="222" t="s">
        <v>19032</v>
      </c>
      <c r="N341" s="222" t="s">
        <v>19033</v>
      </c>
      <c r="O341" s="222" t="s">
        <v>19034</v>
      </c>
      <c r="P341" s="222" t="s">
        <v>19035</v>
      </c>
    </row>
    <row r="342" spans="1:16" ht="12.75">
      <c r="A342" s="82" t="s">
        <v>19036</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15.738</v>
      </c>
      <c r="E343" s="267">
        <v>4.8596</v>
      </c>
      <c r="F343" s="267">
        <v>19.867</v>
      </c>
      <c r="G343" s="267">
        <v>4.7199</v>
      </c>
      <c r="H343" s="267">
        <v>25.7015</v>
      </c>
      <c r="I343" s="267">
        <v>4.3008</v>
      </c>
      <c r="J343" s="267">
        <v>25.8271</v>
      </c>
      <c r="K343" s="267">
        <v>3.0535</v>
      </c>
      <c r="L343" s="267">
        <v>18.9933</v>
      </c>
      <c r="M343" s="267">
        <v>8.6615</v>
      </c>
      <c r="N343" s="267">
        <v>0</v>
      </c>
      <c r="O343" s="267">
        <v>0</v>
      </c>
      <c r="P343" s="267">
        <v>0</v>
      </c>
    </row>
    <row r="344" spans="1:16" ht="15">
      <c r="A344" s="290">
        <v>1</v>
      </c>
      <c r="B344" s="267">
        <v>0</v>
      </c>
      <c r="C344" s="267">
        <v>0</v>
      </c>
      <c r="D344" s="267">
        <v>13.9894</v>
      </c>
      <c r="E344" s="267">
        <v>4.3197</v>
      </c>
      <c r="F344" s="267">
        <v>17.6596</v>
      </c>
      <c r="G344" s="267">
        <v>4.1955</v>
      </c>
      <c r="H344" s="267">
        <v>22.8457</v>
      </c>
      <c r="I344" s="267">
        <v>3.823</v>
      </c>
      <c r="J344" s="267">
        <v>22.9574</v>
      </c>
      <c r="K344" s="267">
        <v>2.7142</v>
      </c>
      <c r="L344" s="267">
        <v>16.883</v>
      </c>
      <c r="M344" s="267">
        <v>7.6991</v>
      </c>
      <c r="N344" s="267">
        <v>0</v>
      </c>
      <c r="O344" s="267">
        <v>0</v>
      </c>
      <c r="P344" s="267">
        <v>0</v>
      </c>
    </row>
    <row r="345" spans="1:16" ht="15">
      <c r="A345" s="290">
        <v>2</v>
      </c>
      <c r="B345" s="267">
        <v>0</v>
      </c>
      <c r="C345" s="267">
        <v>0</v>
      </c>
      <c r="D345" s="267">
        <v>12.2407</v>
      </c>
      <c r="E345" s="267">
        <v>3.7797</v>
      </c>
      <c r="F345" s="267">
        <v>15.4521</v>
      </c>
      <c r="G345" s="267">
        <v>3.6711</v>
      </c>
      <c r="H345" s="267">
        <v>19.99</v>
      </c>
      <c r="I345" s="267">
        <v>3.3451</v>
      </c>
      <c r="J345" s="267">
        <v>20.0878</v>
      </c>
      <c r="K345" s="267">
        <v>2.3749</v>
      </c>
      <c r="L345" s="267">
        <v>14.7726</v>
      </c>
      <c r="M345" s="267">
        <v>6.7367</v>
      </c>
      <c r="N345" s="267">
        <v>0</v>
      </c>
      <c r="O345" s="267">
        <v>0</v>
      </c>
      <c r="P345" s="267">
        <v>0</v>
      </c>
    </row>
    <row r="346" spans="1:16" ht="15">
      <c r="A346" s="290">
        <v>3</v>
      </c>
      <c r="B346" s="267">
        <v>0</v>
      </c>
      <c r="C346" s="267">
        <v>0</v>
      </c>
      <c r="D346" s="267">
        <v>10.492</v>
      </c>
      <c r="E346" s="267">
        <v>3.2398</v>
      </c>
      <c r="F346" s="267">
        <v>13.2447</v>
      </c>
      <c r="G346" s="267">
        <v>3.1466</v>
      </c>
      <c r="H346" s="267">
        <v>17.1343</v>
      </c>
      <c r="I346" s="267">
        <v>2.8672</v>
      </c>
      <c r="J346" s="267">
        <v>17.2181</v>
      </c>
      <c r="K346" s="267">
        <v>2.0357</v>
      </c>
      <c r="L346" s="267">
        <v>12.6622</v>
      </c>
      <c r="M346" s="267">
        <v>5.7743</v>
      </c>
      <c r="N346" s="267">
        <v>0</v>
      </c>
      <c r="O346" s="267">
        <v>0</v>
      </c>
      <c r="P346" s="267">
        <v>0</v>
      </c>
    </row>
    <row r="347" spans="1:16" ht="15">
      <c r="A347" s="290">
        <v>4</v>
      </c>
      <c r="B347" s="267">
        <v>0</v>
      </c>
      <c r="C347" s="267">
        <v>0</v>
      </c>
      <c r="D347" s="267">
        <v>8.7433</v>
      </c>
      <c r="E347" s="267">
        <v>2.6998</v>
      </c>
      <c r="F347" s="267">
        <v>11.0372</v>
      </c>
      <c r="G347" s="267">
        <v>2.6222</v>
      </c>
      <c r="H347" s="267">
        <v>14.2786</v>
      </c>
      <c r="I347" s="267">
        <v>2.3893</v>
      </c>
      <c r="J347" s="267">
        <v>14.3484</v>
      </c>
      <c r="K347" s="267">
        <v>1.6964</v>
      </c>
      <c r="L347" s="267">
        <v>10.5519</v>
      </c>
      <c r="M347" s="267">
        <v>4.812</v>
      </c>
      <c r="N347" s="267">
        <v>0</v>
      </c>
      <c r="O347" s="267">
        <v>0</v>
      </c>
      <c r="P347" s="267">
        <v>0</v>
      </c>
    </row>
    <row r="348" spans="1:16" ht="15">
      <c r="A348" s="290">
        <v>5</v>
      </c>
      <c r="B348" s="267">
        <v>0</v>
      </c>
      <c r="C348" s="267">
        <v>0</v>
      </c>
      <c r="D348" s="267">
        <v>6.9947</v>
      </c>
      <c r="E348" s="267">
        <v>2.1598</v>
      </c>
      <c r="F348" s="267">
        <v>8.8298</v>
      </c>
      <c r="G348" s="267">
        <v>2.0977</v>
      </c>
      <c r="H348" s="267">
        <v>11.4229</v>
      </c>
      <c r="I348" s="267">
        <v>1.9115</v>
      </c>
      <c r="J348" s="267">
        <v>11.4787</v>
      </c>
      <c r="K348" s="267">
        <v>1.3571</v>
      </c>
      <c r="L348" s="267">
        <v>8.4415</v>
      </c>
      <c r="M348" s="267">
        <v>3.8496</v>
      </c>
      <c r="N348" s="267">
        <v>0</v>
      </c>
      <c r="O348" s="267">
        <v>0</v>
      </c>
      <c r="P348" s="267">
        <v>0</v>
      </c>
    </row>
    <row r="349" spans="1:16" ht="15">
      <c r="A349" s="290">
        <v>6</v>
      </c>
      <c r="B349" s="267">
        <v>0</v>
      </c>
      <c r="C349" s="267">
        <v>0</v>
      </c>
      <c r="D349" s="267">
        <v>5.246</v>
      </c>
      <c r="E349" s="267">
        <v>1.6199</v>
      </c>
      <c r="F349" s="267">
        <v>6.6223</v>
      </c>
      <c r="G349" s="267">
        <v>1.5733</v>
      </c>
      <c r="H349" s="267">
        <v>8.5672</v>
      </c>
      <c r="I349" s="267">
        <v>1.4336</v>
      </c>
      <c r="J349" s="267">
        <v>8.609</v>
      </c>
      <c r="K349" s="267">
        <v>1.0178</v>
      </c>
      <c r="L349" s="267">
        <v>6.3311</v>
      </c>
      <c r="M349" s="267">
        <v>2.8872</v>
      </c>
      <c r="N349" s="267">
        <v>0</v>
      </c>
      <c r="O349" s="267">
        <v>0</v>
      </c>
      <c r="P349" s="267">
        <v>0</v>
      </c>
    </row>
    <row r="350" spans="1:16" ht="15">
      <c r="A350" s="290">
        <v>7</v>
      </c>
      <c r="B350" s="267">
        <v>0</v>
      </c>
      <c r="C350" s="267">
        <v>0</v>
      </c>
      <c r="D350" s="267">
        <v>5.1282</v>
      </c>
      <c r="E350" s="267">
        <v>1.5749</v>
      </c>
      <c r="F350" s="267">
        <v>6.343</v>
      </c>
      <c r="G350" s="267">
        <v>1.5296</v>
      </c>
      <c r="H350" s="267">
        <v>8.1947</v>
      </c>
      <c r="I350" s="267">
        <v>1.3938</v>
      </c>
      <c r="J350" s="267">
        <v>8.3205</v>
      </c>
      <c r="K350" s="267">
        <v>0.9896</v>
      </c>
      <c r="L350" s="267">
        <v>6.1594</v>
      </c>
      <c r="M350" s="267">
        <v>2.807</v>
      </c>
      <c r="N350" s="267">
        <v>0</v>
      </c>
      <c r="O350" s="267">
        <v>0</v>
      </c>
      <c r="P350" s="267">
        <v>0</v>
      </c>
    </row>
    <row r="351" spans="1:16" ht="15">
      <c r="A351" s="290">
        <v>8</v>
      </c>
      <c r="B351" s="267">
        <v>0</v>
      </c>
      <c r="C351" s="267">
        <v>0</v>
      </c>
      <c r="D351" s="267">
        <v>5.0103</v>
      </c>
      <c r="E351" s="267">
        <v>1.5299</v>
      </c>
      <c r="F351" s="267">
        <v>6.0637</v>
      </c>
      <c r="G351" s="267">
        <v>1.4859</v>
      </c>
      <c r="H351" s="267">
        <v>7.8223</v>
      </c>
      <c r="I351" s="267">
        <v>1.354</v>
      </c>
      <c r="J351" s="267">
        <v>8.032</v>
      </c>
      <c r="K351" s="267">
        <v>0.9613</v>
      </c>
      <c r="L351" s="267">
        <v>5.9877</v>
      </c>
      <c r="M351" s="267">
        <v>2.7268</v>
      </c>
      <c r="N351" s="267">
        <v>0</v>
      </c>
      <c r="O351" s="267">
        <v>0</v>
      </c>
      <c r="P351" s="267">
        <v>0</v>
      </c>
    </row>
    <row r="352" spans="1:16" ht="15">
      <c r="A352" s="290">
        <v>9</v>
      </c>
      <c r="B352" s="267">
        <v>0</v>
      </c>
      <c r="C352" s="267">
        <v>0</v>
      </c>
      <c r="D352" s="267">
        <v>4.8925</v>
      </c>
      <c r="E352" s="267">
        <v>1.4849</v>
      </c>
      <c r="F352" s="267">
        <v>5.7845</v>
      </c>
      <c r="G352" s="267">
        <v>1.4422</v>
      </c>
      <c r="H352" s="267">
        <v>7.4498</v>
      </c>
      <c r="I352" s="267">
        <v>1.3141</v>
      </c>
      <c r="J352" s="267">
        <v>7.7435</v>
      </c>
      <c r="K352" s="267">
        <v>0.933</v>
      </c>
      <c r="L352" s="267">
        <v>5.8161</v>
      </c>
      <c r="M352" s="267">
        <v>2.6466</v>
      </c>
      <c r="N352" s="267">
        <v>0</v>
      </c>
      <c r="O352" s="267">
        <v>0</v>
      </c>
      <c r="P352" s="267">
        <v>0</v>
      </c>
    </row>
    <row r="353" spans="1:16" ht="15">
      <c r="A353" s="290">
        <v>10</v>
      </c>
      <c r="B353" s="267">
        <v>0</v>
      </c>
      <c r="C353" s="267">
        <v>0</v>
      </c>
      <c r="D353" s="267">
        <v>4.7746</v>
      </c>
      <c r="E353" s="267">
        <v>1.4399</v>
      </c>
      <c r="F353" s="267">
        <v>5.5052</v>
      </c>
      <c r="G353" s="267">
        <v>1.3985</v>
      </c>
      <c r="H353" s="267">
        <v>7.0774</v>
      </c>
      <c r="I353" s="267">
        <v>1.2743</v>
      </c>
      <c r="J353" s="267">
        <v>7.455</v>
      </c>
      <c r="K353" s="267">
        <v>0.9047</v>
      </c>
      <c r="L353" s="267">
        <v>5.6444</v>
      </c>
      <c r="M353" s="267">
        <v>2.5664</v>
      </c>
      <c r="N353" s="267">
        <v>0</v>
      </c>
      <c r="O353" s="267">
        <v>0</v>
      </c>
      <c r="P353" s="267">
        <v>0</v>
      </c>
    </row>
    <row r="354" spans="1:16" ht="15">
      <c r="A354" s="290">
        <v>11</v>
      </c>
      <c r="B354" s="267">
        <v>0</v>
      </c>
      <c r="C354" s="267">
        <v>0</v>
      </c>
      <c r="D354" s="267">
        <v>4.6568</v>
      </c>
      <c r="E354" s="267">
        <v>1.3949</v>
      </c>
      <c r="F354" s="267">
        <v>5.2259</v>
      </c>
      <c r="G354" s="267">
        <v>1.3548</v>
      </c>
      <c r="H354" s="267">
        <v>6.705</v>
      </c>
      <c r="I354" s="267">
        <v>1.2345</v>
      </c>
      <c r="J354" s="267">
        <v>7.1664</v>
      </c>
      <c r="K354" s="267">
        <v>0.8765</v>
      </c>
      <c r="L354" s="267">
        <v>5.4727</v>
      </c>
      <c r="M354" s="267">
        <v>2.4862</v>
      </c>
      <c r="N354" s="267">
        <v>0</v>
      </c>
      <c r="O354" s="267">
        <v>0</v>
      </c>
      <c r="P354" s="267">
        <v>0</v>
      </c>
    </row>
    <row r="355" spans="1:16" ht="15">
      <c r="A355" s="290">
        <v>12</v>
      </c>
      <c r="B355" s="267">
        <v>0</v>
      </c>
      <c r="C355" s="267">
        <v>0</v>
      </c>
      <c r="D355" s="267">
        <v>4.5389</v>
      </c>
      <c r="E355" s="267">
        <v>1.3499</v>
      </c>
      <c r="F355" s="267">
        <v>4.9466</v>
      </c>
      <c r="G355" s="267">
        <v>1.3111</v>
      </c>
      <c r="H355" s="267">
        <v>6.3325</v>
      </c>
      <c r="I355" s="267">
        <v>1.1947</v>
      </c>
      <c r="J355" s="267">
        <v>6.8779</v>
      </c>
      <c r="K355" s="267">
        <v>0.8482</v>
      </c>
      <c r="L355" s="267">
        <v>5.301</v>
      </c>
      <c r="M355" s="267">
        <v>2.406</v>
      </c>
      <c r="N355" s="267">
        <v>0</v>
      </c>
      <c r="O355" s="267">
        <v>0</v>
      </c>
      <c r="P355" s="267">
        <v>0</v>
      </c>
    </row>
    <row r="356" spans="1:16" ht="15">
      <c r="A356" s="290">
        <v>13</v>
      </c>
      <c r="B356" s="267">
        <v>0</v>
      </c>
      <c r="C356" s="267">
        <v>0</v>
      </c>
      <c r="D356" s="267">
        <v>4.4211</v>
      </c>
      <c r="E356" s="267">
        <v>1.3049</v>
      </c>
      <c r="F356" s="267">
        <v>4.6673</v>
      </c>
      <c r="G356" s="267">
        <v>1.2674</v>
      </c>
      <c r="H356" s="267">
        <v>5.9601</v>
      </c>
      <c r="I356" s="267">
        <v>1.1549</v>
      </c>
      <c r="J356" s="267">
        <v>6.5894</v>
      </c>
      <c r="K356" s="267">
        <v>0.8199</v>
      </c>
      <c r="L356" s="267">
        <v>5.1293</v>
      </c>
      <c r="M356" s="267">
        <v>2.3258</v>
      </c>
      <c r="N356" s="267">
        <v>0</v>
      </c>
      <c r="O356" s="267">
        <v>0</v>
      </c>
      <c r="P356" s="267">
        <v>0</v>
      </c>
    </row>
    <row r="357" spans="1:16" ht="15">
      <c r="A357" s="290">
        <v>14</v>
      </c>
      <c r="B357" s="267">
        <v>0</v>
      </c>
      <c r="C357" s="267">
        <v>0</v>
      </c>
      <c r="D357" s="267">
        <v>4.3032</v>
      </c>
      <c r="E357" s="267">
        <v>1.2599</v>
      </c>
      <c r="F357" s="267">
        <v>4.388</v>
      </c>
      <c r="G357" s="267">
        <v>1.2237</v>
      </c>
      <c r="H357" s="267">
        <v>5.5877</v>
      </c>
      <c r="I357" s="267">
        <v>1.115</v>
      </c>
      <c r="J357" s="267">
        <v>6.3009</v>
      </c>
      <c r="K357" s="267">
        <v>0.7916</v>
      </c>
      <c r="L357" s="267">
        <v>4.9576</v>
      </c>
      <c r="M357" s="267">
        <v>2.2456</v>
      </c>
      <c r="N357" s="267">
        <v>0</v>
      </c>
      <c r="O357" s="267">
        <v>0</v>
      </c>
      <c r="P357" s="267">
        <v>0</v>
      </c>
    </row>
    <row r="358" spans="1:16" ht="15">
      <c r="A358" s="290">
        <v>15</v>
      </c>
      <c r="B358" s="267">
        <v>0</v>
      </c>
      <c r="C358" s="267">
        <v>0</v>
      </c>
      <c r="D358" s="267">
        <v>4.1854</v>
      </c>
      <c r="E358" s="267">
        <v>1.2149</v>
      </c>
      <c r="F358" s="267">
        <v>4.1087</v>
      </c>
      <c r="G358" s="267">
        <v>1.18</v>
      </c>
      <c r="H358" s="267">
        <v>5.2152</v>
      </c>
      <c r="I358" s="267">
        <v>1.0752</v>
      </c>
      <c r="J358" s="267">
        <v>6.0124</v>
      </c>
      <c r="K358" s="267">
        <v>0.7634</v>
      </c>
      <c r="L358" s="267">
        <v>4.7859</v>
      </c>
      <c r="M358" s="267">
        <v>2.1654</v>
      </c>
      <c r="N358" s="267">
        <v>0</v>
      </c>
      <c r="O358" s="267">
        <v>0</v>
      </c>
      <c r="P358" s="267">
        <v>0</v>
      </c>
    </row>
    <row r="359" spans="1:16" ht="15">
      <c r="A359" s="290">
        <v>16</v>
      </c>
      <c r="B359" s="267">
        <v>0</v>
      </c>
      <c r="C359" s="267">
        <v>0</v>
      </c>
      <c r="D359" s="267">
        <v>4.0675</v>
      </c>
      <c r="E359" s="267">
        <v>1.1699</v>
      </c>
      <c r="F359" s="267">
        <v>3.8294</v>
      </c>
      <c r="G359" s="267">
        <v>1.1363</v>
      </c>
      <c r="H359" s="267">
        <v>4.8428</v>
      </c>
      <c r="I359" s="267">
        <v>1.0354</v>
      </c>
      <c r="J359" s="267">
        <v>5.7238</v>
      </c>
      <c r="K359" s="267">
        <v>0.7351</v>
      </c>
      <c r="L359" s="267">
        <v>4.6143</v>
      </c>
      <c r="M359" s="267">
        <v>2.0852</v>
      </c>
      <c r="N359" s="267">
        <v>0</v>
      </c>
      <c r="O359" s="267">
        <v>0</v>
      </c>
      <c r="P359" s="267">
        <v>0</v>
      </c>
    </row>
    <row r="360" spans="1:16" ht="15">
      <c r="A360" s="290">
        <v>17</v>
      </c>
      <c r="B360" s="267">
        <v>0</v>
      </c>
      <c r="C360" s="267">
        <v>0</v>
      </c>
      <c r="D360" s="267">
        <v>3.9497</v>
      </c>
      <c r="E360" s="267">
        <v>1.1249</v>
      </c>
      <c r="F360" s="267">
        <v>3.5501</v>
      </c>
      <c r="G360" s="267">
        <v>1.0926</v>
      </c>
      <c r="H360" s="267">
        <v>4.4704</v>
      </c>
      <c r="I360" s="267">
        <v>0.9956</v>
      </c>
      <c r="J360" s="267">
        <v>5.4353</v>
      </c>
      <c r="K360" s="267">
        <v>0.7068</v>
      </c>
      <c r="L360" s="267">
        <v>4.4426</v>
      </c>
      <c r="M360" s="267">
        <v>2.005</v>
      </c>
      <c r="N360" s="267">
        <v>0</v>
      </c>
      <c r="O360" s="267">
        <v>0</v>
      </c>
      <c r="P360" s="267">
        <v>0</v>
      </c>
    </row>
    <row r="361" spans="1:16" ht="15">
      <c r="A361" s="290">
        <v>18</v>
      </c>
      <c r="B361" s="267">
        <v>0</v>
      </c>
      <c r="C361" s="267">
        <v>0</v>
      </c>
      <c r="D361" s="267">
        <v>3.8318</v>
      </c>
      <c r="E361" s="267">
        <v>1.0799</v>
      </c>
      <c r="F361" s="267">
        <v>3.2708</v>
      </c>
      <c r="G361" s="267">
        <v>1.0489</v>
      </c>
      <c r="H361" s="267">
        <v>4.0979</v>
      </c>
      <c r="I361" s="267">
        <v>0.9557</v>
      </c>
      <c r="J361" s="267">
        <v>5.1468</v>
      </c>
      <c r="K361" s="267">
        <v>0.6786</v>
      </c>
      <c r="L361" s="267">
        <v>4.2709</v>
      </c>
      <c r="M361" s="267">
        <v>1.9248</v>
      </c>
      <c r="N361" s="267">
        <v>4.5978</v>
      </c>
      <c r="O361" s="267">
        <v>1.6651</v>
      </c>
      <c r="P361" s="267">
        <v>0</v>
      </c>
    </row>
    <row r="362" spans="1:16" ht="15">
      <c r="A362" s="290">
        <v>19</v>
      </c>
      <c r="B362" s="267">
        <v>0</v>
      </c>
      <c r="C362" s="267">
        <v>0</v>
      </c>
      <c r="D362" s="267">
        <v>3.9654</v>
      </c>
      <c r="E362" s="267">
        <v>1.0713</v>
      </c>
      <c r="F362" s="267">
        <v>3.3398</v>
      </c>
      <c r="G362" s="267">
        <v>1.0442</v>
      </c>
      <c r="H362" s="267">
        <v>4.1056</v>
      </c>
      <c r="I362" s="267">
        <v>0.9517</v>
      </c>
      <c r="J362" s="267">
        <v>4.9741</v>
      </c>
      <c r="K362" s="267">
        <v>0.7501</v>
      </c>
      <c r="L362" s="267">
        <v>4.1261</v>
      </c>
      <c r="M362" s="267">
        <v>1.9088</v>
      </c>
      <c r="N362" s="267">
        <v>4.4701</v>
      </c>
      <c r="O362" s="267">
        <v>1.6189</v>
      </c>
      <c r="P362" s="267">
        <v>0</v>
      </c>
    </row>
    <row r="363" spans="1:16" ht="15">
      <c r="A363" s="290">
        <v>20</v>
      </c>
      <c r="B363" s="267">
        <v>0</v>
      </c>
      <c r="C363" s="267">
        <v>0</v>
      </c>
      <c r="D363" s="267">
        <v>4.099</v>
      </c>
      <c r="E363" s="267">
        <v>1.0627</v>
      </c>
      <c r="F363" s="267">
        <v>3.4088</v>
      </c>
      <c r="G363" s="267">
        <v>1.0396</v>
      </c>
      <c r="H363" s="267">
        <v>4.1132</v>
      </c>
      <c r="I363" s="267">
        <v>0.9476</v>
      </c>
      <c r="J363" s="267">
        <v>4.8015</v>
      </c>
      <c r="K363" s="267">
        <v>0.8217</v>
      </c>
      <c r="L363" s="267">
        <v>3.9812</v>
      </c>
      <c r="M363" s="267">
        <v>1.8928</v>
      </c>
      <c r="N363" s="267">
        <v>4.3424</v>
      </c>
      <c r="O363" s="267">
        <v>1.5726</v>
      </c>
      <c r="P363" s="267">
        <v>0</v>
      </c>
    </row>
    <row r="364" spans="1:16" ht="15">
      <c r="A364" s="290">
        <v>21</v>
      </c>
      <c r="B364" s="267">
        <v>0</v>
      </c>
      <c r="C364" s="267">
        <v>0</v>
      </c>
      <c r="D364" s="267">
        <v>4.1927</v>
      </c>
      <c r="E364" s="267">
        <v>1.334</v>
      </c>
      <c r="F364" s="267">
        <v>3.3512</v>
      </c>
      <c r="G364" s="267">
        <v>1.319</v>
      </c>
      <c r="H364" s="267">
        <v>3.9463</v>
      </c>
      <c r="I364" s="267">
        <v>1.2559</v>
      </c>
      <c r="J364" s="267">
        <v>4.2122</v>
      </c>
      <c r="K364" s="267">
        <v>1.0563</v>
      </c>
      <c r="L364" s="267">
        <v>3.6494</v>
      </c>
      <c r="M364" s="267">
        <v>2.3426</v>
      </c>
      <c r="N364" s="267">
        <v>3.771</v>
      </c>
      <c r="O364" s="267">
        <v>1.8218</v>
      </c>
      <c r="P364" s="267">
        <v>0</v>
      </c>
    </row>
    <row r="365" spans="1:16" ht="15">
      <c r="A365" s="290">
        <v>22</v>
      </c>
      <c r="B365" s="267">
        <v>0</v>
      </c>
      <c r="C365" s="267">
        <v>0</v>
      </c>
      <c r="D365" s="267">
        <v>4.3961</v>
      </c>
      <c r="E365" s="267">
        <v>1.3191</v>
      </c>
      <c r="F365" s="267">
        <v>3.4241</v>
      </c>
      <c r="G365" s="267">
        <v>1.3072</v>
      </c>
      <c r="H365" s="267">
        <v>3.9967</v>
      </c>
      <c r="I365" s="267">
        <v>1.2483</v>
      </c>
      <c r="J365" s="267">
        <v>4.0698</v>
      </c>
      <c r="K365" s="267">
        <v>1.0556</v>
      </c>
      <c r="L365" s="267">
        <v>3.5159</v>
      </c>
      <c r="M365" s="267">
        <v>2.3011</v>
      </c>
      <c r="N365" s="267">
        <v>3.6567</v>
      </c>
      <c r="O365" s="267">
        <v>1.7666</v>
      </c>
      <c r="P365" s="267">
        <v>0</v>
      </c>
    </row>
    <row r="366" spans="1:16" ht="15">
      <c r="A366" s="290">
        <v>23</v>
      </c>
      <c r="B366" s="267">
        <v>0</v>
      </c>
      <c r="C366" s="267">
        <v>0</v>
      </c>
      <c r="D366" s="267">
        <v>4.5996</v>
      </c>
      <c r="E366" s="267">
        <v>1.3043</v>
      </c>
      <c r="F366" s="267">
        <v>3.497</v>
      </c>
      <c r="G366" s="267">
        <v>1.2954</v>
      </c>
      <c r="H366" s="267">
        <v>4.0471</v>
      </c>
      <c r="I366" s="267">
        <v>1.2406</v>
      </c>
      <c r="J366" s="267">
        <v>3.9274</v>
      </c>
      <c r="K366" s="267">
        <v>1.0549</v>
      </c>
      <c r="L366" s="267">
        <v>3.3825</v>
      </c>
      <c r="M366" s="267">
        <v>2.2596</v>
      </c>
      <c r="N366" s="267">
        <v>3.5425</v>
      </c>
      <c r="O366" s="267">
        <v>1.7114</v>
      </c>
      <c r="P366" s="267">
        <v>0</v>
      </c>
    </row>
    <row r="367" spans="1:16" ht="15">
      <c r="A367" s="290">
        <v>24</v>
      </c>
      <c r="B367" s="267">
        <v>0</v>
      </c>
      <c r="C367" s="267">
        <v>0</v>
      </c>
      <c r="D367" s="267">
        <v>4.8031</v>
      </c>
      <c r="E367" s="267">
        <v>1.2895</v>
      </c>
      <c r="F367" s="267">
        <v>3.5699</v>
      </c>
      <c r="G367" s="267">
        <v>1.2836</v>
      </c>
      <c r="H367" s="267">
        <v>4.0975</v>
      </c>
      <c r="I367" s="267">
        <v>1.233</v>
      </c>
      <c r="J367" s="267">
        <v>3.7851</v>
      </c>
      <c r="K367" s="267">
        <v>1.0542</v>
      </c>
      <c r="L367" s="267">
        <v>3.2491</v>
      </c>
      <c r="M367" s="267">
        <v>2.2181</v>
      </c>
      <c r="N367" s="267">
        <v>3.4282</v>
      </c>
      <c r="O367" s="267">
        <v>1.6562</v>
      </c>
      <c r="P367" s="267">
        <v>0</v>
      </c>
    </row>
    <row r="368" spans="1:16" ht="15">
      <c r="A368" s="290">
        <v>25</v>
      </c>
      <c r="B368" s="267">
        <v>0</v>
      </c>
      <c r="C368" s="267">
        <v>0</v>
      </c>
      <c r="D368" s="267">
        <v>5.0066</v>
      </c>
      <c r="E368" s="267">
        <v>1.2746</v>
      </c>
      <c r="F368" s="267">
        <v>3.6429</v>
      </c>
      <c r="G368" s="267">
        <v>1.2718</v>
      </c>
      <c r="H368" s="267">
        <v>4.1479</v>
      </c>
      <c r="I368" s="267">
        <v>1.2253</v>
      </c>
      <c r="J368" s="267">
        <v>3.6427</v>
      </c>
      <c r="K368" s="267">
        <v>1.0535</v>
      </c>
      <c r="L368" s="267">
        <v>3.1157</v>
      </c>
      <c r="M368" s="267">
        <v>2.1766</v>
      </c>
      <c r="N368" s="267">
        <v>3.3139</v>
      </c>
      <c r="O368" s="267">
        <v>1.6009</v>
      </c>
      <c r="P368" s="267">
        <v>0</v>
      </c>
    </row>
    <row r="369" spans="1:16" ht="15">
      <c r="A369" s="290">
        <v>26</v>
      </c>
      <c r="B369" s="267">
        <v>0</v>
      </c>
      <c r="C369" s="267">
        <v>0</v>
      </c>
      <c r="D369" s="267">
        <v>5.2101</v>
      </c>
      <c r="E369" s="267">
        <v>1.2598</v>
      </c>
      <c r="F369" s="267">
        <v>3.7158</v>
      </c>
      <c r="G369" s="267">
        <v>1.26</v>
      </c>
      <c r="H369" s="267">
        <v>4.1983</v>
      </c>
      <c r="I369" s="267">
        <v>1.2177</v>
      </c>
      <c r="J369" s="267">
        <v>3.5003</v>
      </c>
      <c r="K369" s="267">
        <v>1.0528</v>
      </c>
      <c r="L369" s="267">
        <v>2.9822</v>
      </c>
      <c r="M369" s="267">
        <v>2.1351</v>
      </c>
      <c r="N369" s="267">
        <v>3.1997</v>
      </c>
      <c r="O369" s="267">
        <v>1.5457</v>
      </c>
      <c r="P369" s="267">
        <v>0</v>
      </c>
    </row>
    <row r="370" spans="1:16" ht="15">
      <c r="A370" s="290">
        <v>27</v>
      </c>
      <c r="B370" s="267">
        <v>0</v>
      </c>
      <c r="C370" s="267">
        <v>0</v>
      </c>
      <c r="D370" s="267">
        <v>5.4136</v>
      </c>
      <c r="E370" s="267">
        <v>1.245</v>
      </c>
      <c r="F370" s="267">
        <v>3.7887</v>
      </c>
      <c r="G370" s="267">
        <v>1.2481</v>
      </c>
      <c r="H370" s="267">
        <v>4.2487</v>
      </c>
      <c r="I370" s="267">
        <v>1.21</v>
      </c>
      <c r="J370" s="267">
        <v>3.3579</v>
      </c>
      <c r="K370" s="267">
        <v>1.0521</v>
      </c>
      <c r="L370" s="267">
        <v>2.8488</v>
      </c>
      <c r="M370" s="267">
        <v>2.0936</v>
      </c>
      <c r="N370" s="267">
        <v>3.0854</v>
      </c>
      <c r="O370" s="267">
        <v>1.4905</v>
      </c>
      <c r="P370" s="267">
        <v>0</v>
      </c>
    </row>
    <row r="371" spans="1:16" ht="15">
      <c r="A371" s="290">
        <v>28</v>
      </c>
      <c r="B371" s="267">
        <v>0</v>
      </c>
      <c r="C371" s="267">
        <v>0</v>
      </c>
      <c r="D371" s="267">
        <v>5.6171</v>
      </c>
      <c r="E371" s="267">
        <v>1.2301</v>
      </c>
      <c r="F371" s="267">
        <v>3.8617</v>
      </c>
      <c r="G371" s="267">
        <v>1.2363</v>
      </c>
      <c r="H371" s="267">
        <v>4.2991</v>
      </c>
      <c r="I371" s="267">
        <v>1.2024</v>
      </c>
      <c r="J371" s="267">
        <v>3.2156</v>
      </c>
      <c r="K371" s="267">
        <v>1.0514</v>
      </c>
      <c r="L371" s="267">
        <v>2.7154</v>
      </c>
      <c r="M371" s="267">
        <v>2.0521</v>
      </c>
      <c r="N371" s="267">
        <v>2.9711</v>
      </c>
      <c r="O371" s="267">
        <v>1.4353</v>
      </c>
      <c r="P371" s="267">
        <v>0</v>
      </c>
    </row>
    <row r="372" spans="1:16" ht="15">
      <c r="A372" s="290">
        <v>29</v>
      </c>
      <c r="B372" s="267">
        <v>0</v>
      </c>
      <c r="C372" s="267">
        <v>0</v>
      </c>
      <c r="D372" s="267">
        <v>5.8206</v>
      </c>
      <c r="E372" s="267">
        <v>1.2153</v>
      </c>
      <c r="F372" s="267">
        <v>3.9346</v>
      </c>
      <c r="G372" s="267">
        <v>1.2245</v>
      </c>
      <c r="H372" s="267">
        <v>4.3495</v>
      </c>
      <c r="I372" s="267">
        <v>1.1947</v>
      </c>
      <c r="J372" s="267">
        <v>3.0732</v>
      </c>
      <c r="K372" s="267">
        <v>1.0507</v>
      </c>
      <c r="L372" s="267">
        <v>2.582</v>
      </c>
      <c r="M372" s="267">
        <v>2.0106</v>
      </c>
      <c r="N372" s="267">
        <v>2.8568</v>
      </c>
      <c r="O372" s="267">
        <v>1.3801</v>
      </c>
      <c r="P372" s="267">
        <v>0</v>
      </c>
    </row>
    <row r="373" spans="1:16" ht="15">
      <c r="A373" s="290">
        <v>30</v>
      </c>
      <c r="B373" s="267">
        <v>0</v>
      </c>
      <c r="C373" s="267">
        <v>0</v>
      </c>
      <c r="D373" s="267">
        <v>6.0241</v>
      </c>
      <c r="E373" s="267">
        <v>1.2005</v>
      </c>
      <c r="F373" s="267">
        <v>4.0075</v>
      </c>
      <c r="G373" s="267">
        <v>1.2127</v>
      </c>
      <c r="H373" s="267">
        <v>4.3999</v>
      </c>
      <c r="I373" s="267">
        <v>1.1871</v>
      </c>
      <c r="J373" s="267">
        <v>2.9308</v>
      </c>
      <c r="K373" s="267">
        <v>1.05</v>
      </c>
      <c r="L373" s="267">
        <v>2.4485</v>
      </c>
      <c r="M373" s="267">
        <v>1.9691</v>
      </c>
      <c r="N373" s="267">
        <v>2.7426</v>
      </c>
      <c r="O373" s="267">
        <v>1.3249</v>
      </c>
      <c r="P373" s="267">
        <v>0</v>
      </c>
    </row>
    <row r="374" spans="1:16" ht="15">
      <c r="A374" s="290">
        <v>31</v>
      </c>
      <c r="B374" s="267">
        <v>0</v>
      </c>
      <c r="C374" s="267">
        <v>0</v>
      </c>
      <c r="D374" s="267">
        <v>5.9802</v>
      </c>
      <c r="E374" s="267">
        <v>1.1886</v>
      </c>
      <c r="F374" s="267">
        <v>4.0155</v>
      </c>
      <c r="G374" s="267">
        <v>1.2027</v>
      </c>
      <c r="H374" s="267">
        <v>4.3347</v>
      </c>
      <c r="I374" s="267">
        <v>1.1791</v>
      </c>
      <c r="J374" s="267">
        <v>2.9829</v>
      </c>
      <c r="K374" s="267">
        <v>1.0494</v>
      </c>
      <c r="L374" s="267">
        <v>2.4606</v>
      </c>
      <c r="M374" s="267">
        <v>1.9348</v>
      </c>
      <c r="N374" s="267">
        <v>2.6812</v>
      </c>
      <c r="O374" s="267">
        <v>1.3222</v>
      </c>
      <c r="P374" s="267">
        <v>0</v>
      </c>
    </row>
    <row r="375" spans="1:16" ht="15">
      <c r="A375" s="290">
        <v>32</v>
      </c>
      <c r="B375" s="267">
        <v>0</v>
      </c>
      <c r="C375" s="267">
        <v>0</v>
      </c>
      <c r="D375" s="267">
        <v>5.9364</v>
      </c>
      <c r="E375" s="267">
        <v>1.1767</v>
      </c>
      <c r="F375" s="267">
        <v>4.0236</v>
      </c>
      <c r="G375" s="267">
        <v>1.1928</v>
      </c>
      <c r="H375" s="267">
        <v>4.2694</v>
      </c>
      <c r="I375" s="267">
        <v>1.1711</v>
      </c>
      <c r="J375" s="267">
        <v>3.035</v>
      </c>
      <c r="K375" s="267">
        <v>1.0487</v>
      </c>
      <c r="L375" s="267">
        <v>2.4726</v>
      </c>
      <c r="M375" s="267">
        <v>1.9004</v>
      </c>
      <c r="N375" s="267">
        <v>2.6198</v>
      </c>
      <c r="O375" s="267">
        <v>1.3196</v>
      </c>
      <c r="P375" s="267">
        <v>0</v>
      </c>
    </row>
    <row r="376" spans="1:16" ht="15">
      <c r="A376" s="290">
        <v>33</v>
      </c>
      <c r="B376" s="267">
        <v>0</v>
      </c>
      <c r="C376" s="267">
        <v>0</v>
      </c>
      <c r="D376" s="267">
        <v>6.4818</v>
      </c>
      <c r="E376" s="267">
        <v>1.2813</v>
      </c>
      <c r="F376" s="267">
        <v>4.4347</v>
      </c>
      <c r="G376" s="267">
        <v>1.3012</v>
      </c>
      <c r="H376" s="267">
        <v>4.6246</v>
      </c>
      <c r="I376" s="267">
        <v>1.2794</v>
      </c>
      <c r="J376" s="267">
        <v>3.3958</v>
      </c>
      <c r="K376" s="267">
        <v>1.1528</v>
      </c>
      <c r="L376" s="267">
        <v>2.7331</v>
      </c>
      <c r="M376" s="267">
        <v>2.0527</v>
      </c>
      <c r="N376" s="267">
        <v>2.8143</v>
      </c>
      <c r="O376" s="267">
        <v>1.4486</v>
      </c>
      <c r="P376" s="267">
        <v>0</v>
      </c>
    </row>
    <row r="377" spans="1:16" ht="15">
      <c r="A377" s="290">
        <v>34</v>
      </c>
      <c r="B377" s="267">
        <v>0</v>
      </c>
      <c r="C377" s="267">
        <v>0</v>
      </c>
      <c r="D377" s="267">
        <v>6.4335</v>
      </c>
      <c r="E377" s="267">
        <v>1.2682</v>
      </c>
      <c r="F377" s="267">
        <v>4.4436</v>
      </c>
      <c r="G377" s="267">
        <v>1.2902</v>
      </c>
      <c r="H377" s="267">
        <v>4.5529</v>
      </c>
      <c r="I377" s="267">
        <v>1.2705</v>
      </c>
      <c r="J377" s="267">
        <v>3.4531</v>
      </c>
      <c r="K377" s="267">
        <v>1.152</v>
      </c>
      <c r="L377" s="267">
        <v>2.7463</v>
      </c>
      <c r="M377" s="267">
        <v>2.015</v>
      </c>
      <c r="N377" s="267">
        <v>2.7468</v>
      </c>
      <c r="O377" s="267">
        <v>1.4456</v>
      </c>
      <c r="P377" s="267">
        <v>0</v>
      </c>
    </row>
    <row r="378" spans="1:16" ht="15">
      <c r="A378" s="290">
        <v>35</v>
      </c>
      <c r="B378" s="267">
        <v>0</v>
      </c>
      <c r="C378" s="267">
        <v>0</v>
      </c>
      <c r="D378" s="267">
        <v>6.3853</v>
      </c>
      <c r="E378" s="267">
        <v>1.2551</v>
      </c>
      <c r="F378" s="267">
        <v>4.4524</v>
      </c>
      <c r="G378" s="267">
        <v>1.2793</v>
      </c>
      <c r="H378" s="267">
        <v>4.4812</v>
      </c>
      <c r="I378" s="267">
        <v>1.2617</v>
      </c>
      <c r="J378" s="267">
        <v>3.5104</v>
      </c>
      <c r="K378" s="267">
        <v>1.1512</v>
      </c>
      <c r="L378" s="267">
        <v>2.7595</v>
      </c>
      <c r="M378" s="267">
        <v>1.9772</v>
      </c>
      <c r="N378" s="267">
        <v>2.6793</v>
      </c>
      <c r="O378" s="267">
        <v>1.4427</v>
      </c>
      <c r="P378" s="267">
        <v>0</v>
      </c>
    </row>
    <row r="379" spans="1:16" ht="15">
      <c r="A379" s="290">
        <v>36</v>
      </c>
      <c r="B379" s="267">
        <v>0</v>
      </c>
      <c r="C379" s="267">
        <v>0</v>
      </c>
      <c r="D379" s="267">
        <v>6.3371</v>
      </c>
      <c r="E379" s="267">
        <v>1.2421</v>
      </c>
      <c r="F379" s="267">
        <v>4.4612</v>
      </c>
      <c r="G379" s="267">
        <v>1.2684</v>
      </c>
      <c r="H379" s="267">
        <v>4.4094</v>
      </c>
      <c r="I379" s="267">
        <v>1.2529</v>
      </c>
      <c r="J379" s="267">
        <v>3.5677</v>
      </c>
      <c r="K379" s="267">
        <v>1.1505</v>
      </c>
      <c r="L379" s="267">
        <v>2.7728</v>
      </c>
      <c r="M379" s="267">
        <v>1.9394</v>
      </c>
      <c r="N379" s="267">
        <v>2.6118</v>
      </c>
      <c r="O379" s="267">
        <v>1.4397</v>
      </c>
      <c r="P379" s="267">
        <v>0</v>
      </c>
    </row>
    <row r="380" spans="1:16" ht="15">
      <c r="A380" s="290">
        <v>37</v>
      </c>
      <c r="B380" s="267">
        <v>0</v>
      </c>
      <c r="C380" s="267">
        <v>0</v>
      </c>
      <c r="D380" s="267">
        <v>6.2889</v>
      </c>
      <c r="E380" s="267">
        <v>1.229</v>
      </c>
      <c r="F380" s="267">
        <v>4.47</v>
      </c>
      <c r="G380" s="267">
        <v>1.2575</v>
      </c>
      <c r="H380" s="267">
        <v>4.3377</v>
      </c>
      <c r="I380" s="267">
        <v>1.2441</v>
      </c>
      <c r="J380" s="267">
        <v>3.625</v>
      </c>
      <c r="K380" s="267">
        <v>1.1497</v>
      </c>
      <c r="L380" s="267">
        <v>2.786</v>
      </c>
      <c r="M380" s="267">
        <v>1.9017</v>
      </c>
      <c r="N380" s="267">
        <v>2.5443</v>
      </c>
      <c r="O380" s="267">
        <v>1.4368</v>
      </c>
      <c r="P380" s="267">
        <v>0</v>
      </c>
    </row>
    <row r="381" spans="1:16" ht="15">
      <c r="A381" s="290">
        <v>38</v>
      </c>
      <c r="B381" s="267">
        <v>0</v>
      </c>
      <c r="C381" s="267">
        <v>0</v>
      </c>
      <c r="D381" s="267">
        <v>6.2406</v>
      </c>
      <c r="E381" s="267">
        <v>1.2159</v>
      </c>
      <c r="F381" s="267">
        <v>4.4788</v>
      </c>
      <c r="G381" s="267">
        <v>1.2465</v>
      </c>
      <c r="H381" s="267">
        <v>4.2659</v>
      </c>
      <c r="I381" s="267">
        <v>1.2353</v>
      </c>
      <c r="J381" s="267">
        <v>3.6823</v>
      </c>
      <c r="K381" s="267">
        <v>1.1489</v>
      </c>
      <c r="L381" s="267">
        <v>2.7992</v>
      </c>
      <c r="M381" s="267">
        <v>1.8639</v>
      </c>
      <c r="N381" s="267">
        <v>2.4768</v>
      </c>
      <c r="O381" s="267">
        <v>1.4338</v>
      </c>
      <c r="P381" s="267">
        <v>0</v>
      </c>
    </row>
    <row r="382" spans="1:16" ht="15">
      <c r="A382" s="290">
        <v>39</v>
      </c>
      <c r="B382" s="267">
        <v>0</v>
      </c>
      <c r="C382" s="267">
        <v>0</v>
      </c>
      <c r="D382" s="267">
        <v>6.1924</v>
      </c>
      <c r="E382" s="267">
        <v>1.2028</v>
      </c>
      <c r="F382" s="267">
        <v>4.4877</v>
      </c>
      <c r="G382" s="267">
        <v>1.2356</v>
      </c>
      <c r="H382" s="267">
        <v>4.1942</v>
      </c>
      <c r="I382" s="267">
        <v>1.2265</v>
      </c>
      <c r="J382" s="267">
        <v>3.7396</v>
      </c>
      <c r="K382" s="267">
        <v>1.1482</v>
      </c>
      <c r="L382" s="267">
        <v>2.8124</v>
      </c>
      <c r="M382" s="267">
        <v>1.8262</v>
      </c>
      <c r="N382" s="267">
        <v>2.4093</v>
      </c>
      <c r="O382" s="267">
        <v>1.4309</v>
      </c>
      <c r="P382" s="267">
        <v>0</v>
      </c>
    </row>
    <row r="383" spans="1:16" ht="15">
      <c r="A383" s="290">
        <v>40</v>
      </c>
      <c r="B383" s="267">
        <v>0</v>
      </c>
      <c r="C383" s="267">
        <v>0</v>
      </c>
      <c r="D383" s="267">
        <v>6.1442</v>
      </c>
      <c r="E383" s="267">
        <v>1.1897</v>
      </c>
      <c r="F383" s="267">
        <v>4.4965</v>
      </c>
      <c r="G383" s="267">
        <v>1.2247</v>
      </c>
      <c r="H383" s="267">
        <v>4.1224</v>
      </c>
      <c r="I383" s="267">
        <v>1.2177</v>
      </c>
      <c r="J383" s="267">
        <v>3.7969</v>
      </c>
      <c r="K383" s="267">
        <v>1.1474</v>
      </c>
      <c r="L383" s="267">
        <v>2.8257</v>
      </c>
      <c r="M383" s="267">
        <v>1.7884</v>
      </c>
      <c r="N383" s="267">
        <v>2.3418</v>
      </c>
      <c r="O383" s="267">
        <v>1.4279</v>
      </c>
      <c r="P383" s="267">
        <v>0</v>
      </c>
    </row>
    <row r="384" spans="1:16" ht="15">
      <c r="A384" s="290">
        <v>41</v>
      </c>
      <c r="B384" s="267">
        <v>0</v>
      </c>
      <c r="C384" s="267">
        <v>0</v>
      </c>
      <c r="D384" s="267">
        <v>6.0959</v>
      </c>
      <c r="E384" s="267">
        <v>1.1767</v>
      </c>
      <c r="F384" s="267">
        <v>4.5053</v>
      </c>
      <c r="G384" s="267">
        <v>1.2137</v>
      </c>
      <c r="H384" s="267">
        <v>4.0507</v>
      </c>
      <c r="I384" s="267">
        <v>1.2089</v>
      </c>
      <c r="J384" s="267">
        <v>3.8542</v>
      </c>
      <c r="K384" s="267">
        <v>1.1466</v>
      </c>
      <c r="L384" s="267">
        <v>2.8389</v>
      </c>
      <c r="M384" s="267">
        <v>1.7507</v>
      </c>
      <c r="N384" s="267">
        <v>2.2742</v>
      </c>
      <c r="O384" s="267">
        <v>1.425</v>
      </c>
      <c r="P384" s="267">
        <v>0</v>
      </c>
    </row>
    <row r="385" spans="1:16" ht="15">
      <c r="A385" s="290">
        <v>42</v>
      </c>
      <c r="B385" s="267">
        <v>0</v>
      </c>
      <c r="C385" s="267">
        <v>0</v>
      </c>
      <c r="D385" s="267">
        <v>6.0477</v>
      </c>
      <c r="E385" s="267">
        <v>1.1636</v>
      </c>
      <c r="F385" s="267">
        <v>4.5141</v>
      </c>
      <c r="G385" s="267">
        <v>1.2028</v>
      </c>
      <c r="H385" s="267">
        <v>3.9789</v>
      </c>
      <c r="I385" s="267">
        <v>1.2001</v>
      </c>
      <c r="J385" s="267">
        <v>3.9115</v>
      </c>
      <c r="K385" s="267">
        <v>1.1459</v>
      </c>
      <c r="L385" s="267">
        <v>2.8521</v>
      </c>
      <c r="M385" s="267">
        <v>1.7129</v>
      </c>
      <c r="N385" s="267">
        <v>2.2067</v>
      </c>
      <c r="O385" s="267">
        <v>1.422</v>
      </c>
      <c r="P385" s="267">
        <v>0</v>
      </c>
    </row>
    <row r="386" spans="1:16" ht="15">
      <c r="A386" s="290">
        <v>43</v>
      </c>
      <c r="B386" s="267">
        <v>0</v>
      </c>
      <c r="C386" s="267">
        <v>0</v>
      </c>
      <c r="D386" s="267">
        <v>6.1442</v>
      </c>
      <c r="E386" s="267">
        <v>1.1609</v>
      </c>
      <c r="F386" s="267">
        <v>4.3706</v>
      </c>
      <c r="G386" s="267">
        <v>1.1973</v>
      </c>
      <c r="H386" s="267">
        <v>3.9259</v>
      </c>
      <c r="I386" s="267">
        <v>1.1965</v>
      </c>
      <c r="J386" s="267">
        <v>4.0149</v>
      </c>
      <c r="K386" s="267">
        <v>1.1451</v>
      </c>
      <c r="L386" s="267">
        <v>2.806</v>
      </c>
      <c r="M386" s="267">
        <v>1.707</v>
      </c>
      <c r="N386" s="267">
        <v>2.1657</v>
      </c>
      <c r="O386" s="267">
        <v>1.4114</v>
      </c>
      <c r="P386" s="267">
        <v>0</v>
      </c>
    </row>
    <row r="387" spans="1:16" ht="15">
      <c r="A387" s="290">
        <v>44</v>
      </c>
      <c r="B387" s="267">
        <v>0</v>
      </c>
      <c r="C387" s="267">
        <v>0</v>
      </c>
      <c r="D387" s="267">
        <v>6.2407</v>
      </c>
      <c r="E387" s="267">
        <v>1.1582</v>
      </c>
      <c r="F387" s="267">
        <v>4.2271</v>
      </c>
      <c r="G387" s="267">
        <v>1.1918</v>
      </c>
      <c r="H387" s="267">
        <v>3.8728</v>
      </c>
      <c r="I387" s="267">
        <v>1.1929</v>
      </c>
      <c r="J387" s="267">
        <v>4.1183</v>
      </c>
      <c r="K387" s="267">
        <v>1.1443</v>
      </c>
      <c r="L387" s="267">
        <v>2.7598</v>
      </c>
      <c r="M387" s="267">
        <v>1.7012</v>
      </c>
      <c r="N387" s="267">
        <v>2.1246</v>
      </c>
      <c r="O387" s="267">
        <v>1.4008</v>
      </c>
      <c r="P387" s="267">
        <v>0</v>
      </c>
    </row>
    <row r="388" spans="1:16" ht="15">
      <c r="A388" s="290">
        <v>45</v>
      </c>
      <c r="B388" s="267">
        <v>0</v>
      </c>
      <c r="C388" s="267">
        <v>0</v>
      </c>
      <c r="D388" s="267">
        <v>6.971</v>
      </c>
      <c r="E388" s="267">
        <v>1.2248</v>
      </c>
      <c r="F388" s="267">
        <v>4.492</v>
      </c>
      <c r="G388" s="267">
        <v>1.2575</v>
      </c>
      <c r="H388" s="267">
        <v>4.2017</v>
      </c>
      <c r="I388" s="267">
        <v>1.2606</v>
      </c>
      <c r="J388" s="267">
        <v>4.6439</v>
      </c>
      <c r="K388" s="267">
        <v>1.2122</v>
      </c>
      <c r="L388" s="267">
        <v>2.985</v>
      </c>
      <c r="M388" s="267">
        <v>1.797</v>
      </c>
      <c r="N388" s="267">
        <v>2.2918</v>
      </c>
      <c r="O388" s="267">
        <v>1.4737</v>
      </c>
      <c r="P388" s="267">
        <v>0</v>
      </c>
    </row>
    <row r="389" spans="1:16" ht="15">
      <c r="A389" s="290">
        <v>46</v>
      </c>
      <c r="B389" s="267">
        <v>0</v>
      </c>
      <c r="C389" s="267">
        <v>0</v>
      </c>
      <c r="D389" s="267">
        <v>7.0771</v>
      </c>
      <c r="E389" s="267">
        <v>1.222</v>
      </c>
      <c r="F389" s="267">
        <v>4.3342</v>
      </c>
      <c r="G389" s="267">
        <v>1.2516</v>
      </c>
      <c r="H389" s="267">
        <v>4.1433</v>
      </c>
      <c r="I389" s="267">
        <v>1.2568</v>
      </c>
      <c r="J389" s="267">
        <v>4.7577</v>
      </c>
      <c r="K389" s="267">
        <v>1.2114</v>
      </c>
      <c r="L389" s="267">
        <v>2.9343</v>
      </c>
      <c r="M389" s="267">
        <v>1.7908</v>
      </c>
      <c r="N389" s="267">
        <v>2.2466</v>
      </c>
      <c r="O389" s="267">
        <v>1.4625</v>
      </c>
      <c r="P389" s="267">
        <v>0</v>
      </c>
    </row>
    <row r="390" spans="1:16" ht="15">
      <c r="A390" s="290">
        <v>47</v>
      </c>
      <c r="B390" s="267">
        <v>0</v>
      </c>
      <c r="C390" s="267">
        <v>0</v>
      </c>
      <c r="D390" s="267">
        <v>7.1833</v>
      </c>
      <c r="E390" s="267">
        <v>1.2191</v>
      </c>
      <c r="F390" s="267">
        <v>4.1764</v>
      </c>
      <c r="G390" s="267">
        <v>1.2458</v>
      </c>
      <c r="H390" s="267">
        <v>4.0849</v>
      </c>
      <c r="I390" s="267">
        <v>1.253</v>
      </c>
      <c r="J390" s="267">
        <v>4.8715</v>
      </c>
      <c r="K390" s="267">
        <v>1.2106</v>
      </c>
      <c r="L390" s="267">
        <v>2.8835</v>
      </c>
      <c r="M390" s="267">
        <v>1.7846</v>
      </c>
      <c r="N390" s="267">
        <v>2.2015</v>
      </c>
      <c r="O390" s="267">
        <v>1.4512</v>
      </c>
      <c r="P390" s="267">
        <v>0</v>
      </c>
    </row>
    <row r="391" spans="1:16" ht="15">
      <c r="A391" s="290">
        <v>48</v>
      </c>
      <c r="B391" s="267">
        <v>0</v>
      </c>
      <c r="C391" s="267">
        <v>0</v>
      </c>
      <c r="D391" s="267">
        <v>7.2895</v>
      </c>
      <c r="E391" s="267">
        <v>1.2163</v>
      </c>
      <c r="F391" s="267">
        <v>4.0185</v>
      </c>
      <c r="G391" s="267">
        <v>1.2399</v>
      </c>
      <c r="H391" s="267">
        <v>4.0265</v>
      </c>
      <c r="I391" s="267">
        <v>1.2492</v>
      </c>
      <c r="J391" s="267">
        <v>4.9852</v>
      </c>
      <c r="K391" s="267">
        <v>1.2097</v>
      </c>
      <c r="L391" s="267">
        <v>2.8328</v>
      </c>
      <c r="M391" s="267">
        <v>1.7784</v>
      </c>
      <c r="N391" s="267">
        <v>2.1563</v>
      </c>
      <c r="O391" s="267">
        <v>1.44</v>
      </c>
      <c r="P391" s="267">
        <v>0</v>
      </c>
    </row>
    <row r="392" spans="1:16" ht="15">
      <c r="A392" s="290">
        <v>49</v>
      </c>
      <c r="B392" s="267">
        <v>0</v>
      </c>
      <c r="C392" s="267">
        <v>0</v>
      </c>
      <c r="D392" s="267">
        <v>7.3956</v>
      </c>
      <c r="E392" s="267">
        <v>1.2134</v>
      </c>
      <c r="F392" s="267">
        <v>3.8607</v>
      </c>
      <c r="G392" s="267">
        <v>1.2341</v>
      </c>
      <c r="H392" s="267">
        <v>3.9681</v>
      </c>
      <c r="I392" s="267">
        <v>1.2453</v>
      </c>
      <c r="J392" s="267">
        <v>5.099</v>
      </c>
      <c r="K392" s="267">
        <v>1.2089</v>
      </c>
      <c r="L392" s="267">
        <v>2.782</v>
      </c>
      <c r="M392" s="267">
        <v>1.7722</v>
      </c>
      <c r="N392" s="267">
        <v>2.1111</v>
      </c>
      <c r="O392" s="267">
        <v>1.4288</v>
      </c>
      <c r="P392" s="267">
        <v>0</v>
      </c>
    </row>
    <row r="393" spans="1:16" ht="15">
      <c r="A393" s="290">
        <v>50</v>
      </c>
      <c r="B393" s="267">
        <v>0</v>
      </c>
      <c r="C393" s="267">
        <v>0</v>
      </c>
      <c r="D393" s="267">
        <v>7.5018</v>
      </c>
      <c r="E393" s="267">
        <v>1.2106</v>
      </c>
      <c r="F393" s="267">
        <v>3.7029</v>
      </c>
      <c r="G393" s="267">
        <v>1.2282</v>
      </c>
      <c r="H393" s="267">
        <v>3.9097</v>
      </c>
      <c r="I393" s="267">
        <v>1.2415</v>
      </c>
      <c r="J393" s="267">
        <v>5.2127</v>
      </c>
      <c r="K393" s="267">
        <v>1.2081</v>
      </c>
      <c r="L393" s="267">
        <v>2.7312</v>
      </c>
      <c r="M393" s="267">
        <v>1.766</v>
      </c>
      <c r="N393" s="267">
        <v>2.0659</v>
      </c>
      <c r="O393" s="267">
        <v>1.4176</v>
      </c>
      <c r="P393" s="267">
        <v>0</v>
      </c>
    </row>
    <row r="394" spans="1:16" ht="15">
      <c r="A394" s="290">
        <v>51</v>
      </c>
      <c r="B394" s="267">
        <v>0</v>
      </c>
      <c r="C394" s="267">
        <v>0</v>
      </c>
      <c r="D394" s="267">
        <v>7.6079</v>
      </c>
      <c r="E394" s="267">
        <v>1.2077</v>
      </c>
      <c r="F394" s="267">
        <v>3.5451</v>
      </c>
      <c r="G394" s="267">
        <v>1.2224</v>
      </c>
      <c r="H394" s="267">
        <v>3.8514</v>
      </c>
      <c r="I394" s="267">
        <v>1.2377</v>
      </c>
      <c r="J394" s="267">
        <v>5.3265</v>
      </c>
      <c r="K394" s="267">
        <v>1.2073</v>
      </c>
      <c r="L394" s="267">
        <v>2.6805</v>
      </c>
      <c r="M394" s="267">
        <v>1.7598</v>
      </c>
      <c r="N394" s="267">
        <v>2.0207</v>
      </c>
      <c r="O394" s="267">
        <v>1.4064</v>
      </c>
      <c r="P394" s="267">
        <v>0</v>
      </c>
    </row>
    <row r="395" spans="1:16" ht="15">
      <c r="A395" s="290">
        <v>52</v>
      </c>
      <c r="B395" s="267">
        <v>0</v>
      </c>
      <c r="C395" s="267">
        <v>0</v>
      </c>
      <c r="D395" s="267">
        <v>7.7141</v>
      </c>
      <c r="E395" s="267">
        <v>1.2049</v>
      </c>
      <c r="F395" s="267">
        <v>3.3872</v>
      </c>
      <c r="G395" s="267">
        <v>1.2166</v>
      </c>
      <c r="H395" s="267">
        <v>3.793</v>
      </c>
      <c r="I395" s="267">
        <v>1.2339</v>
      </c>
      <c r="J395" s="267">
        <v>5.4403</v>
      </c>
      <c r="K395" s="267">
        <v>1.2065</v>
      </c>
      <c r="L395" s="267">
        <v>2.6297</v>
      </c>
      <c r="M395" s="267">
        <v>1.7536</v>
      </c>
      <c r="N395" s="267">
        <v>1.9755</v>
      </c>
      <c r="O395" s="267">
        <v>1.3952</v>
      </c>
      <c r="P395" s="267">
        <v>0</v>
      </c>
    </row>
    <row r="396" spans="1:16" ht="15">
      <c r="A396" s="290">
        <v>53</v>
      </c>
      <c r="B396" s="267">
        <v>0</v>
      </c>
      <c r="C396" s="267">
        <v>0</v>
      </c>
      <c r="D396" s="267">
        <v>7.8203</v>
      </c>
      <c r="E396" s="267">
        <v>1.202</v>
      </c>
      <c r="F396" s="267">
        <v>3.2294</v>
      </c>
      <c r="G396" s="267">
        <v>1.2107</v>
      </c>
      <c r="H396" s="267">
        <v>3.7346</v>
      </c>
      <c r="I396" s="267">
        <v>1.23</v>
      </c>
      <c r="J396" s="267">
        <v>5.554</v>
      </c>
      <c r="K396" s="267">
        <v>1.2057</v>
      </c>
      <c r="L396" s="267">
        <v>2.5789</v>
      </c>
      <c r="M396" s="267">
        <v>1.7474</v>
      </c>
      <c r="N396" s="267">
        <v>1.9303</v>
      </c>
      <c r="O396" s="267">
        <v>1.3839</v>
      </c>
      <c r="P396" s="267">
        <v>0</v>
      </c>
    </row>
    <row r="397" spans="1:16" ht="15">
      <c r="A397" s="290">
        <v>54</v>
      </c>
      <c r="B397" s="267">
        <v>0</v>
      </c>
      <c r="C397" s="267">
        <v>0</v>
      </c>
      <c r="D397" s="267">
        <v>7.9264</v>
      </c>
      <c r="E397" s="267">
        <v>1.1992</v>
      </c>
      <c r="F397" s="267">
        <v>3.0716</v>
      </c>
      <c r="G397" s="267">
        <v>1.2049</v>
      </c>
      <c r="H397" s="267">
        <v>3.6762</v>
      </c>
      <c r="I397" s="267">
        <v>1.2262</v>
      </c>
      <c r="J397" s="267">
        <v>5.6678</v>
      </c>
      <c r="K397" s="267">
        <v>1.2049</v>
      </c>
      <c r="L397" s="267">
        <v>2.5282</v>
      </c>
      <c r="M397" s="267">
        <v>1.7412</v>
      </c>
      <c r="N397" s="267">
        <v>1.8851</v>
      </c>
      <c r="O397" s="267">
        <v>1.3727</v>
      </c>
      <c r="P397" s="267">
        <v>0</v>
      </c>
    </row>
    <row r="398" spans="1:16" ht="15">
      <c r="A398" s="290">
        <v>55</v>
      </c>
      <c r="B398" s="267">
        <v>0</v>
      </c>
      <c r="C398" s="267">
        <v>0</v>
      </c>
      <c r="D398" s="267">
        <v>7.7723</v>
      </c>
      <c r="E398" s="267">
        <v>1.1958</v>
      </c>
      <c r="F398" s="267">
        <v>3.1201</v>
      </c>
      <c r="G398" s="267">
        <v>1.2015</v>
      </c>
      <c r="H398" s="267">
        <v>3.6724</v>
      </c>
      <c r="I398" s="267">
        <v>1.2213</v>
      </c>
      <c r="J398" s="267">
        <v>5.4162</v>
      </c>
      <c r="K398" s="267">
        <v>1.2017</v>
      </c>
      <c r="L398" s="267">
        <v>2.5077</v>
      </c>
      <c r="M398" s="267">
        <v>1.733</v>
      </c>
      <c r="N398" s="267">
        <v>1.8521</v>
      </c>
      <c r="O398" s="267">
        <v>1.3674</v>
      </c>
      <c r="P398" s="267">
        <v>0</v>
      </c>
    </row>
    <row r="399" spans="1:16" ht="15">
      <c r="A399" s="290">
        <v>56</v>
      </c>
      <c r="B399" s="267">
        <v>0</v>
      </c>
      <c r="C399" s="267">
        <v>0</v>
      </c>
      <c r="D399" s="267">
        <v>7.6182</v>
      </c>
      <c r="E399" s="267">
        <v>1.1924</v>
      </c>
      <c r="F399" s="267">
        <v>3.1687</v>
      </c>
      <c r="G399" s="267">
        <v>1.1981</v>
      </c>
      <c r="H399" s="267">
        <v>3.6686</v>
      </c>
      <c r="I399" s="267">
        <v>1.2163</v>
      </c>
      <c r="J399" s="267">
        <v>5.1645</v>
      </c>
      <c r="K399" s="267">
        <v>1.1985</v>
      </c>
      <c r="L399" s="267">
        <v>2.4872</v>
      </c>
      <c r="M399" s="267">
        <v>1.7248</v>
      </c>
      <c r="N399" s="267">
        <v>1.8191</v>
      </c>
      <c r="O399" s="267">
        <v>1.362</v>
      </c>
      <c r="P399" s="267">
        <v>0</v>
      </c>
    </row>
    <row r="400" spans="1:16" ht="15">
      <c r="A400" s="290">
        <v>57</v>
      </c>
      <c r="B400" s="267">
        <v>0</v>
      </c>
      <c r="C400" s="267">
        <v>0</v>
      </c>
      <c r="D400" s="267">
        <v>7.4641</v>
      </c>
      <c r="E400" s="267">
        <v>1.189</v>
      </c>
      <c r="F400" s="267">
        <v>3.2173</v>
      </c>
      <c r="G400" s="267">
        <v>1.1947</v>
      </c>
      <c r="H400" s="267">
        <v>3.6647</v>
      </c>
      <c r="I400" s="267">
        <v>1.2114</v>
      </c>
      <c r="J400" s="267">
        <v>4.9129</v>
      </c>
      <c r="K400" s="267">
        <v>1.1954</v>
      </c>
      <c r="L400" s="267">
        <v>2.4667</v>
      </c>
      <c r="M400" s="267">
        <v>1.7166</v>
      </c>
      <c r="N400" s="267">
        <v>1.786</v>
      </c>
      <c r="O400" s="267">
        <v>1.3567</v>
      </c>
      <c r="P400" s="267">
        <v>0</v>
      </c>
    </row>
    <row r="401" spans="1:16" ht="15">
      <c r="A401" s="290">
        <v>58</v>
      </c>
      <c r="B401" s="267">
        <v>0</v>
      </c>
      <c r="C401" s="267">
        <v>0</v>
      </c>
      <c r="D401" s="267">
        <v>7.3101</v>
      </c>
      <c r="E401" s="267">
        <v>1.1857</v>
      </c>
      <c r="F401" s="267">
        <v>3.2659</v>
      </c>
      <c r="G401" s="267">
        <v>1.1913</v>
      </c>
      <c r="H401" s="267">
        <v>3.6609</v>
      </c>
      <c r="I401" s="267">
        <v>1.2064</v>
      </c>
      <c r="J401" s="267">
        <v>4.6613</v>
      </c>
      <c r="K401" s="267">
        <v>1.1922</v>
      </c>
      <c r="L401" s="267">
        <v>2.4462</v>
      </c>
      <c r="M401" s="267">
        <v>1.7084</v>
      </c>
      <c r="N401" s="267">
        <v>1.753</v>
      </c>
      <c r="O401" s="267">
        <v>1.3513</v>
      </c>
      <c r="P401" s="267">
        <v>0</v>
      </c>
    </row>
    <row r="402" spans="1:16" ht="15">
      <c r="A402" s="290">
        <v>59</v>
      </c>
      <c r="B402" s="267">
        <v>0</v>
      </c>
      <c r="C402" s="267">
        <v>0</v>
      </c>
      <c r="D402" s="267">
        <v>7.156</v>
      </c>
      <c r="E402" s="267">
        <v>1.1823</v>
      </c>
      <c r="F402" s="267">
        <v>3.3144</v>
      </c>
      <c r="G402" s="267">
        <v>1.1879</v>
      </c>
      <c r="H402" s="267">
        <v>3.6571</v>
      </c>
      <c r="I402" s="267">
        <v>1.2015</v>
      </c>
      <c r="J402" s="267">
        <v>4.4096</v>
      </c>
      <c r="K402" s="267">
        <v>1.1891</v>
      </c>
      <c r="L402" s="267">
        <v>2.4257</v>
      </c>
      <c r="M402" s="267">
        <v>1.7002</v>
      </c>
      <c r="N402" s="267">
        <v>1.72</v>
      </c>
      <c r="O402" s="267">
        <v>1.3459</v>
      </c>
      <c r="P402" s="267">
        <v>0</v>
      </c>
    </row>
    <row r="403" spans="1:16" ht="15">
      <c r="A403" s="290">
        <v>60</v>
      </c>
      <c r="B403" s="267">
        <v>0</v>
      </c>
      <c r="C403" s="267">
        <v>0</v>
      </c>
      <c r="D403" s="267">
        <v>7.0019</v>
      </c>
      <c r="E403" s="267">
        <v>1.1789</v>
      </c>
      <c r="F403" s="267">
        <v>3.363</v>
      </c>
      <c r="G403" s="267">
        <v>1.1845</v>
      </c>
      <c r="H403" s="267">
        <v>3.6532</v>
      </c>
      <c r="I403" s="267">
        <v>1.1966</v>
      </c>
      <c r="J403" s="267">
        <v>4.158</v>
      </c>
      <c r="K403" s="267">
        <v>1.1859</v>
      </c>
      <c r="L403" s="267">
        <v>2.4052</v>
      </c>
      <c r="M403" s="267">
        <v>1.692</v>
      </c>
      <c r="N403" s="267">
        <v>1.687</v>
      </c>
      <c r="O403" s="267">
        <v>1.3406</v>
      </c>
      <c r="P403" s="267">
        <v>0</v>
      </c>
    </row>
    <row r="404" ht="12.75">
      <c r="A404" s="83"/>
    </row>
    <row r="405" ht="12.75">
      <c r="A405" s="76" t="e">
        <f>HLOOKUP('[3]NEER Claim Cost Calculator'!$I$22,B409:P470,MATCH('[3]NEER Claim Cost Calculator'!$K$22,A409:A470))</f>
        <v>#N/A</v>
      </c>
    </row>
    <row r="406" spans="1:16" s="261" customFormat="1" ht="12.75">
      <c r="A406" s="475" t="s">
        <v>19037</v>
      </c>
      <c r="B406" s="475"/>
      <c r="C406" s="475"/>
      <c r="D406" s="475"/>
      <c r="E406" s="475"/>
      <c r="F406" s="475"/>
      <c r="G406" s="475"/>
      <c r="H406" s="475"/>
      <c r="I406" s="475"/>
      <c r="J406" s="475"/>
      <c r="K406" s="475"/>
      <c r="L406" s="475"/>
      <c r="M406" s="475"/>
      <c r="N406" s="475"/>
      <c r="O406" s="475"/>
      <c r="P406" s="475"/>
    </row>
    <row r="407" spans="1:16" ht="12.75">
      <c r="A407" s="479" t="s">
        <v>19038</v>
      </c>
      <c r="B407" s="479"/>
      <c r="C407" s="479"/>
      <c r="D407" s="479"/>
      <c r="E407" s="479"/>
      <c r="F407" s="479"/>
      <c r="G407" s="479"/>
      <c r="H407" s="479"/>
      <c r="I407" s="479"/>
      <c r="J407" s="479"/>
      <c r="K407" s="479"/>
      <c r="L407" s="479"/>
      <c r="M407" s="479"/>
      <c r="N407" s="479"/>
      <c r="O407" s="479"/>
      <c r="P407" s="479"/>
    </row>
    <row r="408" spans="1:16" ht="12.75">
      <c r="A408" s="80" t="s">
        <v>19039</v>
      </c>
      <c r="B408" s="222" t="s">
        <v>19040</v>
      </c>
      <c r="C408" s="222" t="s">
        <v>19041</v>
      </c>
      <c r="D408" s="222" t="s">
        <v>19042</v>
      </c>
      <c r="E408" s="222" t="s">
        <v>19043</v>
      </c>
      <c r="F408" s="222" t="s">
        <v>19044</v>
      </c>
      <c r="G408" s="222" t="s">
        <v>19045</v>
      </c>
      <c r="H408" s="222" t="s">
        <v>19046</v>
      </c>
      <c r="I408" s="222" t="s">
        <v>19047</v>
      </c>
      <c r="J408" s="222" t="s">
        <v>19048</v>
      </c>
      <c r="K408" s="222" t="s">
        <v>19049</v>
      </c>
      <c r="L408" s="222" t="s">
        <v>19050</v>
      </c>
      <c r="M408" s="222" t="s">
        <v>19051</v>
      </c>
      <c r="N408" s="222" t="s">
        <v>19052</v>
      </c>
      <c r="O408" s="222" t="s">
        <v>19053</v>
      </c>
      <c r="P408" s="222" t="s">
        <v>19054</v>
      </c>
    </row>
    <row r="409" spans="1:16" ht="12.75">
      <c r="A409" s="82" t="s">
        <v>19055</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15.9175</v>
      </c>
      <c r="E410" s="267">
        <v>7.9231</v>
      </c>
      <c r="F410" s="267">
        <v>22.0452</v>
      </c>
      <c r="G410" s="267">
        <v>6.107</v>
      </c>
      <c r="H410" s="267">
        <v>25.9947</v>
      </c>
      <c r="I410" s="267">
        <v>5.788</v>
      </c>
      <c r="J410" s="267">
        <v>33.9774</v>
      </c>
      <c r="K410" s="267">
        <v>8.882</v>
      </c>
      <c r="L410" s="267">
        <v>11.6808</v>
      </c>
      <c r="M410" s="267">
        <v>10.4477</v>
      </c>
      <c r="N410" s="267">
        <v>0</v>
      </c>
      <c r="O410" s="267">
        <v>0</v>
      </c>
      <c r="P410" s="267">
        <v>0</v>
      </c>
    </row>
    <row r="411" spans="1:16" ht="15">
      <c r="A411" s="290">
        <v>1</v>
      </c>
      <c r="B411" s="267">
        <v>0</v>
      </c>
      <c r="C411" s="267">
        <v>0</v>
      </c>
      <c r="D411" s="267">
        <v>14.1489</v>
      </c>
      <c r="E411" s="267">
        <v>7.0427</v>
      </c>
      <c r="F411" s="267">
        <v>19.5957</v>
      </c>
      <c r="G411" s="267">
        <v>5.4284</v>
      </c>
      <c r="H411" s="267">
        <v>23.1064</v>
      </c>
      <c r="I411" s="267">
        <v>5.1449</v>
      </c>
      <c r="J411" s="267">
        <v>30.2021</v>
      </c>
      <c r="K411" s="267">
        <v>7.8951</v>
      </c>
      <c r="L411" s="267">
        <v>10.383</v>
      </c>
      <c r="M411" s="267">
        <v>9.2868</v>
      </c>
      <c r="N411" s="267">
        <v>0</v>
      </c>
      <c r="O411" s="267">
        <v>0</v>
      </c>
      <c r="P411" s="267">
        <v>0</v>
      </c>
    </row>
    <row r="412" spans="1:16" ht="15">
      <c r="A412" s="290">
        <v>2</v>
      </c>
      <c r="B412" s="267">
        <v>0</v>
      </c>
      <c r="C412" s="267">
        <v>0</v>
      </c>
      <c r="D412" s="267">
        <v>12.3803</v>
      </c>
      <c r="E412" s="267">
        <v>6.1624</v>
      </c>
      <c r="F412" s="267">
        <v>17.1463</v>
      </c>
      <c r="G412" s="267">
        <v>4.7499</v>
      </c>
      <c r="H412" s="267">
        <v>20.2181</v>
      </c>
      <c r="I412" s="267">
        <v>4.5018</v>
      </c>
      <c r="J412" s="267">
        <v>26.4269</v>
      </c>
      <c r="K412" s="267">
        <v>6.9082</v>
      </c>
      <c r="L412" s="267">
        <v>9.0851</v>
      </c>
      <c r="M412" s="267">
        <v>8.126</v>
      </c>
      <c r="N412" s="267">
        <v>0</v>
      </c>
      <c r="O412" s="267">
        <v>0</v>
      </c>
      <c r="P412" s="267">
        <v>0</v>
      </c>
    </row>
    <row r="413" spans="1:16" ht="15">
      <c r="A413" s="290">
        <v>3</v>
      </c>
      <c r="B413" s="267">
        <v>0</v>
      </c>
      <c r="C413" s="267">
        <v>0</v>
      </c>
      <c r="D413" s="267">
        <v>10.6117</v>
      </c>
      <c r="E413" s="267">
        <v>5.2821</v>
      </c>
      <c r="F413" s="267">
        <v>14.6968</v>
      </c>
      <c r="G413" s="267">
        <v>4.0713</v>
      </c>
      <c r="H413" s="267">
        <v>17.3298</v>
      </c>
      <c r="I413" s="267">
        <v>3.8586</v>
      </c>
      <c r="J413" s="267">
        <v>22.6516</v>
      </c>
      <c r="K413" s="267">
        <v>5.9213</v>
      </c>
      <c r="L413" s="267">
        <v>7.7872</v>
      </c>
      <c r="M413" s="267">
        <v>6.9651</v>
      </c>
      <c r="N413" s="267">
        <v>0</v>
      </c>
      <c r="O413" s="267">
        <v>0</v>
      </c>
      <c r="P413" s="267">
        <v>0</v>
      </c>
    </row>
    <row r="414" spans="1:16" ht="15">
      <c r="A414" s="290">
        <v>4</v>
      </c>
      <c r="B414" s="267">
        <v>0</v>
      </c>
      <c r="C414" s="267">
        <v>0</v>
      </c>
      <c r="D414" s="267">
        <v>8.8431</v>
      </c>
      <c r="E414" s="267">
        <v>4.4017</v>
      </c>
      <c r="F414" s="267">
        <v>12.2473</v>
      </c>
      <c r="G414" s="267">
        <v>3.3928</v>
      </c>
      <c r="H414" s="267">
        <v>14.4415</v>
      </c>
      <c r="I414" s="267">
        <v>3.2155</v>
      </c>
      <c r="J414" s="267">
        <v>18.8763</v>
      </c>
      <c r="K414" s="267">
        <v>4.9344</v>
      </c>
      <c r="L414" s="267">
        <v>6.4894</v>
      </c>
      <c r="M414" s="267">
        <v>5.8043</v>
      </c>
      <c r="N414" s="267">
        <v>0</v>
      </c>
      <c r="O414" s="267">
        <v>0</v>
      </c>
      <c r="P414" s="267">
        <v>0</v>
      </c>
    </row>
    <row r="415" spans="1:16" ht="15">
      <c r="A415" s="290">
        <v>5</v>
      </c>
      <c r="B415" s="267">
        <v>0</v>
      </c>
      <c r="C415" s="267">
        <v>0</v>
      </c>
      <c r="D415" s="267">
        <v>7.0745</v>
      </c>
      <c r="E415" s="267">
        <v>3.5214</v>
      </c>
      <c r="F415" s="267">
        <v>9.7979</v>
      </c>
      <c r="G415" s="267">
        <v>2.7142</v>
      </c>
      <c r="H415" s="267">
        <v>11.5532</v>
      </c>
      <c r="I415" s="267">
        <v>2.5724</v>
      </c>
      <c r="J415" s="267">
        <v>15.1011</v>
      </c>
      <c r="K415" s="267">
        <v>3.9476</v>
      </c>
      <c r="L415" s="267">
        <v>5.1915</v>
      </c>
      <c r="M415" s="267">
        <v>4.6434</v>
      </c>
      <c r="N415" s="267">
        <v>0</v>
      </c>
      <c r="O415" s="267">
        <v>0</v>
      </c>
      <c r="P415" s="267">
        <v>0</v>
      </c>
    </row>
    <row r="416" spans="1:16" ht="15">
      <c r="A416" s="290">
        <v>6</v>
      </c>
      <c r="B416" s="267">
        <v>0</v>
      </c>
      <c r="C416" s="267">
        <v>0</v>
      </c>
      <c r="D416" s="267">
        <v>5.3058</v>
      </c>
      <c r="E416" s="267">
        <v>2.641</v>
      </c>
      <c r="F416" s="267">
        <v>7.3484</v>
      </c>
      <c r="G416" s="267">
        <v>2.0357</v>
      </c>
      <c r="H416" s="267">
        <v>8.6649</v>
      </c>
      <c r="I416" s="267">
        <v>1.9293</v>
      </c>
      <c r="J416" s="267">
        <v>11.3258</v>
      </c>
      <c r="K416" s="267">
        <v>2.9607</v>
      </c>
      <c r="L416" s="267">
        <v>3.8936</v>
      </c>
      <c r="M416" s="267">
        <v>3.4826</v>
      </c>
      <c r="N416" s="267">
        <v>0</v>
      </c>
      <c r="O416" s="267">
        <v>0</v>
      </c>
      <c r="P416" s="267">
        <v>0</v>
      </c>
    </row>
    <row r="417" spans="1:16" ht="15">
      <c r="A417" s="290">
        <v>7</v>
      </c>
      <c r="B417" s="267">
        <v>0</v>
      </c>
      <c r="C417" s="267">
        <v>0</v>
      </c>
      <c r="D417" s="267">
        <v>5.159</v>
      </c>
      <c r="E417" s="267">
        <v>2.5677</v>
      </c>
      <c r="F417" s="267">
        <v>7.0393</v>
      </c>
      <c r="G417" s="267">
        <v>1.9791</v>
      </c>
      <c r="H417" s="267">
        <v>8.3662</v>
      </c>
      <c r="I417" s="267">
        <v>1.8757</v>
      </c>
      <c r="J417" s="267">
        <v>10.8584</v>
      </c>
      <c r="K417" s="267">
        <v>2.8784</v>
      </c>
      <c r="L417" s="267">
        <v>3.9714</v>
      </c>
      <c r="M417" s="267">
        <v>3.3858</v>
      </c>
      <c r="N417" s="267">
        <v>0</v>
      </c>
      <c r="O417" s="267">
        <v>0</v>
      </c>
      <c r="P417" s="267">
        <v>0</v>
      </c>
    </row>
    <row r="418" spans="1:16" ht="15">
      <c r="A418" s="290">
        <v>8</v>
      </c>
      <c r="B418" s="267">
        <v>0</v>
      </c>
      <c r="C418" s="267">
        <v>0</v>
      </c>
      <c r="D418" s="267">
        <v>5.0121</v>
      </c>
      <c r="E418" s="267">
        <v>2.4943</v>
      </c>
      <c r="F418" s="267">
        <v>6.7302</v>
      </c>
      <c r="G418" s="267">
        <v>1.9226</v>
      </c>
      <c r="H418" s="267">
        <v>8.0675</v>
      </c>
      <c r="I418" s="267">
        <v>1.8221</v>
      </c>
      <c r="J418" s="267">
        <v>10.3909</v>
      </c>
      <c r="K418" s="267">
        <v>2.7962</v>
      </c>
      <c r="L418" s="267">
        <v>4.0493</v>
      </c>
      <c r="M418" s="267">
        <v>3.2891</v>
      </c>
      <c r="N418" s="267">
        <v>0</v>
      </c>
      <c r="O418" s="267">
        <v>0</v>
      </c>
      <c r="P418" s="267">
        <v>0</v>
      </c>
    </row>
    <row r="419" spans="1:16" ht="15">
      <c r="A419" s="290">
        <v>9</v>
      </c>
      <c r="B419" s="267">
        <v>0</v>
      </c>
      <c r="C419" s="267">
        <v>0</v>
      </c>
      <c r="D419" s="267">
        <v>4.8653</v>
      </c>
      <c r="E419" s="267">
        <v>2.4209</v>
      </c>
      <c r="F419" s="267">
        <v>6.421</v>
      </c>
      <c r="G419" s="267">
        <v>1.866</v>
      </c>
      <c r="H419" s="267">
        <v>7.7687</v>
      </c>
      <c r="I419" s="267">
        <v>1.7685</v>
      </c>
      <c r="J419" s="267">
        <v>9.9235</v>
      </c>
      <c r="K419" s="267">
        <v>2.7139</v>
      </c>
      <c r="L419" s="267">
        <v>4.1271</v>
      </c>
      <c r="M419" s="267">
        <v>3.1924</v>
      </c>
      <c r="N419" s="267">
        <v>0</v>
      </c>
      <c r="O419" s="267">
        <v>0</v>
      </c>
      <c r="P419" s="267">
        <v>0</v>
      </c>
    </row>
    <row r="420" spans="1:16" ht="15">
      <c r="A420" s="290">
        <v>10</v>
      </c>
      <c r="B420" s="267">
        <v>0</v>
      </c>
      <c r="C420" s="267">
        <v>0</v>
      </c>
      <c r="D420" s="267">
        <v>4.7184</v>
      </c>
      <c r="E420" s="267">
        <v>2.3476</v>
      </c>
      <c r="F420" s="267">
        <v>6.1119</v>
      </c>
      <c r="G420" s="267">
        <v>1.8095</v>
      </c>
      <c r="H420" s="267">
        <v>7.47</v>
      </c>
      <c r="I420" s="267">
        <v>1.715</v>
      </c>
      <c r="J420" s="267">
        <v>9.4561</v>
      </c>
      <c r="K420" s="267">
        <v>2.6317</v>
      </c>
      <c r="L420" s="267">
        <v>4.2049</v>
      </c>
      <c r="M420" s="267">
        <v>3.0956</v>
      </c>
      <c r="N420" s="267">
        <v>0</v>
      </c>
      <c r="O420" s="267">
        <v>0</v>
      </c>
      <c r="P420" s="267">
        <v>0</v>
      </c>
    </row>
    <row r="421" spans="1:16" ht="15">
      <c r="A421" s="290">
        <v>11</v>
      </c>
      <c r="B421" s="267">
        <v>0</v>
      </c>
      <c r="C421" s="267">
        <v>0</v>
      </c>
      <c r="D421" s="267">
        <v>4.5716</v>
      </c>
      <c r="E421" s="267">
        <v>2.2742</v>
      </c>
      <c r="F421" s="267">
        <v>5.8028</v>
      </c>
      <c r="G421" s="267">
        <v>1.7529</v>
      </c>
      <c r="H421" s="267">
        <v>7.1713</v>
      </c>
      <c r="I421" s="267">
        <v>1.6614</v>
      </c>
      <c r="J421" s="267">
        <v>8.9887</v>
      </c>
      <c r="K421" s="267">
        <v>2.5495</v>
      </c>
      <c r="L421" s="267">
        <v>4.2827</v>
      </c>
      <c r="M421" s="267">
        <v>2.9989</v>
      </c>
      <c r="N421" s="267">
        <v>0</v>
      </c>
      <c r="O421" s="267">
        <v>0</v>
      </c>
      <c r="P421" s="267">
        <v>0</v>
      </c>
    </row>
    <row r="422" spans="1:16" ht="15">
      <c r="A422" s="290">
        <v>12</v>
      </c>
      <c r="B422" s="267">
        <v>0</v>
      </c>
      <c r="C422" s="267">
        <v>0</v>
      </c>
      <c r="D422" s="267">
        <v>4.4247</v>
      </c>
      <c r="E422" s="267">
        <v>2.2009</v>
      </c>
      <c r="F422" s="267">
        <v>5.4937</v>
      </c>
      <c r="G422" s="267">
        <v>1.6964</v>
      </c>
      <c r="H422" s="267">
        <v>6.8726</v>
      </c>
      <c r="I422" s="267">
        <v>1.6078</v>
      </c>
      <c r="J422" s="267">
        <v>8.5212</v>
      </c>
      <c r="K422" s="267">
        <v>2.4672</v>
      </c>
      <c r="L422" s="267">
        <v>4.3605</v>
      </c>
      <c r="M422" s="267">
        <v>2.9021</v>
      </c>
      <c r="N422" s="267">
        <v>0</v>
      </c>
      <c r="O422" s="267">
        <v>0</v>
      </c>
      <c r="P422" s="267">
        <v>0</v>
      </c>
    </row>
    <row r="423" spans="1:16" ht="15">
      <c r="A423" s="290">
        <v>13</v>
      </c>
      <c r="B423" s="267">
        <v>0</v>
      </c>
      <c r="C423" s="267">
        <v>0</v>
      </c>
      <c r="D423" s="267">
        <v>4.2778</v>
      </c>
      <c r="E423" s="267">
        <v>2.1275</v>
      </c>
      <c r="F423" s="267">
        <v>5.1845</v>
      </c>
      <c r="G423" s="267">
        <v>1.6398</v>
      </c>
      <c r="H423" s="267">
        <v>6.5739</v>
      </c>
      <c r="I423" s="267">
        <v>1.5542</v>
      </c>
      <c r="J423" s="267">
        <v>8.0538</v>
      </c>
      <c r="K423" s="267">
        <v>2.385</v>
      </c>
      <c r="L423" s="267">
        <v>4.4384</v>
      </c>
      <c r="M423" s="267">
        <v>2.8054</v>
      </c>
      <c r="N423" s="267">
        <v>0</v>
      </c>
      <c r="O423" s="267">
        <v>0</v>
      </c>
      <c r="P423" s="267">
        <v>0</v>
      </c>
    </row>
    <row r="424" spans="1:16" ht="15">
      <c r="A424" s="290">
        <v>14</v>
      </c>
      <c r="B424" s="267">
        <v>0</v>
      </c>
      <c r="C424" s="267">
        <v>0</v>
      </c>
      <c r="D424" s="267">
        <v>4.131</v>
      </c>
      <c r="E424" s="267">
        <v>2.0541</v>
      </c>
      <c r="F424" s="267">
        <v>4.8754</v>
      </c>
      <c r="G424" s="267">
        <v>1.5833</v>
      </c>
      <c r="H424" s="267">
        <v>6.2751</v>
      </c>
      <c r="I424" s="267">
        <v>1.5006</v>
      </c>
      <c r="J424" s="267">
        <v>7.5864</v>
      </c>
      <c r="K424" s="267">
        <v>2.3027</v>
      </c>
      <c r="L424" s="267">
        <v>4.5162</v>
      </c>
      <c r="M424" s="267">
        <v>2.7087</v>
      </c>
      <c r="N424" s="267">
        <v>0</v>
      </c>
      <c r="O424" s="267">
        <v>0</v>
      </c>
      <c r="P424" s="267">
        <v>0</v>
      </c>
    </row>
    <row r="425" spans="1:16" ht="15">
      <c r="A425" s="290">
        <v>15</v>
      </c>
      <c r="B425" s="267">
        <v>0</v>
      </c>
      <c r="C425" s="267">
        <v>0</v>
      </c>
      <c r="D425" s="267">
        <v>3.9841</v>
      </c>
      <c r="E425" s="267">
        <v>1.9808</v>
      </c>
      <c r="F425" s="267">
        <v>4.5663</v>
      </c>
      <c r="G425" s="267">
        <v>1.5267</v>
      </c>
      <c r="H425" s="267">
        <v>5.9764</v>
      </c>
      <c r="I425" s="267">
        <v>1.447</v>
      </c>
      <c r="J425" s="267">
        <v>7.119</v>
      </c>
      <c r="K425" s="267">
        <v>2.2205</v>
      </c>
      <c r="L425" s="267">
        <v>4.594</v>
      </c>
      <c r="M425" s="267">
        <v>2.6119</v>
      </c>
      <c r="N425" s="267">
        <v>0</v>
      </c>
      <c r="O425" s="267">
        <v>0</v>
      </c>
      <c r="P425" s="267">
        <v>0</v>
      </c>
    </row>
    <row r="426" spans="1:16" ht="15">
      <c r="A426" s="290">
        <v>16</v>
      </c>
      <c r="B426" s="267">
        <v>0</v>
      </c>
      <c r="C426" s="267">
        <v>0</v>
      </c>
      <c r="D426" s="267">
        <v>3.8373</v>
      </c>
      <c r="E426" s="267">
        <v>1.9074</v>
      </c>
      <c r="F426" s="267">
        <v>4.2572</v>
      </c>
      <c r="G426" s="267">
        <v>1.4702</v>
      </c>
      <c r="H426" s="267">
        <v>5.6777</v>
      </c>
      <c r="I426" s="267">
        <v>1.3934</v>
      </c>
      <c r="J426" s="267">
        <v>6.6515</v>
      </c>
      <c r="K426" s="267">
        <v>2.1383</v>
      </c>
      <c r="L426" s="267">
        <v>4.6718</v>
      </c>
      <c r="M426" s="267">
        <v>2.5152</v>
      </c>
      <c r="N426" s="267">
        <v>0</v>
      </c>
      <c r="O426" s="267">
        <v>0</v>
      </c>
      <c r="P426" s="267">
        <v>0</v>
      </c>
    </row>
    <row r="427" spans="1:16" ht="15">
      <c r="A427" s="290">
        <v>17</v>
      </c>
      <c r="B427" s="267">
        <v>0</v>
      </c>
      <c r="C427" s="267">
        <v>0</v>
      </c>
      <c r="D427" s="267">
        <v>3.6904</v>
      </c>
      <c r="E427" s="267">
        <v>1.834</v>
      </c>
      <c r="F427" s="267">
        <v>3.948</v>
      </c>
      <c r="G427" s="267">
        <v>1.4136</v>
      </c>
      <c r="H427" s="267">
        <v>5.379</v>
      </c>
      <c r="I427" s="267">
        <v>1.3398</v>
      </c>
      <c r="J427" s="267">
        <v>6.1841</v>
      </c>
      <c r="K427" s="267">
        <v>2.056</v>
      </c>
      <c r="L427" s="267">
        <v>4.7497</v>
      </c>
      <c r="M427" s="267">
        <v>2.4185</v>
      </c>
      <c r="N427" s="267">
        <v>0</v>
      </c>
      <c r="O427" s="267">
        <v>0</v>
      </c>
      <c r="P427" s="267">
        <v>0</v>
      </c>
    </row>
    <row r="428" spans="1:16" ht="15">
      <c r="A428" s="290">
        <v>18</v>
      </c>
      <c r="B428" s="267">
        <v>0</v>
      </c>
      <c r="C428" s="267">
        <v>0</v>
      </c>
      <c r="D428" s="267">
        <v>3.5435</v>
      </c>
      <c r="E428" s="267">
        <v>1.7607</v>
      </c>
      <c r="F428" s="267">
        <v>3.6389</v>
      </c>
      <c r="G428" s="267">
        <v>1.3571</v>
      </c>
      <c r="H428" s="267">
        <v>5.0803</v>
      </c>
      <c r="I428" s="267">
        <v>1.2862</v>
      </c>
      <c r="J428" s="267">
        <v>5.7167</v>
      </c>
      <c r="K428" s="267">
        <v>1.9738</v>
      </c>
      <c r="L428" s="267">
        <v>4.8275</v>
      </c>
      <c r="M428" s="267">
        <v>2.3217</v>
      </c>
      <c r="N428" s="267">
        <v>5.5325</v>
      </c>
      <c r="O428" s="267">
        <v>2.2203</v>
      </c>
      <c r="P428" s="267">
        <v>0</v>
      </c>
    </row>
    <row r="429" spans="1:16" ht="15">
      <c r="A429" s="290">
        <v>19</v>
      </c>
      <c r="B429" s="267">
        <v>0</v>
      </c>
      <c r="C429" s="267">
        <v>0</v>
      </c>
      <c r="D429" s="267">
        <v>3.7464</v>
      </c>
      <c r="E429" s="267">
        <v>1.7198</v>
      </c>
      <c r="F429" s="267">
        <v>3.6826</v>
      </c>
      <c r="G429" s="267">
        <v>1.3365</v>
      </c>
      <c r="H429" s="267">
        <v>5.0011</v>
      </c>
      <c r="I429" s="267">
        <v>1.2791</v>
      </c>
      <c r="J429" s="267">
        <v>5.5224</v>
      </c>
      <c r="K429" s="267">
        <v>1.9185</v>
      </c>
      <c r="L429" s="267">
        <v>4.6733</v>
      </c>
      <c r="M429" s="267">
        <v>2.2794</v>
      </c>
      <c r="N429" s="267">
        <v>5.3788</v>
      </c>
      <c r="O429" s="267">
        <v>2.1586</v>
      </c>
      <c r="P429" s="267">
        <v>0</v>
      </c>
    </row>
    <row r="430" spans="1:16" ht="15">
      <c r="A430" s="290">
        <v>20</v>
      </c>
      <c r="B430" s="267">
        <v>0</v>
      </c>
      <c r="C430" s="267">
        <v>0</v>
      </c>
      <c r="D430" s="267">
        <v>3.9492</v>
      </c>
      <c r="E430" s="267">
        <v>1.6789</v>
      </c>
      <c r="F430" s="267">
        <v>3.7263</v>
      </c>
      <c r="G430" s="267">
        <v>1.3159</v>
      </c>
      <c r="H430" s="267">
        <v>4.9219</v>
      </c>
      <c r="I430" s="267">
        <v>1.272</v>
      </c>
      <c r="J430" s="267">
        <v>5.3281</v>
      </c>
      <c r="K430" s="267">
        <v>1.8632</v>
      </c>
      <c r="L430" s="267">
        <v>4.519</v>
      </c>
      <c r="M430" s="267">
        <v>2.2371</v>
      </c>
      <c r="N430" s="267">
        <v>5.2251</v>
      </c>
      <c r="O430" s="267">
        <v>2.0969</v>
      </c>
      <c r="P430" s="267">
        <v>0</v>
      </c>
    </row>
    <row r="431" spans="1:16" ht="15">
      <c r="A431" s="290">
        <v>21</v>
      </c>
      <c r="B431" s="267">
        <v>0</v>
      </c>
      <c r="C431" s="267">
        <v>0</v>
      </c>
      <c r="D431" s="267">
        <v>3.8121</v>
      </c>
      <c r="E431" s="267">
        <v>1.8569</v>
      </c>
      <c r="F431" s="267">
        <v>3.6445</v>
      </c>
      <c r="G431" s="267">
        <v>1.5806</v>
      </c>
      <c r="H431" s="267">
        <v>4.6604</v>
      </c>
      <c r="I431" s="267">
        <v>1.4859</v>
      </c>
      <c r="J431" s="267">
        <v>4.72</v>
      </c>
      <c r="K431" s="267">
        <v>1.7698</v>
      </c>
      <c r="L431" s="267">
        <v>4.1969</v>
      </c>
      <c r="M431" s="267">
        <v>2.4768</v>
      </c>
      <c r="N431" s="267">
        <v>4.5125</v>
      </c>
      <c r="O431" s="267">
        <v>1.9201</v>
      </c>
      <c r="P431" s="267">
        <v>0</v>
      </c>
    </row>
    <row r="432" spans="1:16" ht="15">
      <c r="A432" s="290">
        <v>22</v>
      </c>
      <c r="B432" s="267">
        <v>0</v>
      </c>
      <c r="C432" s="267">
        <v>0</v>
      </c>
      <c r="D432" s="267">
        <v>3.9354</v>
      </c>
      <c r="E432" s="267">
        <v>1.8135</v>
      </c>
      <c r="F432" s="267">
        <v>3.6858</v>
      </c>
      <c r="G432" s="267">
        <v>1.5548</v>
      </c>
      <c r="H432" s="267">
        <v>4.6477</v>
      </c>
      <c r="I432" s="267">
        <v>1.4781</v>
      </c>
      <c r="J432" s="267">
        <v>4.5528</v>
      </c>
      <c r="K432" s="267">
        <v>1.7396</v>
      </c>
      <c r="L432" s="267">
        <v>4.049</v>
      </c>
      <c r="M432" s="267">
        <v>2.3966</v>
      </c>
      <c r="N432" s="267">
        <v>4.3757</v>
      </c>
      <c r="O432" s="267">
        <v>1.8619</v>
      </c>
      <c r="P432" s="267">
        <v>0</v>
      </c>
    </row>
    <row r="433" spans="1:16" ht="15">
      <c r="A433" s="290">
        <v>23</v>
      </c>
      <c r="B433" s="267">
        <v>0</v>
      </c>
      <c r="C433" s="267">
        <v>0</v>
      </c>
      <c r="D433" s="267">
        <v>4.0586</v>
      </c>
      <c r="E433" s="267">
        <v>1.7701</v>
      </c>
      <c r="F433" s="267">
        <v>3.7272</v>
      </c>
      <c r="G433" s="267">
        <v>1.529</v>
      </c>
      <c r="H433" s="267">
        <v>4.6349</v>
      </c>
      <c r="I433" s="267">
        <v>1.4702</v>
      </c>
      <c r="J433" s="267">
        <v>4.3856</v>
      </c>
      <c r="K433" s="267">
        <v>1.7094</v>
      </c>
      <c r="L433" s="267">
        <v>3.9011</v>
      </c>
      <c r="M433" s="267">
        <v>2.3164</v>
      </c>
      <c r="N433" s="267">
        <v>4.239</v>
      </c>
      <c r="O433" s="267">
        <v>1.8037</v>
      </c>
      <c r="P433" s="267">
        <v>0</v>
      </c>
    </row>
    <row r="434" spans="1:16" ht="15">
      <c r="A434" s="290">
        <v>24</v>
      </c>
      <c r="B434" s="267">
        <v>0</v>
      </c>
      <c r="C434" s="267">
        <v>0</v>
      </c>
      <c r="D434" s="267">
        <v>4.1819</v>
      </c>
      <c r="E434" s="267">
        <v>1.7267</v>
      </c>
      <c r="F434" s="267">
        <v>3.7685</v>
      </c>
      <c r="G434" s="267">
        <v>1.5031</v>
      </c>
      <c r="H434" s="267">
        <v>4.6222</v>
      </c>
      <c r="I434" s="267">
        <v>1.4623</v>
      </c>
      <c r="J434" s="267">
        <v>4.2185</v>
      </c>
      <c r="K434" s="267">
        <v>1.6792</v>
      </c>
      <c r="L434" s="267">
        <v>3.7532</v>
      </c>
      <c r="M434" s="267">
        <v>2.2362</v>
      </c>
      <c r="N434" s="267">
        <v>4.1023</v>
      </c>
      <c r="O434" s="267">
        <v>1.7455</v>
      </c>
      <c r="P434" s="267">
        <v>0</v>
      </c>
    </row>
    <row r="435" spans="1:16" ht="15">
      <c r="A435" s="290">
        <v>25</v>
      </c>
      <c r="B435" s="267">
        <v>0</v>
      </c>
      <c r="C435" s="267">
        <v>0</v>
      </c>
      <c r="D435" s="267">
        <v>4.3052</v>
      </c>
      <c r="E435" s="267">
        <v>1.6833</v>
      </c>
      <c r="F435" s="267">
        <v>3.8099</v>
      </c>
      <c r="G435" s="267">
        <v>1.4773</v>
      </c>
      <c r="H435" s="267">
        <v>4.6095</v>
      </c>
      <c r="I435" s="267">
        <v>1.4545</v>
      </c>
      <c r="J435" s="267">
        <v>4.0513</v>
      </c>
      <c r="K435" s="267">
        <v>1.6491</v>
      </c>
      <c r="L435" s="267">
        <v>3.6053</v>
      </c>
      <c r="M435" s="267">
        <v>2.156</v>
      </c>
      <c r="N435" s="267">
        <v>3.9655</v>
      </c>
      <c r="O435" s="267">
        <v>1.6873</v>
      </c>
      <c r="P435" s="267">
        <v>0</v>
      </c>
    </row>
    <row r="436" spans="1:16" ht="15">
      <c r="A436" s="290">
        <v>26</v>
      </c>
      <c r="B436" s="267">
        <v>0</v>
      </c>
      <c r="C436" s="267">
        <v>0</v>
      </c>
      <c r="D436" s="267">
        <v>4.4284</v>
      </c>
      <c r="E436" s="267">
        <v>1.64</v>
      </c>
      <c r="F436" s="267">
        <v>3.8512</v>
      </c>
      <c r="G436" s="267">
        <v>1.4515</v>
      </c>
      <c r="H436" s="267">
        <v>4.5968</v>
      </c>
      <c r="I436" s="267">
        <v>1.4466</v>
      </c>
      <c r="J436" s="267">
        <v>3.8842</v>
      </c>
      <c r="K436" s="267">
        <v>1.6189</v>
      </c>
      <c r="L436" s="267">
        <v>3.4574</v>
      </c>
      <c r="M436" s="267">
        <v>2.0758</v>
      </c>
      <c r="N436" s="267">
        <v>3.8288</v>
      </c>
      <c r="O436" s="267">
        <v>1.6291</v>
      </c>
      <c r="P436" s="267">
        <v>0</v>
      </c>
    </row>
    <row r="437" spans="1:16" ht="15">
      <c r="A437" s="290">
        <v>27</v>
      </c>
      <c r="B437" s="267">
        <v>0</v>
      </c>
      <c r="C437" s="267">
        <v>0</v>
      </c>
      <c r="D437" s="267">
        <v>4.5517</v>
      </c>
      <c r="E437" s="267">
        <v>1.5966</v>
      </c>
      <c r="F437" s="267">
        <v>3.8926</v>
      </c>
      <c r="G437" s="267">
        <v>1.4256</v>
      </c>
      <c r="H437" s="267">
        <v>4.584</v>
      </c>
      <c r="I437" s="267">
        <v>1.4388</v>
      </c>
      <c r="J437" s="267">
        <v>3.717</v>
      </c>
      <c r="K437" s="267">
        <v>1.5887</v>
      </c>
      <c r="L437" s="267">
        <v>3.3095</v>
      </c>
      <c r="M437" s="267">
        <v>1.9956</v>
      </c>
      <c r="N437" s="267">
        <v>3.692</v>
      </c>
      <c r="O437" s="267">
        <v>1.571</v>
      </c>
      <c r="P437" s="267">
        <v>0</v>
      </c>
    </row>
    <row r="438" spans="1:16" ht="15">
      <c r="A438" s="290">
        <v>28</v>
      </c>
      <c r="B438" s="267">
        <v>0</v>
      </c>
      <c r="C438" s="267">
        <v>0</v>
      </c>
      <c r="D438" s="267">
        <v>4.675</v>
      </c>
      <c r="E438" s="267">
        <v>1.5532</v>
      </c>
      <c r="F438" s="267">
        <v>3.9339</v>
      </c>
      <c r="G438" s="267">
        <v>1.3998</v>
      </c>
      <c r="H438" s="267">
        <v>4.5713</v>
      </c>
      <c r="I438" s="267">
        <v>1.4309</v>
      </c>
      <c r="J438" s="267">
        <v>3.5498</v>
      </c>
      <c r="K438" s="267">
        <v>1.5585</v>
      </c>
      <c r="L438" s="267">
        <v>3.1616</v>
      </c>
      <c r="M438" s="267">
        <v>1.9155</v>
      </c>
      <c r="N438" s="267">
        <v>3.5553</v>
      </c>
      <c r="O438" s="267">
        <v>1.5128</v>
      </c>
      <c r="P438" s="267">
        <v>0</v>
      </c>
    </row>
    <row r="439" spans="1:16" ht="15">
      <c r="A439" s="290">
        <v>29</v>
      </c>
      <c r="B439" s="267">
        <v>0</v>
      </c>
      <c r="C439" s="267">
        <v>0</v>
      </c>
      <c r="D439" s="267">
        <v>4.7982</v>
      </c>
      <c r="E439" s="267">
        <v>1.5098</v>
      </c>
      <c r="F439" s="267">
        <v>3.9753</v>
      </c>
      <c r="G439" s="267">
        <v>1.3739</v>
      </c>
      <c r="H439" s="267">
        <v>4.5586</v>
      </c>
      <c r="I439" s="267">
        <v>1.4231</v>
      </c>
      <c r="J439" s="267">
        <v>3.3827</v>
      </c>
      <c r="K439" s="267">
        <v>1.5283</v>
      </c>
      <c r="L439" s="267">
        <v>3.0137</v>
      </c>
      <c r="M439" s="267">
        <v>1.8353</v>
      </c>
      <c r="N439" s="267">
        <v>3.4185</v>
      </c>
      <c r="O439" s="267">
        <v>1.4546</v>
      </c>
      <c r="P439" s="267">
        <v>0</v>
      </c>
    </row>
    <row r="440" spans="1:16" ht="15">
      <c r="A440" s="290">
        <v>30</v>
      </c>
      <c r="B440" s="267">
        <v>0</v>
      </c>
      <c r="C440" s="267">
        <v>0</v>
      </c>
      <c r="D440" s="267">
        <v>4.9215</v>
      </c>
      <c r="E440" s="267">
        <v>1.4664</v>
      </c>
      <c r="F440" s="267">
        <v>4.0166</v>
      </c>
      <c r="G440" s="267">
        <v>1.3481</v>
      </c>
      <c r="H440" s="267">
        <v>4.5459</v>
      </c>
      <c r="I440" s="267">
        <v>1.4152</v>
      </c>
      <c r="J440" s="267">
        <v>3.2155</v>
      </c>
      <c r="K440" s="267">
        <v>1.4982</v>
      </c>
      <c r="L440" s="267">
        <v>2.8658</v>
      </c>
      <c r="M440" s="267">
        <v>1.7551</v>
      </c>
      <c r="N440" s="267">
        <v>3.2818</v>
      </c>
      <c r="O440" s="267">
        <v>1.3964</v>
      </c>
      <c r="P440" s="267">
        <v>0</v>
      </c>
    </row>
    <row r="441" spans="1:16" ht="15">
      <c r="A441" s="290">
        <v>31</v>
      </c>
      <c r="B441" s="267">
        <v>0</v>
      </c>
      <c r="C441" s="267">
        <v>0</v>
      </c>
      <c r="D441" s="267">
        <v>4.7807</v>
      </c>
      <c r="E441" s="267">
        <v>1.4571</v>
      </c>
      <c r="F441" s="267">
        <v>4.0506</v>
      </c>
      <c r="G441" s="267">
        <v>1.3386</v>
      </c>
      <c r="H441" s="267">
        <v>4.5199</v>
      </c>
      <c r="I441" s="267">
        <v>1.3973</v>
      </c>
      <c r="J441" s="267">
        <v>3.2317</v>
      </c>
      <c r="K441" s="267">
        <v>1.4787</v>
      </c>
      <c r="L441" s="267">
        <v>2.8341</v>
      </c>
      <c r="M441" s="267">
        <v>1.7374</v>
      </c>
      <c r="N441" s="267">
        <v>3.2039</v>
      </c>
      <c r="O441" s="267">
        <v>1.3945</v>
      </c>
      <c r="P441" s="267">
        <v>0</v>
      </c>
    </row>
    <row r="442" spans="1:16" ht="15">
      <c r="A442" s="290">
        <v>32</v>
      </c>
      <c r="B442" s="267">
        <v>0</v>
      </c>
      <c r="C442" s="267">
        <v>0</v>
      </c>
      <c r="D442" s="267">
        <v>4.6399</v>
      </c>
      <c r="E442" s="267">
        <v>1.4477</v>
      </c>
      <c r="F442" s="267">
        <v>4.0846</v>
      </c>
      <c r="G442" s="267">
        <v>1.329</v>
      </c>
      <c r="H442" s="267">
        <v>4.4939</v>
      </c>
      <c r="I442" s="267">
        <v>1.3794</v>
      </c>
      <c r="J442" s="267">
        <v>3.2479</v>
      </c>
      <c r="K442" s="267">
        <v>1.4592</v>
      </c>
      <c r="L442" s="267">
        <v>2.8025</v>
      </c>
      <c r="M442" s="267">
        <v>1.7197</v>
      </c>
      <c r="N442" s="267">
        <v>3.126</v>
      </c>
      <c r="O442" s="267">
        <v>1.3927</v>
      </c>
      <c r="P442" s="267">
        <v>0</v>
      </c>
    </row>
    <row r="443" spans="1:16" ht="15">
      <c r="A443" s="290">
        <v>33</v>
      </c>
      <c r="B443" s="267">
        <v>0</v>
      </c>
      <c r="C443" s="267">
        <v>0</v>
      </c>
      <c r="D443" s="267">
        <v>4.9491</v>
      </c>
      <c r="E443" s="267">
        <v>1.5822</v>
      </c>
      <c r="F443" s="267">
        <v>4.5304</v>
      </c>
      <c r="G443" s="267">
        <v>1.4514</v>
      </c>
      <c r="H443" s="267">
        <v>4.9148</v>
      </c>
      <c r="I443" s="267">
        <v>1.4977</v>
      </c>
      <c r="J443" s="267">
        <v>3.5904</v>
      </c>
      <c r="K443" s="267">
        <v>1.5837</v>
      </c>
      <c r="L443" s="267">
        <v>3.0479</v>
      </c>
      <c r="M443" s="267">
        <v>1.8721</v>
      </c>
      <c r="N443" s="267">
        <v>3.3529</v>
      </c>
      <c r="O443" s="267">
        <v>1.5299</v>
      </c>
      <c r="P443" s="267">
        <v>0</v>
      </c>
    </row>
    <row r="444" spans="1:16" ht="15">
      <c r="A444" s="290">
        <v>34</v>
      </c>
      <c r="B444" s="267">
        <v>0</v>
      </c>
      <c r="C444" s="267">
        <v>0</v>
      </c>
      <c r="D444" s="267">
        <v>4.7943</v>
      </c>
      <c r="E444" s="267">
        <v>1.5719</v>
      </c>
      <c r="F444" s="267">
        <v>4.5677</v>
      </c>
      <c r="G444" s="267">
        <v>1.441</v>
      </c>
      <c r="H444" s="267">
        <v>4.8862</v>
      </c>
      <c r="I444" s="267">
        <v>1.478</v>
      </c>
      <c r="J444" s="267">
        <v>3.6082</v>
      </c>
      <c r="K444" s="267">
        <v>1.5623</v>
      </c>
      <c r="L444" s="267">
        <v>3.013</v>
      </c>
      <c r="M444" s="267">
        <v>1.8527</v>
      </c>
      <c r="N444" s="267">
        <v>3.2672</v>
      </c>
      <c r="O444" s="267">
        <v>1.5278</v>
      </c>
      <c r="P444" s="267">
        <v>0</v>
      </c>
    </row>
    <row r="445" spans="1:16" ht="15">
      <c r="A445" s="290">
        <v>35</v>
      </c>
      <c r="B445" s="267">
        <v>0</v>
      </c>
      <c r="C445" s="267">
        <v>0</v>
      </c>
      <c r="D445" s="267">
        <v>4.6394</v>
      </c>
      <c r="E445" s="267">
        <v>1.5617</v>
      </c>
      <c r="F445" s="267">
        <v>4.6051</v>
      </c>
      <c r="G445" s="267">
        <v>1.4305</v>
      </c>
      <c r="H445" s="267">
        <v>4.8576</v>
      </c>
      <c r="I445" s="267">
        <v>1.4583</v>
      </c>
      <c r="J445" s="267">
        <v>3.626</v>
      </c>
      <c r="K445" s="267">
        <v>1.5409</v>
      </c>
      <c r="L445" s="267">
        <v>2.9782</v>
      </c>
      <c r="M445" s="267">
        <v>1.8332</v>
      </c>
      <c r="N445" s="267">
        <v>3.1815</v>
      </c>
      <c r="O445" s="267">
        <v>1.5257</v>
      </c>
      <c r="P445" s="267">
        <v>0</v>
      </c>
    </row>
    <row r="446" spans="1:16" ht="15">
      <c r="A446" s="290">
        <v>36</v>
      </c>
      <c r="B446" s="267">
        <v>0</v>
      </c>
      <c r="C446" s="267">
        <v>0</v>
      </c>
      <c r="D446" s="267">
        <v>4.4846</v>
      </c>
      <c r="E446" s="267">
        <v>1.5514</v>
      </c>
      <c r="F446" s="267">
        <v>4.6424</v>
      </c>
      <c r="G446" s="267">
        <v>1.42</v>
      </c>
      <c r="H446" s="267">
        <v>4.8291</v>
      </c>
      <c r="I446" s="267">
        <v>1.4386</v>
      </c>
      <c r="J446" s="267">
        <v>3.6438</v>
      </c>
      <c r="K446" s="267">
        <v>1.5194</v>
      </c>
      <c r="L446" s="267">
        <v>2.9434</v>
      </c>
      <c r="M446" s="267">
        <v>1.8137</v>
      </c>
      <c r="N446" s="267">
        <v>3.0958</v>
      </c>
      <c r="O446" s="267">
        <v>1.5237</v>
      </c>
      <c r="P446" s="267">
        <v>0</v>
      </c>
    </row>
    <row r="447" spans="1:16" ht="15">
      <c r="A447" s="290">
        <v>37</v>
      </c>
      <c r="B447" s="267">
        <v>0</v>
      </c>
      <c r="C447" s="267">
        <v>0</v>
      </c>
      <c r="D447" s="267">
        <v>4.3297</v>
      </c>
      <c r="E447" s="267">
        <v>1.5411</v>
      </c>
      <c r="F447" s="267">
        <v>4.6798</v>
      </c>
      <c r="G447" s="267">
        <v>1.4095</v>
      </c>
      <c r="H447" s="267">
        <v>4.8005</v>
      </c>
      <c r="I447" s="267">
        <v>1.4189</v>
      </c>
      <c r="J447" s="267">
        <v>3.6616</v>
      </c>
      <c r="K447" s="267">
        <v>1.498</v>
      </c>
      <c r="L447" s="267">
        <v>2.9086</v>
      </c>
      <c r="M447" s="267">
        <v>1.7942</v>
      </c>
      <c r="N447" s="267">
        <v>3.01</v>
      </c>
      <c r="O447" s="267">
        <v>1.5216</v>
      </c>
      <c r="P447" s="267">
        <v>0</v>
      </c>
    </row>
    <row r="448" spans="1:16" ht="15">
      <c r="A448" s="290">
        <v>38</v>
      </c>
      <c r="B448" s="267">
        <v>0</v>
      </c>
      <c r="C448" s="267">
        <v>0</v>
      </c>
      <c r="D448" s="267">
        <v>4.1749</v>
      </c>
      <c r="E448" s="267">
        <v>1.5308</v>
      </c>
      <c r="F448" s="267">
        <v>4.7171</v>
      </c>
      <c r="G448" s="267">
        <v>1.399</v>
      </c>
      <c r="H448" s="267">
        <v>4.7719</v>
      </c>
      <c r="I448" s="267">
        <v>1.3993</v>
      </c>
      <c r="J448" s="267">
        <v>3.6794</v>
      </c>
      <c r="K448" s="267">
        <v>1.4766</v>
      </c>
      <c r="L448" s="267">
        <v>2.8737</v>
      </c>
      <c r="M448" s="267">
        <v>1.7747</v>
      </c>
      <c r="N448" s="267">
        <v>2.9243</v>
      </c>
      <c r="O448" s="267">
        <v>1.5196</v>
      </c>
      <c r="P448" s="267">
        <v>0</v>
      </c>
    </row>
    <row r="449" spans="1:16" ht="15">
      <c r="A449" s="290">
        <v>39</v>
      </c>
      <c r="B449" s="267">
        <v>0</v>
      </c>
      <c r="C449" s="267">
        <v>0</v>
      </c>
      <c r="D449" s="267">
        <v>4.02</v>
      </c>
      <c r="E449" s="267">
        <v>1.5205</v>
      </c>
      <c r="F449" s="267">
        <v>4.7545</v>
      </c>
      <c r="G449" s="267">
        <v>1.3885</v>
      </c>
      <c r="H449" s="267">
        <v>4.7434</v>
      </c>
      <c r="I449" s="267">
        <v>1.3796</v>
      </c>
      <c r="J449" s="267">
        <v>3.6972</v>
      </c>
      <c r="K449" s="267">
        <v>1.4552</v>
      </c>
      <c r="L449" s="267">
        <v>2.8389</v>
      </c>
      <c r="M449" s="267">
        <v>1.7553</v>
      </c>
      <c r="N449" s="267">
        <v>2.8386</v>
      </c>
      <c r="O449" s="267">
        <v>1.5175</v>
      </c>
      <c r="P449" s="267">
        <v>0</v>
      </c>
    </row>
    <row r="450" spans="1:16" ht="15">
      <c r="A450" s="290">
        <v>40</v>
      </c>
      <c r="B450" s="267">
        <v>0</v>
      </c>
      <c r="C450" s="267">
        <v>0</v>
      </c>
      <c r="D450" s="267">
        <v>3.8652</v>
      </c>
      <c r="E450" s="267">
        <v>1.5102</v>
      </c>
      <c r="F450" s="267">
        <v>4.7918</v>
      </c>
      <c r="G450" s="267">
        <v>1.378</v>
      </c>
      <c r="H450" s="267">
        <v>4.7148</v>
      </c>
      <c r="I450" s="267">
        <v>1.3599</v>
      </c>
      <c r="J450" s="267">
        <v>3.7149</v>
      </c>
      <c r="K450" s="267">
        <v>1.4337</v>
      </c>
      <c r="L450" s="267">
        <v>2.8041</v>
      </c>
      <c r="M450" s="267">
        <v>1.7358</v>
      </c>
      <c r="N450" s="267">
        <v>2.7529</v>
      </c>
      <c r="O450" s="267">
        <v>1.5154</v>
      </c>
      <c r="P450" s="267">
        <v>0</v>
      </c>
    </row>
    <row r="451" spans="1:16" ht="15">
      <c r="A451" s="290">
        <v>41</v>
      </c>
      <c r="B451" s="267">
        <v>0</v>
      </c>
      <c r="C451" s="267">
        <v>0</v>
      </c>
      <c r="D451" s="267">
        <v>3.7104</v>
      </c>
      <c r="E451" s="267">
        <v>1.4999</v>
      </c>
      <c r="F451" s="267">
        <v>4.8292</v>
      </c>
      <c r="G451" s="267">
        <v>1.3675</v>
      </c>
      <c r="H451" s="267">
        <v>4.6863</v>
      </c>
      <c r="I451" s="267">
        <v>1.3402</v>
      </c>
      <c r="J451" s="267">
        <v>3.7327</v>
      </c>
      <c r="K451" s="267">
        <v>1.4123</v>
      </c>
      <c r="L451" s="267">
        <v>2.7692</v>
      </c>
      <c r="M451" s="267">
        <v>1.7163</v>
      </c>
      <c r="N451" s="267">
        <v>2.6672</v>
      </c>
      <c r="O451" s="267">
        <v>1.5134</v>
      </c>
      <c r="P451" s="267">
        <v>0</v>
      </c>
    </row>
    <row r="452" spans="1:16" ht="15">
      <c r="A452" s="290">
        <v>42</v>
      </c>
      <c r="B452" s="267">
        <v>0</v>
      </c>
      <c r="C452" s="267">
        <v>0</v>
      </c>
      <c r="D452" s="267">
        <v>3.5555</v>
      </c>
      <c r="E452" s="267">
        <v>1.4897</v>
      </c>
      <c r="F452" s="267">
        <v>4.8665</v>
      </c>
      <c r="G452" s="267">
        <v>1.3571</v>
      </c>
      <c r="H452" s="267">
        <v>4.6577</v>
      </c>
      <c r="I452" s="267">
        <v>1.3205</v>
      </c>
      <c r="J452" s="267">
        <v>3.7505</v>
      </c>
      <c r="K452" s="267">
        <v>1.3909</v>
      </c>
      <c r="L452" s="267">
        <v>2.7344</v>
      </c>
      <c r="M452" s="267">
        <v>1.6968</v>
      </c>
      <c r="N452" s="267">
        <v>2.5815</v>
      </c>
      <c r="O452" s="267">
        <v>1.5113</v>
      </c>
      <c r="P452" s="267">
        <v>0</v>
      </c>
    </row>
    <row r="453" spans="1:16" ht="15">
      <c r="A453" s="290">
        <v>43</v>
      </c>
      <c r="B453" s="267">
        <v>0</v>
      </c>
      <c r="C453" s="267">
        <v>0</v>
      </c>
      <c r="D453" s="267">
        <v>4.0358</v>
      </c>
      <c r="E453" s="267">
        <v>1.4716</v>
      </c>
      <c r="F453" s="267">
        <v>4.8094</v>
      </c>
      <c r="G453" s="267">
        <v>1.3502</v>
      </c>
      <c r="H453" s="267">
        <v>4.6711</v>
      </c>
      <c r="I453" s="267">
        <v>1.3182</v>
      </c>
      <c r="J453" s="267">
        <v>3.7461</v>
      </c>
      <c r="K453" s="267">
        <v>1.3807</v>
      </c>
      <c r="L453" s="267">
        <v>2.707</v>
      </c>
      <c r="M453" s="267">
        <v>1.6852</v>
      </c>
      <c r="N453" s="267">
        <v>2.5287</v>
      </c>
      <c r="O453" s="267">
        <v>1.5086</v>
      </c>
      <c r="P453" s="267">
        <v>0</v>
      </c>
    </row>
    <row r="454" spans="1:16" ht="15">
      <c r="A454" s="290">
        <v>44</v>
      </c>
      <c r="B454" s="267">
        <v>0</v>
      </c>
      <c r="C454" s="267">
        <v>0</v>
      </c>
      <c r="D454" s="267">
        <v>4.5161</v>
      </c>
      <c r="E454" s="267">
        <v>1.4536</v>
      </c>
      <c r="F454" s="267">
        <v>4.7524</v>
      </c>
      <c r="G454" s="267">
        <v>1.3434</v>
      </c>
      <c r="H454" s="267">
        <v>4.6846</v>
      </c>
      <c r="I454" s="267">
        <v>1.3158</v>
      </c>
      <c r="J454" s="267">
        <v>3.7416</v>
      </c>
      <c r="K454" s="267">
        <v>1.3704</v>
      </c>
      <c r="L454" s="267">
        <v>2.6795</v>
      </c>
      <c r="M454" s="267">
        <v>1.6736</v>
      </c>
      <c r="N454" s="267">
        <v>2.4758</v>
      </c>
      <c r="O454" s="267">
        <v>1.5059</v>
      </c>
      <c r="P454" s="267">
        <v>0</v>
      </c>
    </row>
    <row r="455" spans="1:16" ht="15">
      <c r="A455" s="290">
        <v>45</v>
      </c>
      <c r="B455" s="267">
        <v>0</v>
      </c>
      <c r="C455" s="267">
        <v>0</v>
      </c>
      <c r="D455" s="267">
        <v>5.496</v>
      </c>
      <c r="E455" s="267">
        <v>1.5218</v>
      </c>
      <c r="F455" s="267">
        <v>5.1648</v>
      </c>
      <c r="G455" s="267">
        <v>1.4167</v>
      </c>
      <c r="H455" s="267">
        <v>5.1678</v>
      </c>
      <c r="I455" s="267">
        <v>1.3923</v>
      </c>
      <c r="J455" s="267">
        <v>4.1109</v>
      </c>
      <c r="K455" s="267">
        <v>1.4418</v>
      </c>
      <c r="L455" s="267">
        <v>2.9172</v>
      </c>
      <c r="M455" s="267">
        <v>1.7618</v>
      </c>
      <c r="N455" s="267">
        <v>2.6652</v>
      </c>
      <c r="O455" s="267">
        <v>1.5934</v>
      </c>
      <c r="P455" s="267">
        <v>0</v>
      </c>
    </row>
    <row r="456" spans="1:16" ht="15">
      <c r="A456" s="290">
        <v>46</v>
      </c>
      <c r="B456" s="267">
        <v>0</v>
      </c>
      <c r="C456" s="267">
        <v>0</v>
      </c>
      <c r="D456" s="267">
        <v>6.0243</v>
      </c>
      <c r="E456" s="267">
        <v>1.5027</v>
      </c>
      <c r="F456" s="267">
        <v>5.102</v>
      </c>
      <c r="G456" s="267">
        <v>1.4095</v>
      </c>
      <c r="H456" s="267">
        <v>5.1826</v>
      </c>
      <c r="I456" s="267">
        <v>1.3898</v>
      </c>
      <c r="J456" s="267">
        <v>4.106</v>
      </c>
      <c r="K456" s="267">
        <v>1.431</v>
      </c>
      <c r="L456" s="267">
        <v>2.887</v>
      </c>
      <c r="M456" s="267">
        <v>1.7495</v>
      </c>
      <c r="N456" s="267">
        <v>2.6071</v>
      </c>
      <c r="O456" s="267">
        <v>1.5905</v>
      </c>
      <c r="P456" s="267">
        <v>0</v>
      </c>
    </row>
    <row r="457" spans="1:16" ht="15">
      <c r="A457" s="290">
        <v>47</v>
      </c>
      <c r="B457" s="267">
        <v>0</v>
      </c>
      <c r="C457" s="267">
        <v>0</v>
      </c>
      <c r="D457" s="267">
        <v>6.5526</v>
      </c>
      <c r="E457" s="267">
        <v>1.4836</v>
      </c>
      <c r="F457" s="267">
        <v>5.0392</v>
      </c>
      <c r="G457" s="267">
        <v>1.4022</v>
      </c>
      <c r="H457" s="267">
        <v>5.1974</v>
      </c>
      <c r="I457" s="267">
        <v>1.3873</v>
      </c>
      <c r="J457" s="267">
        <v>4.1012</v>
      </c>
      <c r="K457" s="267">
        <v>1.4201</v>
      </c>
      <c r="L457" s="267">
        <v>2.8568</v>
      </c>
      <c r="M457" s="267">
        <v>1.7372</v>
      </c>
      <c r="N457" s="267">
        <v>2.549</v>
      </c>
      <c r="O457" s="267">
        <v>1.5877</v>
      </c>
      <c r="P457" s="267">
        <v>0</v>
      </c>
    </row>
    <row r="458" spans="1:16" ht="15">
      <c r="A458" s="290">
        <v>48</v>
      </c>
      <c r="B458" s="267">
        <v>0</v>
      </c>
      <c r="C458" s="267">
        <v>0</v>
      </c>
      <c r="D458" s="267">
        <v>7.0809</v>
      </c>
      <c r="E458" s="267">
        <v>1.4645</v>
      </c>
      <c r="F458" s="267">
        <v>4.9764</v>
      </c>
      <c r="G458" s="267">
        <v>1.3949</v>
      </c>
      <c r="H458" s="267">
        <v>5.2122</v>
      </c>
      <c r="I458" s="267">
        <v>1.3848</v>
      </c>
      <c r="J458" s="267">
        <v>4.0963</v>
      </c>
      <c r="K458" s="267">
        <v>1.4093</v>
      </c>
      <c r="L458" s="267">
        <v>2.8266</v>
      </c>
      <c r="M458" s="267">
        <v>1.7249</v>
      </c>
      <c r="N458" s="267">
        <v>2.4908</v>
      </c>
      <c r="O458" s="267">
        <v>1.5848</v>
      </c>
      <c r="P458" s="267">
        <v>0</v>
      </c>
    </row>
    <row r="459" spans="1:16" ht="15">
      <c r="A459" s="290">
        <v>49</v>
      </c>
      <c r="B459" s="267">
        <v>0</v>
      </c>
      <c r="C459" s="267">
        <v>0</v>
      </c>
      <c r="D459" s="267">
        <v>7.6092</v>
      </c>
      <c r="E459" s="267">
        <v>1.4454</v>
      </c>
      <c r="F459" s="267">
        <v>4.9136</v>
      </c>
      <c r="G459" s="267">
        <v>1.3877</v>
      </c>
      <c r="H459" s="267">
        <v>5.227</v>
      </c>
      <c r="I459" s="267">
        <v>1.3823</v>
      </c>
      <c r="J459" s="267">
        <v>4.0914</v>
      </c>
      <c r="K459" s="267">
        <v>1.3985</v>
      </c>
      <c r="L459" s="267">
        <v>2.7964</v>
      </c>
      <c r="M459" s="267">
        <v>1.7126</v>
      </c>
      <c r="N459" s="267">
        <v>2.4327</v>
      </c>
      <c r="O459" s="267">
        <v>1.5819</v>
      </c>
      <c r="P459" s="267">
        <v>0</v>
      </c>
    </row>
    <row r="460" spans="1:16" ht="15">
      <c r="A460" s="290">
        <v>50</v>
      </c>
      <c r="B460" s="267">
        <v>0</v>
      </c>
      <c r="C460" s="267">
        <v>0</v>
      </c>
      <c r="D460" s="267">
        <v>8.1375</v>
      </c>
      <c r="E460" s="267">
        <v>1.4263</v>
      </c>
      <c r="F460" s="267">
        <v>4.8508</v>
      </c>
      <c r="G460" s="267">
        <v>1.3804</v>
      </c>
      <c r="H460" s="267">
        <v>5.2418</v>
      </c>
      <c r="I460" s="267">
        <v>1.3798</v>
      </c>
      <c r="J460" s="267">
        <v>4.0865</v>
      </c>
      <c r="K460" s="267">
        <v>1.3876</v>
      </c>
      <c r="L460" s="267">
        <v>2.7662</v>
      </c>
      <c r="M460" s="267">
        <v>1.7004</v>
      </c>
      <c r="N460" s="267">
        <v>2.3745</v>
      </c>
      <c r="O460" s="267">
        <v>1.5791</v>
      </c>
      <c r="P460" s="267">
        <v>0</v>
      </c>
    </row>
    <row r="461" spans="1:16" ht="15">
      <c r="A461" s="290">
        <v>51</v>
      </c>
      <c r="B461" s="267">
        <v>0</v>
      </c>
      <c r="C461" s="267">
        <v>0</v>
      </c>
      <c r="D461" s="267">
        <v>8.6658</v>
      </c>
      <c r="E461" s="267">
        <v>1.4072</v>
      </c>
      <c r="F461" s="267">
        <v>4.788</v>
      </c>
      <c r="G461" s="267">
        <v>1.3732</v>
      </c>
      <c r="H461" s="267">
        <v>5.2566</v>
      </c>
      <c r="I461" s="267">
        <v>1.3774</v>
      </c>
      <c r="J461" s="267">
        <v>4.0816</v>
      </c>
      <c r="K461" s="267">
        <v>1.3768</v>
      </c>
      <c r="L461" s="267">
        <v>2.736</v>
      </c>
      <c r="M461" s="267">
        <v>1.6881</v>
      </c>
      <c r="N461" s="267">
        <v>2.3164</v>
      </c>
      <c r="O461" s="267">
        <v>1.5762</v>
      </c>
      <c r="P461" s="267">
        <v>0</v>
      </c>
    </row>
    <row r="462" spans="1:16" ht="15">
      <c r="A462" s="290">
        <v>52</v>
      </c>
      <c r="B462" s="267">
        <v>0</v>
      </c>
      <c r="C462" s="267">
        <v>0</v>
      </c>
      <c r="D462" s="267">
        <v>9.1941</v>
      </c>
      <c r="E462" s="267">
        <v>1.3881</v>
      </c>
      <c r="F462" s="267">
        <v>4.7252</v>
      </c>
      <c r="G462" s="267">
        <v>1.3659</v>
      </c>
      <c r="H462" s="267">
        <v>5.2713</v>
      </c>
      <c r="I462" s="267">
        <v>1.3749</v>
      </c>
      <c r="J462" s="267">
        <v>4.0767</v>
      </c>
      <c r="K462" s="267">
        <v>1.366</v>
      </c>
      <c r="L462" s="267">
        <v>2.7058</v>
      </c>
      <c r="M462" s="267">
        <v>1.6758</v>
      </c>
      <c r="N462" s="267">
        <v>2.2583</v>
      </c>
      <c r="O462" s="267">
        <v>1.5733</v>
      </c>
      <c r="P462" s="267">
        <v>0</v>
      </c>
    </row>
    <row r="463" spans="1:16" ht="15">
      <c r="A463" s="290">
        <v>53</v>
      </c>
      <c r="B463" s="267">
        <v>0</v>
      </c>
      <c r="C463" s="267">
        <v>0</v>
      </c>
      <c r="D463" s="267">
        <v>9.7224</v>
      </c>
      <c r="E463" s="267">
        <v>1.3691</v>
      </c>
      <c r="F463" s="267">
        <v>4.6624</v>
      </c>
      <c r="G463" s="267">
        <v>1.3587</v>
      </c>
      <c r="H463" s="267">
        <v>5.2861</v>
      </c>
      <c r="I463" s="267">
        <v>1.3724</v>
      </c>
      <c r="J463" s="267">
        <v>4.0719</v>
      </c>
      <c r="K463" s="267">
        <v>1.3551</v>
      </c>
      <c r="L463" s="267">
        <v>2.6756</v>
      </c>
      <c r="M463" s="267">
        <v>1.6635</v>
      </c>
      <c r="N463" s="267">
        <v>2.2001</v>
      </c>
      <c r="O463" s="267">
        <v>1.5705</v>
      </c>
      <c r="P463" s="267">
        <v>0</v>
      </c>
    </row>
    <row r="464" spans="1:16" ht="15">
      <c r="A464" s="290">
        <v>54</v>
      </c>
      <c r="B464" s="267">
        <v>0</v>
      </c>
      <c r="C464" s="267">
        <v>0</v>
      </c>
      <c r="D464" s="267">
        <v>10.2507</v>
      </c>
      <c r="E464" s="267">
        <v>1.35</v>
      </c>
      <c r="F464" s="267">
        <v>4.5996</v>
      </c>
      <c r="G464" s="267">
        <v>1.3514</v>
      </c>
      <c r="H464" s="267">
        <v>5.3009</v>
      </c>
      <c r="I464" s="267">
        <v>1.3699</v>
      </c>
      <c r="J464" s="267">
        <v>4.067</v>
      </c>
      <c r="K464" s="267">
        <v>1.3443</v>
      </c>
      <c r="L464" s="267">
        <v>2.6454</v>
      </c>
      <c r="M464" s="267">
        <v>1.6512</v>
      </c>
      <c r="N464" s="267">
        <v>2.142</v>
      </c>
      <c r="O464" s="267">
        <v>1.5676</v>
      </c>
      <c r="P464" s="267">
        <v>0</v>
      </c>
    </row>
    <row r="465" spans="1:16" ht="15">
      <c r="A465" s="290">
        <v>55</v>
      </c>
      <c r="B465" s="267">
        <v>0</v>
      </c>
      <c r="C465" s="267">
        <v>0</v>
      </c>
      <c r="D465" s="267">
        <v>9.5287</v>
      </c>
      <c r="E465" s="267">
        <v>1.3452</v>
      </c>
      <c r="F465" s="267">
        <v>4.5589</v>
      </c>
      <c r="G465" s="267">
        <v>1.3469</v>
      </c>
      <c r="H465" s="267">
        <v>5.0611</v>
      </c>
      <c r="I465" s="267">
        <v>1.3638</v>
      </c>
      <c r="J465" s="267">
        <v>3.8423</v>
      </c>
      <c r="K465" s="267">
        <v>1.3414</v>
      </c>
      <c r="L465" s="267">
        <v>2.6126</v>
      </c>
      <c r="M465" s="267">
        <v>1.6443</v>
      </c>
      <c r="N465" s="267">
        <v>2.1036</v>
      </c>
      <c r="O465" s="267">
        <v>1.5569</v>
      </c>
      <c r="P465" s="267">
        <v>0</v>
      </c>
    </row>
    <row r="466" spans="1:16" ht="15">
      <c r="A466" s="290">
        <v>56</v>
      </c>
      <c r="B466" s="267">
        <v>0</v>
      </c>
      <c r="C466" s="267">
        <v>0</v>
      </c>
      <c r="D466" s="267">
        <v>8.8067</v>
      </c>
      <c r="E466" s="267">
        <v>1.3405</v>
      </c>
      <c r="F466" s="267">
        <v>4.5182</v>
      </c>
      <c r="G466" s="267">
        <v>1.3424</v>
      </c>
      <c r="H466" s="267">
        <v>4.8212</v>
      </c>
      <c r="I466" s="267">
        <v>1.3578</v>
      </c>
      <c r="J466" s="267">
        <v>3.6177</v>
      </c>
      <c r="K466" s="267">
        <v>1.3385</v>
      </c>
      <c r="L466" s="267">
        <v>2.5798</v>
      </c>
      <c r="M466" s="267">
        <v>1.6375</v>
      </c>
      <c r="N466" s="267">
        <v>2.0653</v>
      </c>
      <c r="O466" s="267">
        <v>1.5462</v>
      </c>
      <c r="P466" s="267">
        <v>0</v>
      </c>
    </row>
    <row r="467" spans="1:16" ht="15">
      <c r="A467" s="290">
        <v>57</v>
      </c>
      <c r="B467" s="267">
        <v>0</v>
      </c>
      <c r="C467" s="267">
        <v>0</v>
      </c>
      <c r="D467" s="267">
        <v>8.0847</v>
      </c>
      <c r="E467" s="267">
        <v>1.3358</v>
      </c>
      <c r="F467" s="267">
        <v>4.4774</v>
      </c>
      <c r="G467" s="267">
        <v>1.3379</v>
      </c>
      <c r="H467" s="267">
        <v>4.5814</v>
      </c>
      <c r="I467" s="267">
        <v>1.3518</v>
      </c>
      <c r="J467" s="267">
        <v>3.393</v>
      </c>
      <c r="K467" s="267">
        <v>1.3357</v>
      </c>
      <c r="L467" s="267">
        <v>2.547</v>
      </c>
      <c r="M467" s="267">
        <v>1.6306</v>
      </c>
      <c r="N467" s="267">
        <v>2.0269</v>
      </c>
      <c r="O467" s="267">
        <v>1.5354</v>
      </c>
      <c r="P467" s="267">
        <v>0</v>
      </c>
    </row>
    <row r="468" spans="1:16" ht="15">
      <c r="A468" s="290">
        <v>58</v>
      </c>
      <c r="B468" s="267">
        <v>0</v>
      </c>
      <c r="C468" s="267">
        <v>0</v>
      </c>
      <c r="D468" s="267">
        <v>7.3627</v>
      </c>
      <c r="E468" s="267">
        <v>1.331</v>
      </c>
      <c r="F468" s="267">
        <v>4.4367</v>
      </c>
      <c r="G468" s="267">
        <v>1.3334</v>
      </c>
      <c r="H468" s="267">
        <v>4.3415</v>
      </c>
      <c r="I468" s="267">
        <v>1.3457</v>
      </c>
      <c r="J468" s="267">
        <v>3.1684</v>
      </c>
      <c r="K468" s="267">
        <v>1.3328</v>
      </c>
      <c r="L468" s="267">
        <v>2.5142</v>
      </c>
      <c r="M468" s="267">
        <v>1.6237</v>
      </c>
      <c r="N468" s="267">
        <v>1.9886</v>
      </c>
      <c r="O468" s="267">
        <v>1.5247</v>
      </c>
      <c r="P468" s="267">
        <v>0</v>
      </c>
    </row>
    <row r="469" spans="1:16" ht="15">
      <c r="A469" s="290">
        <v>59</v>
      </c>
      <c r="B469" s="267">
        <v>0</v>
      </c>
      <c r="C469" s="267">
        <v>0</v>
      </c>
      <c r="D469" s="267">
        <v>6.6407</v>
      </c>
      <c r="E469" s="267">
        <v>1.3263</v>
      </c>
      <c r="F469" s="267">
        <v>4.396</v>
      </c>
      <c r="G469" s="267">
        <v>1.3289</v>
      </c>
      <c r="H469" s="267">
        <v>4.1016</v>
      </c>
      <c r="I469" s="267">
        <v>1.3397</v>
      </c>
      <c r="J469" s="267">
        <v>2.9438</v>
      </c>
      <c r="K469" s="267">
        <v>1.3299</v>
      </c>
      <c r="L469" s="267">
        <v>2.4815</v>
      </c>
      <c r="M469" s="267">
        <v>1.6168</v>
      </c>
      <c r="N469" s="267">
        <v>1.9502</v>
      </c>
      <c r="O469" s="267">
        <v>1.514</v>
      </c>
      <c r="P469" s="267">
        <v>0</v>
      </c>
    </row>
    <row r="470" spans="1:16" ht="15">
      <c r="A470" s="290">
        <v>60</v>
      </c>
      <c r="B470" s="267">
        <v>0</v>
      </c>
      <c r="C470" s="267">
        <v>0</v>
      </c>
      <c r="D470" s="267">
        <v>5.9188</v>
      </c>
      <c r="E470" s="267">
        <v>1.3216</v>
      </c>
      <c r="F470" s="267">
        <v>4.3552</v>
      </c>
      <c r="G470" s="267">
        <v>1.3244</v>
      </c>
      <c r="H470" s="267">
        <v>3.8618</v>
      </c>
      <c r="I470" s="267">
        <v>1.3336</v>
      </c>
      <c r="J470" s="267">
        <v>2.7191</v>
      </c>
      <c r="K470" s="267">
        <v>1.3271</v>
      </c>
      <c r="L470" s="267">
        <v>2.4487</v>
      </c>
      <c r="M470" s="267">
        <v>1.6099</v>
      </c>
      <c r="N470" s="267">
        <v>1.9119</v>
      </c>
      <c r="O470" s="267">
        <v>1.5032</v>
      </c>
      <c r="P470" s="267">
        <v>0</v>
      </c>
    </row>
    <row r="471" ht="12.75">
      <c r="A471" s="83"/>
    </row>
    <row r="472" ht="12.75">
      <c r="A472" s="76" t="e">
        <f>HLOOKUP('[3]NEER Claim Cost Calculator'!$I$22,B476:P537,MATCH('[3]NEER Claim Cost Calculator'!$K$22,A476:A537))</f>
        <v>#N/A</v>
      </c>
    </row>
    <row r="473" spans="1:16" s="261" customFormat="1" ht="12.75">
      <c r="A473" s="475" t="s">
        <v>19056</v>
      </c>
      <c r="B473" s="475"/>
      <c r="C473" s="475"/>
      <c r="D473" s="475"/>
      <c r="E473" s="475"/>
      <c r="F473" s="475"/>
      <c r="G473" s="475"/>
      <c r="H473" s="475"/>
      <c r="I473" s="475"/>
      <c r="J473" s="475"/>
      <c r="K473" s="475"/>
      <c r="L473" s="475"/>
      <c r="M473" s="475"/>
      <c r="N473" s="475"/>
      <c r="O473" s="475"/>
      <c r="P473" s="475"/>
    </row>
    <row r="474" spans="1:16" ht="12.75">
      <c r="A474" s="479" t="s">
        <v>19057</v>
      </c>
      <c r="B474" s="479"/>
      <c r="C474" s="479"/>
      <c r="D474" s="479"/>
      <c r="E474" s="479"/>
      <c r="F474" s="479"/>
      <c r="G474" s="479"/>
      <c r="H474" s="479"/>
      <c r="I474" s="479"/>
      <c r="J474" s="479"/>
      <c r="K474" s="479"/>
      <c r="L474" s="479"/>
      <c r="M474" s="479"/>
      <c r="N474" s="479"/>
      <c r="O474" s="479"/>
      <c r="P474" s="479"/>
    </row>
    <row r="475" spans="1:16" ht="12.75">
      <c r="A475" s="80" t="s">
        <v>19058</v>
      </c>
      <c r="B475" s="222" t="s">
        <v>19059</v>
      </c>
      <c r="C475" s="222" t="s">
        <v>19060</v>
      </c>
      <c r="D475" s="222" t="s">
        <v>19061</v>
      </c>
      <c r="E475" s="222" t="s">
        <v>19062</v>
      </c>
      <c r="F475" s="222" t="s">
        <v>19063</v>
      </c>
      <c r="G475" s="222" t="s">
        <v>19064</v>
      </c>
      <c r="H475" s="222" t="s">
        <v>19065</v>
      </c>
      <c r="I475" s="222" t="s">
        <v>19066</v>
      </c>
      <c r="J475" s="222" t="s">
        <v>19067</v>
      </c>
      <c r="K475" s="222" t="s">
        <v>19068</v>
      </c>
      <c r="L475" s="222" t="s">
        <v>19069</v>
      </c>
      <c r="M475" s="222" t="s">
        <v>19070</v>
      </c>
      <c r="N475" s="222" t="s">
        <v>19071</v>
      </c>
      <c r="O475" s="222" t="s">
        <v>19072</v>
      </c>
      <c r="P475" s="222" t="s">
        <v>19073</v>
      </c>
    </row>
    <row r="476" spans="1:16" ht="12.75">
      <c r="A476" s="82" t="s">
        <v>19074</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14.3796</v>
      </c>
      <c r="E477" s="267">
        <v>5.4184</v>
      </c>
      <c r="F477" s="267">
        <v>21.6682</v>
      </c>
      <c r="G477" s="267">
        <v>5.5981</v>
      </c>
      <c r="H477" s="267">
        <v>23.7327</v>
      </c>
      <c r="I477" s="267">
        <v>5.618</v>
      </c>
      <c r="J477" s="267">
        <v>22.5598</v>
      </c>
      <c r="K477" s="267">
        <v>10.3878</v>
      </c>
      <c r="L477" s="267">
        <v>18.8019</v>
      </c>
      <c r="M477" s="267">
        <v>6.5842</v>
      </c>
      <c r="N477" s="267">
        <v>0</v>
      </c>
      <c r="O477" s="267">
        <v>0</v>
      </c>
      <c r="P477" s="267">
        <v>0</v>
      </c>
    </row>
    <row r="478" spans="1:16" ht="15">
      <c r="A478" s="290">
        <v>1</v>
      </c>
      <c r="B478" s="267">
        <v>0</v>
      </c>
      <c r="C478" s="267">
        <v>0</v>
      </c>
      <c r="D478" s="267">
        <v>12.7819</v>
      </c>
      <c r="E478" s="267">
        <v>4.8164</v>
      </c>
      <c r="F478" s="267">
        <v>19.2606</v>
      </c>
      <c r="G478" s="267">
        <v>4.976</v>
      </c>
      <c r="H478" s="267">
        <v>21.0957</v>
      </c>
      <c r="I478" s="267">
        <v>4.9938</v>
      </c>
      <c r="J478" s="267">
        <v>20.0532</v>
      </c>
      <c r="K478" s="267">
        <v>9.2336</v>
      </c>
      <c r="L478" s="267">
        <v>16.7128</v>
      </c>
      <c r="M478" s="267">
        <v>5.8526</v>
      </c>
      <c r="N478" s="267">
        <v>0</v>
      </c>
      <c r="O478" s="267">
        <v>0</v>
      </c>
      <c r="P478" s="267">
        <v>0</v>
      </c>
    </row>
    <row r="479" spans="1:16" ht="15">
      <c r="A479" s="290">
        <v>2</v>
      </c>
      <c r="B479" s="267">
        <v>0</v>
      </c>
      <c r="C479" s="267">
        <v>0</v>
      </c>
      <c r="D479" s="267">
        <v>11.1842</v>
      </c>
      <c r="E479" s="267">
        <v>4.2143</v>
      </c>
      <c r="F479" s="267">
        <v>16.8531</v>
      </c>
      <c r="G479" s="267">
        <v>4.354</v>
      </c>
      <c r="H479" s="267">
        <v>18.4588</v>
      </c>
      <c r="I479" s="267">
        <v>4.3696</v>
      </c>
      <c r="J479" s="267">
        <v>17.5465</v>
      </c>
      <c r="K479" s="267">
        <v>8.0794</v>
      </c>
      <c r="L479" s="267">
        <v>14.6237</v>
      </c>
      <c r="M479" s="267">
        <v>5.121</v>
      </c>
      <c r="N479" s="267">
        <v>0</v>
      </c>
      <c r="O479" s="267">
        <v>0</v>
      </c>
      <c r="P479" s="267">
        <v>0</v>
      </c>
    </row>
    <row r="480" spans="1:16" ht="15">
      <c r="A480" s="290">
        <v>3</v>
      </c>
      <c r="B480" s="267">
        <v>0</v>
      </c>
      <c r="C480" s="267">
        <v>0</v>
      </c>
      <c r="D480" s="267">
        <v>9.5864</v>
      </c>
      <c r="E480" s="267">
        <v>3.6123</v>
      </c>
      <c r="F480" s="267">
        <v>14.4455</v>
      </c>
      <c r="G480" s="267">
        <v>3.732</v>
      </c>
      <c r="H480" s="267">
        <v>15.8218</v>
      </c>
      <c r="I480" s="267">
        <v>3.7453</v>
      </c>
      <c r="J480" s="267">
        <v>15.0399</v>
      </c>
      <c r="K480" s="267">
        <v>6.9252</v>
      </c>
      <c r="L480" s="267">
        <v>12.5346</v>
      </c>
      <c r="M480" s="267">
        <v>4.3894</v>
      </c>
      <c r="N480" s="267">
        <v>0</v>
      </c>
      <c r="O480" s="267">
        <v>0</v>
      </c>
      <c r="P480" s="267">
        <v>0</v>
      </c>
    </row>
    <row r="481" spans="1:16" ht="15">
      <c r="A481" s="290">
        <v>4</v>
      </c>
      <c r="B481" s="267">
        <v>0</v>
      </c>
      <c r="C481" s="267">
        <v>0</v>
      </c>
      <c r="D481" s="267">
        <v>7.9887</v>
      </c>
      <c r="E481" s="267">
        <v>3.0102</v>
      </c>
      <c r="F481" s="267">
        <v>12.0379</v>
      </c>
      <c r="G481" s="267">
        <v>3.11</v>
      </c>
      <c r="H481" s="267">
        <v>13.1848</v>
      </c>
      <c r="I481" s="267">
        <v>3.1211</v>
      </c>
      <c r="J481" s="267">
        <v>12.5332</v>
      </c>
      <c r="K481" s="267">
        <v>5.771</v>
      </c>
      <c r="L481" s="267">
        <v>10.4455</v>
      </c>
      <c r="M481" s="267">
        <v>3.6579</v>
      </c>
      <c r="N481" s="267">
        <v>0</v>
      </c>
      <c r="O481" s="267">
        <v>0</v>
      </c>
      <c r="P481" s="267">
        <v>0</v>
      </c>
    </row>
    <row r="482" spans="1:16" ht="15">
      <c r="A482" s="290">
        <v>5</v>
      </c>
      <c r="B482" s="267">
        <v>0</v>
      </c>
      <c r="C482" s="267">
        <v>0</v>
      </c>
      <c r="D482" s="267">
        <v>6.391</v>
      </c>
      <c r="E482" s="267">
        <v>2.4082</v>
      </c>
      <c r="F482" s="267">
        <v>9.6303</v>
      </c>
      <c r="G482" s="267">
        <v>2.488</v>
      </c>
      <c r="H482" s="267">
        <v>10.5479</v>
      </c>
      <c r="I482" s="267">
        <v>2.4969</v>
      </c>
      <c r="J482" s="267">
        <v>10.0266</v>
      </c>
      <c r="K482" s="267">
        <v>4.6168</v>
      </c>
      <c r="L482" s="267">
        <v>8.3564</v>
      </c>
      <c r="M482" s="267">
        <v>2.9263</v>
      </c>
      <c r="N482" s="267">
        <v>0</v>
      </c>
      <c r="O482" s="267">
        <v>0</v>
      </c>
      <c r="P482" s="267">
        <v>0</v>
      </c>
    </row>
    <row r="483" spans="1:16" ht="15">
      <c r="A483" s="290">
        <v>6</v>
      </c>
      <c r="B483" s="267">
        <v>0</v>
      </c>
      <c r="C483" s="267">
        <v>0</v>
      </c>
      <c r="D483" s="267">
        <v>4.7932</v>
      </c>
      <c r="E483" s="267">
        <v>1.8061</v>
      </c>
      <c r="F483" s="267">
        <v>7.2227</v>
      </c>
      <c r="G483" s="267">
        <v>1.866</v>
      </c>
      <c r="H483" s="267">
        <v>7.9109</v>
      </c>
      <c r="I483" s="267">
        <v>1.8727</v>
      </c>
      <c r="J483" s="267">
        <v>7.5199</v>
      </c>
      <c r="K483" s="267">
        <v>3.4626</v>
      </c>
      <c r="L483" s="267">
        <v>6.2673</v>
      </c>
      <c r="M483" s="267">
        <v>2.1947</v>
      </c>
      <c r="N483" s="267">
        <v>0</v>
      </c>
      <c r="O483" s="267">
        <v>0</v>
      </c>
      <c r="P483" s="267">
        <v>0</v>
      </c>
    </row>
    <row r="484" spans="1:16" ht="15">
      <c r="A484" s="290">
        <v>7</v>
      </c>
      <c r="B484" s="267">
        <v>0</v>
      </c>
      <c r="C484" s="267">
        <v>0</v>
      </c>
      <c r="D484" s="267">
        <v>4.657</v>
      </c>
      <c r="E484" s="267">
        <v>1.756</v>
      </c>
      <c r="F484" s="267">
        <v>6.855</v>
      </c>
      <c r="G484" s="267">
        <v>1.8142</v>
      </c>
      <c r="H484" s="267">
        <v>7.5915</v>
      </c>
      <c r="I484" s="267">
        <v>1.8207</v>
      </c>
      <c r="J484" s="267">
        <v>7.2976</v>
      </c>
      <c r="K484" s="267">
        <v>3.3664</v>
      </c>
      <c r="L484" s="267">
        <v>6.0499</v>
      </c>
      <c r="M484" s="267">
        <v>2.1338</v>
      </c>
      <c r="N484" s="267">
        <v>0</v>
      </c>
      <c r="O484" s="267">
        <v>0</v>
      </c>
      <c r="P484" s="267">
        <v>0</v>
      </c>
    </row>
    <row r="485" spans="1:16" ht="15">
      <c r="A485" s="290">
        <v>8</v>
      </c>
      <c r="B485" s="267">
        <v>0</v>
      </c>
      <c r="C485" s="267">
        <v>0</v>
      </c>
      <c r="D485" s="267">
        <v>4.5208</v>
      </c>
      <c r="E485" s="267">
        <v>1.7058</v>
      </c>
      <c r="F485" s="267">
        <v>6.4872</v>
      </c>
      <c r="G485" s="267">
        <v>1.7624</v>
      </c>
      <c r="H485" s="267">
        <v>7.2721</v>
      </c>
      <c r="I485" s="267">
        <v>1.7686</v>
      </c>
      <c r="J485" s="267">
        <v>7.0753</v>
      </c>
      <c r="K485" s="267">
        <v>3.2702</v>
      </c>
      <c r="L485" s="267">
        <v>5.8325</v>
      </c>
      <c r="M485" s="267">
        <v>2.0728</v>
      </c>
      <c r="N485" s="267">
        <v>0</v>
      </c>
      <c r="O485" s="267">
        <v>0</v>
      </c>
      <c r="P485" s="267">
        <v>0</v>
      </c>
    </row>
    <row r="486" spans="1:16" ht="15">
      <c r="A486" s="290">
        <v>9</v>
      </c>
      <c r="B486" s="267">
        <v>0</v>
      </c>
      <c r="C486" s="267">
        <v>0</v>
      </c>
      <c r="D486" s="267">
        <v>4.3846</v>
      </c>
      <c r="E486" s="267">
        <v>1.6556</v>
      </c>
      <c r="F486" s="267">
        <v>6.1194</v>
      </c>
      <c r="G486" s="267">
        <v>1.7105</v>
      </c>
      <c r="H486" s="267">
        <v>6.9527</v>
      </c>
      <c r="I486" s="267">
        <v>1.7166</v>
      </c>
      <c r="J486" s="267">
        <v>6.8529</v>
      </c>
      <c r="K486" s="267">
        <v>3.1741</v>
      </c>
      <c r="L486" s="267">
        <v>5.6152</v>
      </c>
      <c r="M486" s="267">
        <v>2.0118</v>
      </c>
      <c r="N486" s="267">
        <v>0</v>
      </c>
      <c r="O486" s="267">
        <v>0</v>
      </c>
      <c r="P486" s="267">
        <v>0</v>
      </c>
    </row>
    <row r="487" spans="1:16" ht="15">
      <c r="A487" s="290">
        <v>10</v>
      </c>
      <c r="B487" s="267">
        <v>0</v>
      </c>
      <c r="C487" s="267">
        <v>0</v>
      </c>
      <c r="D487" s="267">
        <v>4.2483</v>
      </c>
      <c r="E487" s="267">
        <v>1.6055</v>
      </c>
      <c r="F487" s="267">
        <v>5.7517</v>
      </c>
      <c r="G487" s="267">
        <v>1.6587</v>
      </c>
      <c r="H487" s="267">
        <v>6.6333</v>
      </c>
      <c r="I487" s="267">
        <v>1.6646</v>
      </c>
      <c r="J487" s="267">
        <v>6.6306</v>
      </c>
      <c r="K487" s="267">
        <v>3.0779</v>
      </c>
      <c r="L487" s="267">
        <v>5.3978</v>
      </c>
      <c r="M487" s="267">
        <v>1.9509</v>
      </c>
      <c r="N487" s="267">
        <v>0</v>
      </c>
      <c r="O487" s="267">
        <v>0</v>
      </c>
      <c r="P487" s="267">
        <v>0</v>
      </c>
    </row>
    <row r="488" spans="1:16" ht="15">
      <c r="A488" s="290">
        <v>11</v>
      </c>
      <c r="B488" s="267">
        <v>0</v>
      </c>
      <c r="C488" s="267">
        <v>0</v>
      </c>
      <c r="D488" s="267">
        <v>4.1121</v>
      </c>
      <c r="E488" s="267">
        <v>1.5553</v>
      </c>
      <c r="F488" s="267">
        <v>5.3839</v>
      </c>
      <c r="G488" s="267">
        <v>1.6068</v>
      </c>
      <c r="H488" s="267">
        <v>6.3138</v>
      </c>
      <c r="I488" s="267">
        <v>1.6126</v>
      </c>
      <c r="J488" s="267">
        <v>6.4082</v>
      </c>
      <c r="K488" s="267">
        <v>2.9817</v>
      </c>
      <c r="L488" s="267">
        <v>5.1804</v>
      </c>
      <c r="M488" s="267">
        <v>1.8899</v>
      </c>
      <c r="N488" s="267">
        <v>0</v>
      </c>
      <c r="O488" s="267">
        <v>0</v>
      </c>
      <c r="P488" s="267">
        <v>0</v>
      </c>
    </row>
    <row r="489" spans="1:16" ht="15">
      <c r="A489" s="290">
        <v>12</v>
      </c>
      <c r="B489" s="267">
        <v>0</v>
      </c>
      <c r="C489" s="267">
        <v>0</v>
      </c>
      <c r="D489" s="267">
        <v>3.9759</v>
      </c>
      <c r="E489" s="267">
        <v>1.5051</v>
      </c>
      <c r="F489" s="267">
        <v>5.0161</v>
      </c>
      <c r="G489" s="267">
        <v>1.555</v>
      </c>
      <c r="H489" s="267">
        <v>5.9944</v>
      </c>
      <c r="I489" s="267">
        <v>1.5606</v>
      </c>
      <c r="J489" s="267">
        <v>6.1859</v>
      </c>
      <c r="K489" s="267">
        <v>2.8855</v>
      </c>
      <c r="L489" s="267">
        <v>4.9631</v>
      </c>
      <c r="M489" s="267">
        <v>1.8289</v>
      </c>
      <c r="N489" s="267">
        <v>0</v>
      </c>
      <c r="O489" s="267">
        <v>0</v>
      </c>
      <c r="P489" s="267">
        <v>0</v>
      </c>
    </row>
    <row r="490" spans="1:16" ht="15">
      <c r="A490" s="290">
        <v>13</v>
      </c>
      <c r="B490" s="267">
        <v>0</v>
      </c>
      <c r="C490" s="267">
        <v>0</v>
      </c>
      <c r="D490" s="267">
        <v>3.8397</v>
      </c>
      <c r="E490" s="267">
        <v>1.455</v>
      </c>
      <c r="F490" s="267">
        <v>4.6484</v>
      </c>
      <c r="G490" s="267">
        <v>1.5032</v>
      </c>
      <c r="H490" s="267">
        <v>5.675</v>
      </c>
      <c r="I490" s="267">
        <v>1.5085</v>
      </c>
      <c r="J490" s="267">
        <v>5.9636</v>
      </c>
      <c r="K490" s="267">
        <v>2.7893</v>
      </c>
      <c r="L490" s="267">
        <v>4.7457</v>
      </c>
      <c r="M490" s="267">
        <v>1.768</v>
      </c>
      <c r="N490" s="267">
        <v>0</v>
      </c>
      <c r="O490" s="267">
        <v>0</v>
      </c>
      <c r="P490" s="267">
        <v>0</v>
      </c>
    </row>
    <row r="491" spans="1:16" ht="15">
      <c r="A491" s="290">
        <v>14</v>
      </c>
      <c r="B491" s="267">
        <v>0</v>
      </c>
      <c r="C491" s="267">
        <v>0</v>
      </c>
      <c r="D491" s="267">
        <v>3.7035</v>
      </c>
      <c r="E491" s="267">
        <v>1.4048</v>
      </c>
      <c r="F491" s="267">
        <v>4.2806</v>
      </c>
      <c r="G491" s="267">
        <v>1.4513</v>
      </c>
      <c r="H491" s="267">
        <v>5.3556</v>
      </c>
      <c r="I491" s="267">
        <v>1.4565</v>
      </c>
      <c r="J491" s="267">
        <v>5.7412</v>
      </c>
      <c r="K491" s="267">
        <v>2.6931</v>
      </c>
      <c r="L491" s="267">
        <v>4.5283</v>
      </c>
      <c r="M491" s="267">
        <v>1.707</v>
      </c>
      <c r="N491" s="267">
        <v>0</v>
      </c>
      <c r="O491" s="267">
        <v>0</v>
      </c>
      <c r="P491" s="267">
        <v>0</v>
      </c>
    </row>
    <row r="492" spans="1:16" ht="15">
      <c r="A492" s="290">
        <v>15</v>
      </c>
      <c r="B492" s="267">
        <v>0</v>
      </c>
      <c r="C492" s="267">
        <v>0</v>
      </c>
      <c r="D492" s="267">
        <v>3.5673</v>
      </c>
      <c r="E492" s="267">
        <v>1.3546</v>
      </c>
      <c r="F492" s="267">
        <v>3.9129</v>
      </c>
      <c r="G492" s="267">
        <v>1.3995</v>
      </c>
      <c r="H492" s="267">
        <v>5.0362</v>
      </c>
      <c r="I492" s="267">
        <v>1.4045</v>
      </c>
      <c r="J492" s="267">
        <v>5.5189</v>
      </c>
      <c r="K492" s="267">
        <v>2.597</v>
      </c>
      <c r="L492" s="267">
        <v>4.311</v>
      </c>
      <c r="M492" s="267">
        <v>1.646</v>
      </c>
      <c r="N492" s="267">
        <v>0</v>
      </c>
      <c r="O492" s="267">
        <v>0</v>
      </c>
      <c r="P492" s="267">
        <v>0</v>
      </c>
    </row>
    <row r="493" spans="1:16" ht="15">
      <c r="A493" s="290">
        <v>16</v>
      </c>
      <c r="B493" s="267">
        <v>0</v>
      </c>
      <c r="C493" s="267">
        <v>0</v>
      </c>
      <c r="D493" s="267">
        <v>3.431</v>
      </c>
      <c r="E493" s="267">
        <v>1.3044</v>
      </c>
      <c r="F493" s="267">
        <v>3.5451</v>
      </c>
      <c r="G493" s="267">
        <v>1.3477</v>
      </c>
      <c r="H493" s="267">
        <v>4.7168</v>
      </c>
      <c r="I493" s="267">
        <v>1.3525</v>
      </c>
      <c r="J493" s="267">
        <v>5.2965</v>
      </c>
      <c r="K493" s="267">
        <v>2.5008</v>
      </c>
      <c r="L493" s="267">
        <v>4.0936</v>
      </c>
      <c r="M493" s="267">
        <v>1.5851</v>
      </c>
      <c r="N493" s="267">
        <v>0</v>
      </c>
      <c r="O493" s="267">
        <v>0</v>
      </c>
      <c r="P493" s="267">
        <v>0</v>
      </c>
    </row>
    <row r="494" spans="1:16" ht="15">
      <c r="A494" s="290">
        <v>17</v>
      </c>
      <c r="B494" s="267">
        <v>0</v>
      </c>
      <c r="C494" s="267">
        <v>0</v>
      </c>
      <c r="D494" s="267">
        <v>3.2948</v>
      </c>
      <c r="E494" s="267">
        <v>1.2543</v>
      </c>
      <c r="F494" s="267">
        <v>3.1773</v>
      </c>
      <c r="G494" s="267">
        <v>1.2958</v>
      </c>
      <c r="H494" s="267">
        <v>4.3974</v>
      </c>
      <c r="I494" s="267">
        <v>1.3005</v>
      </c>
      <c r="J494" s="267">
        <v>5.0742</v>
      </c>
      <c r="K494" s="267">
        <v>2.4046</v>
      </c>
      <c r="L494" s="267">
        <v>3.8762</v>
      </c>
      <c r="M494" s="267">
        <v>1.5241</v>
      </c>
      <c r="N494" s="267">
        <v>0</v>
      </c>
      <c r="O494" s="267">
        <v>0</v>
      </c>
      <c r="P494" s="267">
        <v>0</v>
      </c>
    </row>
    <row r="495" spans="1:16" ht="15">
      <c r="A495" s="290">
        <v>18</v>
      </c>
      <c r="B495" s="267">
        <v>0</v>
      </c>
      <c r="C495" s="267">
        <v>0</v>
      </c>
      <c r="D495" s="267">
        <v>3.1586</v>
      </c>
      <c r="E495" s="267">
        <v>1.2041</v>
      </c>
      <c r="F495" s="267">
        <v>2.8096</v>
      </c>
      <c r="G495" s="267">
        <v>1.244</v>
      </c>
      <c r="H495" s="267">
        <v>4.078</v>
      </c>
      <c r="I495" s="267">
        <v>1.2484</v>
      </c>
      <c r="J495" s="267">
        <v>4.8519</v>
      </c>
      <c r="K495" s="267">
        <v>2.3084</v>
      </c>
      <c r="L495" s="267">
        <v>3.6589</v>
      </c>
      <c r="M495" s="267">
        <v>1.4631</v>
      </c>
      <c r="N495" s="267">
        <v>4.4081</v>
      </c>
      <c r="O495" s="267">
        <v>1.572</v>
      </c>
      <c r="P495" s="267">
        <v>0</v>
      </c>
    </row>
    <row r="496" spans="1:16" ht="15">
      <c r="A496" s="290">
        <v>19</v>
      </c>
      <c r="B496" s="267">
        <v>0</v>
      </c>
      <c r="C496" s="267">
        <v>0</v>
      </c>
      <c r="D496" s="267">
        <v>3.16</v>
      </c>
      <c r="E496" s="267">
        <v>1.1823</v>
      </c>
      <c r="F496" s="267">
        <v>2.9986</v>
      </c>
      <c r="G496" s="267">
        <v>1.2309</v>
      </c>
      <c r="H496" s="267">
        <v>4.071</v>
      </c>
      <c r="I496" s="267">
        <v>1.2381</v>
      </c>
      <c r="J496" s="267">
        <v>4.6833</v>
      </c>
      <c r="K496" s="267">
        <v>2.1974</v>
      </c>
      <c r="L496" s="267">
        <v>3.5435</v>
      </c>
      <c r="M496" s="267">
        <v>1.4658</v>
      </c>
      <c r="N496" s="267">
        <v>4.2856</v>
      </c>
      <c r="O496" s="267">
        <v>1.5283</v>
      </c>
      <c r="P496" s="267">
        <v>0</v>
      </c>
    </row>
    <row r="497" spans="1:16" ht="15">
      <c r="A497" s="290">
        <v>20</v>
      </c>
      <c r="B497" s="267">
        <v>0</v>
      </c>
      <c r="C497" s="267">
        <v>0</v>
      </c>
      <c r="D497" s="267">
        <v>3.1614</v>
      </c>
      <c r="E497" s="267">
        <v>1.1606</v>
      </c>
      <c r="F497" s="267">
        <v>3.1876</v>
      </c>
      <c r="G497" s="267">
        <v>1.2177</v>
      </c>
      <c r="H497" s="267">
        <v>4.0639</v>
      </c>
      <c r="I497" s="267">
        <v>1.2278</v>
      </c>
      <c r="J497" s="267">
        <v>4.5147</v>
      </c>
      <c r="K497" s="267">
        <v>2.0864</v>
      </c>
      <c r="L497" s="267">
        <v>3.4282</v>
      </c>
      <c r="M497" s="267">
        <v>1.4684</v>
      </c>
      <c r="N497" s="267">
        <v>4.1632</v>
      </c>
      <c r="O497" s="267">
        <v>1.4847</v>
      </c>
      <c r="P497" s="267">
        <v>0</v>
      </c>
    </row>
    <row r="498" spans="1:16" ht="15">
      <c r="A498" s="290">
        <v>21</v>
      </c>
      <c r="B498" s="267">
        <v>0</v>
      </c>
      <c r="C498" s="267">
        <v>0</v>
      </c>
      <c r="D498" s="267">
        <v>2.9379</v>
      </c>
      <c r="E498" s="267">
        <v>1.4281</v>
      </c>
      <c r="F498" s="267">
        <v>3.4284</v>
      </c>
      <c r="G498" s="267">
        <v>1.478</v>
      </c>
      <c r="H498" s="267">
        <v>3.7331</v>
      </c>
      <c r="I498" s="267">
        <v>1.4879</v>
      </c>
      <c r="J498" s="267">
        <v>3.9838</v>
      </c>
      <c r="K498" s="267">
        <v>2.103</v>
      </c>
      <c r="L498" s="267">
        <v>3.2805</v>
      </c>
      <c r="M498" s="267">
        <v>1.9051</v>
      </c>
      <c r="N498" s="267">
        <v>3.6972</v>
      </c>
      <c r="O498" s="267">
        <v>1.8251</v>
      </c>
      <c r="P498" s="267">
        <v>0</v>
      </c>
    </row>
    <row r="499" spans="1:16" ht="15">
      <c r="A499" s="290">
        <v>22</v>
      </c>
      <c r="B499" s="267">
        <v>0</v>
      </c>
      <c r="C499" s="267">
        <v>0</v>
      </c>
      <c r="D499" s="267">
        <v>2.9249</v>
      </c>
      <c r="E499" s="267">
        <v>1.4027</v>
      </c>
      <c r="F499" s="267">
        <v>3.6375</v>
      </c>
      <c r="G499" s="267">
        <v>1.4587</v>
      </c>
      <c r="H499" s="267">
        <v>3.7024</v>
      </c>
      <c r="I499" s="267">
        <v>1.4706</v>
      </c>
      <c r="J499" s="267">
        <v>3.8271</v>
      </c>
      <c r="K499" s="267">
        <v>2.0055</v>
      </c>
      <c r="L499" s="267">
        <v>3.1707</v>
      </c>
      <c r="M499" s="267">
        <v>1.8942</v>
      </c>
      <c r="N499" s="267">
        <v>3.5852</v>
      </c>
      <c r="O499" s="267">
        <v>1.7698</v>
      </c>
      <c r="P499" s="267">
        <v>0</v>
      </c>
    </row>
    <row r="500" spans="1:16" ht="15">
      <c r="A500" s="290">
        <v>23</v>
      </c>
      <c r="B500" s="267">
        <v>0</v>
      </c>
      <c r="C500" s="267">
        <v>0</v>
      </c>
      <c r="D500" s="267">
        <v>2.9119</v>
      </c>
      <c r="E500" s="267">
        <v>1.3773</v>
      </c>
      <c r="F500" s="267">
        <v>3.8466</v>
      </c>
      <c r="G500" s="267">
        <v>1.4394</v>
      </c>
      <c r="H500" s="267">
        <v>3.6716</v>
      </c>
      <c r="I500" s="267">
        <v>1.4533</v>
      </c>
      <c r="J500" s="267">
        <v>3.6703</v>
      </c>
      <c r="K500" s="267">
        <v>1.9081</v>
      </c>
      <c r="L500" s="267">
        <v>3.0609</v>
      </c>
      <c r="M500" s="267">
        <v>1.8833</v>
      </c>
      <c r="N500" s="267">
        <v>3.4731</v>
      </c>
      <c r="O500" s="267">
        <v>1.7145</v>
      </c>
      <c r="P500" s="267">
        <v>0</v>
      </c>
    </row>
    <row r="501" spans="1:16" ht="15">
      <c r="A501" s="290">
        <v>24</v>
      </c>
      <c r="B501" s="267">
        <v>0</v>
      </c>
      <c r="C501" s="267">
        <v>0</v>
      </c>
      <c r="D501" s="267">
        <v>2.8988</v>
      </c>
      <c r="E501" s="267">
        <v>1.3519</v>
      </c>
      <c r="F501" s="267">
        <v>4.0557</v>
      </c>
      <c r="G501" s="267">
        <v>1.4201</v>
      </c>
      <c r="H501" s="267">
        <v>3.6409</v>
      </c>
      <c r="I501" s="267">
        <v>1.436</v>
      </c>
      <c r="J501" s="267">
        <v>3.5135</v>
      </c>
      <c r="K501" s="267">
        <v>1.8107</v>
      </c>
      <c r="L501" s="267">
        <v>2.9511</v>
      </c>
      <c r="M501" s="267">
        <v>1.8724</v>
      </c>
      <c r="N501" s="267">
        <v>3.3611</v>
      </c>
      <c r="O501" s="267">
        <v>1.6592</v>
      </c>
      <c r="P501" s="267">
        <v>0</v>
      </c>
    </row>
    <row r="502" spans="1:16" ht="15">
      <c r="A502" s="290">
        <v>25</v>
      </c>
      <c r="B502" s="267">
        <v>0</v>
      </c>
      <c r="C502" s="267">
        <v>0</v>
      </c>
      <c r="D502" s="267">
        <v>2.8858</v>
      </c>
      <c r="E502" s="267">
        <v>1.3264</v>
      </c>
      <c r="F502" s="267">
        <v>4.2649</v>
      </c>
      <c r="G502" s="267">
        <v>1.4007</v>
      </c>
      <c r="H502" s="267">
        <v>3.6101</v>
      </c>
      <c r="I502" s="267">
        <v>1.4187</v>
      </c>
      <c r="J502" s="267">
        <v>3.3568</v>
      </c>
      <c r="K502" s="267">
        <v>1.7133</v>
      </c>
      <c r="L502" s="267">
        <v>2.8413</v>
      </c>
      <c r="M502" s="267">
        <v>1.8614</v>
      </c>
      <c r="N502" s="267">
        <v>3.2491</v>
      </c>
      <c r="O502" s="267">
        <v>1.6039</v>
      </c>
      <c r="P502" s="267">
        <v>0</v>
      </c>
    </row>
    <row r="503" spans="1:16" ht="15">
      <c r="A503" s="290">
        <v>26</v>
      </c>
      <c r="B503" s="267">
        <v>0</v>
      </c>
      <c r="C503" s="267">
        <v>0</v>
      </c>
      <c r="D503" s="267">
        <v>2.8728</v>
      </c>
      <c r="E503" s="267">
        <v>1.301</v>
      </c>
      <c r="F503" s="267">
        <v>4.474</v>
      </c>
      <c r="G503" s="267">
        <v>1.3814</v>
      </c>
      <c r="H503" s="267">
        <v>3.5794</v>
      </c>
      <c r="I503" s="267">
        <v>1.4014</v>
      </c>
      <c r="J503" s="267">
        <v>3.2</v>
      </c>
      <c r="K503" s="267">
        <v>1.6158</v>
      </c>
      <c r="L503" s="267">
        <v>2.7316</v>
      </c>
      <c r="M503" s="267">
        <v>1.8505</v>
      </c>
      <c r="N503" s="267">
        <v>3.137</v>
      </c>
      <c r="O503" s="267">
        <v>1.5486</v>
      </c>
      <c r="P503" s="267">
        <v>0</v>
      </c>
    </row>
    <row r="504" spans="1:16" ht="15">
      <c r="A504" s="290">
        <v>27</v>
      </c>
      <c r="B504" s="267">
        <v>0</v>
      </c>
      <c r="C504" s="267">
        <v>0</v>
      </c>
      <c r="D504" s="267">
        <v>2.8597</v>
      </c>
      <c r="E504" s="267">
        <v>1.2756</v>
      </c>
      <c r="F504" s="267">
        <v>4.6831</v>
      </c>
      <c r="G504" s="267">
        <v>1.3621</v>
      </c>
      <c r="H504" s="267">
        <v>3.5486</v>
      </c>
      <c r="I504" s="267">
        <v>1.3841</v>
      </c>
      <c r="J504" s="267">
        <v>3.0433</v>
      </c>
      <c r="K504" s="267">
        <v>1.5184</v>
      </c>
      <c r="L504" s="267">
        <v>2.6218</v>
      </c>
      <c r="M504" s="267">
        <v>1.8396</v>
      </c>
      <c r="N504" s="267">
        <v>3.025</v>
      </c>
      <c r="O504" s="267">
        <v>1.4933</v>
      </c>
      <c r="P504" s="267">
        <v>0</v>
      </c>
    </row>
    <row r="505" spans="1:16" ht="15">
      <c r="A505" s="290">
        <v>28</v>
      </c>
      <c r="B505" s="267">
        <v>0</v>
      </c>
      <c r="C505" s="267">
        <v>0</v>
      </c>
      <c r="D505" s="267">
        <v>2.8467</v>
      </c>
      <c r="E505" s="267">
        <v>1.2501</v>
      </c>
      <c r="F505" s="267">
        <v>4.8923</v>
      </c>
      <c r="G505" s="267">
        <v>1.3428</v>
      </c>
      <c r="H505" s="267">
        <v>3.5179</v>
      </c>
      <c r="I505" s="267">
        <v>1.3668</v>
      </c>
      <c r="J505" s="267">
        <v>2.8865</v>
      </c>
      <c r="K505" s="267">
        <v>1.421</v>
      </c>
      <c r="L505" s="267">
        <v>2.512</v>
      </c>
      <c r="M505" s="267">
        <v>1.8287</v>
      </c>
      <c r="N505" s="267">
        <v>2.913</v>
      </c>
      <c r="O505" s="267">
        <v>1.438</v>
      </c>
      <c r="P505" s="267">
        <v>0</v>
      </c>
    </row>
    <row r="506" spans="1:16" ht="15">
      <c r="A506" s="290">
        <v>29</v>
      </c>
      <c r="B506" s="267">
        <v>0</v>
      </c>
      <c r="C506" s="267">
        <v>0</v>
      </c>
      <c r="D506" s="267">
        <v>2.8337</v>
      </c>
      <c r="E506" s="267">
        <v>1.2247</v>
      </c>
      <c r="F506" s="267">
        <v>5.1014</v>
      </c>
      <c r="G506" s="267">
        <v>1.3235</v>
      </c>
      <c r="H506" s="267">
        <v>3.4871</v>
      </c>
      <c r="I506" s="267">
        <v>1.3495</v>
      </c>
      <c r="J506" s="267">
        <v>2.7297</v>
      </c>
      <c r="K506" s="267">
        <v>1.3235</v>
      </c>
      <c r="L506" s="267">
        <v>2.4022</v>
      </c>
      <c r="M506" s="267">
        <v>1.8177</v>
      </c>
      <c r="N506" s="267">
        <v>2.8009</v>
      </c>
      <c r="O506" s="267">
        <v>1.3827</v>
      </c>
      <c r="P506" s="267">
        <v>0</v>
      </c>
    </row>
    <row r="507" spans="1:16" ht="15">
      <c r="A507" s="290">
        <v>30</v>
      </c>
      <c r="B507" s="267">
        <v>0</v>
      </c>
      <c r="C507" s="267">
        <v>0</v>
      </c>
      <c r="D507" s="267">
        <v>2.8206</v>
      </c>
      <c r="E507" s="267">
        <v>1.1993</v>
      </c>
      <c r="F507" s="267">
        <v>5.3105</v>
      </c>
      <c r="G507" s="267">
        <v>1.3042</v>
      </c>
      <c r="H507" s="267">
        <v>3.4564</v>
      </c>
      <c r="I507" s="267">
        <v>1.3322</v>
      </c>
      <c r="J507" s="267">
        <v>2.573</v>
      </c>
      <c r="K507" s="267">
        <v>1.2261</v>
      </c>
      <c r="L507" s="267">
        <v>2.2924</v>
      </c>
      <c r="M507" s="267">
        <v>1.8068</v>
      </c>
      <c r="N507" s="267">
        <v>2.6889</v>
      </c>
      <c r="O507" s="267">
        <v>1.3274</v>
      </c>
      <c r="P507" s="267">
        <v>0</v>
      </c>
    </row>
    <row r="508" spans="1:16" ht="15">
      <c r="A508" s="290">
        <v>31</v>
      </c>
      <c r="B508" s="267">
        <v>0</v>
      </c>
      <c r="C508" s="267">
        <v>0</v>
      </c>
      <c r="D508" s="267">
        <v>3.1402</v>
      </c>
      <c r="E508" s="267">
        <v>1.1935</v>
      </c>
      <c r="F508" s="267">
        <v>5.2879</v>
      </c>
      <c r="G508" s="267">
        <v>1.2933</v>
      </c>
      <c r="H508" s="267">
        <v>3.5028</v>
      </c>
      <c r="I508" s="267">
        <v>1.3195</v>
      </c>
      <c r="J508" s="267">
        <v>2.5879</v>
      </c>
      <c r="K508" s="267">
        <v>1.2211</v>
      </c>
      <c r="L508" s="267">
        <v>2.3041</v>
      </c>
      <c r="M508" s="267">
        <v>1.789</v>
      </c>
      <c r="N508" s="267">
        <v>2.6309</v>
      </c>
      <c r="O508" s="267">
        <v>1.3242</v>
      </c>
      <c r="P508" s="267">
        <v>0</v>
      </c>
    </row>
    <row r="509" spans="1:16" ht="15">
      <c r="A509" s="290">
        <v>32</v>
      </c>
      <c r="B509" s="267">
        <v>0</v>
      </c>
      <c r="C509" s="267">
        <v>0</v>
      </c>
      <c r="D509" s="267">
        <v>3.4597</v>
      </c>
      <c r="E509" s="267">
        <v>1.1878</v>
      </c>
      <c r="F509" s="267">
        <v>5.2653</v>
      </c>
      <c r="G509" s="267">
        <v>1.2824</v>
      </c>
      <c r="H509" s="267">
        <v>3.5492</v>
      </c>
      <c r="I509" s="267">
        <v>1.3068</v>
      </c>
      <c r="J509" s="267">
        <v>2.6027</v>
      </c>
      <c r="K509" s="267">
        <v>1.2161</v>
      </c>
      <c r="L509" s="267">
        <v>2.3157</v>
      </c>
      <c r="M509" s="267">
        <v>1.7712</v>
      </c>
      <c r="N509" s="267">
        <v>2.5728</v>
      </c>
      <c r="O509" s="267">
        <v>1.321</v>
      </c>
      <c r="P509" s="267">
        <v>0</v>
      </c>
    </row>
    <row r="510" spans="1:16" ht="15">
      <c r="A510" s="290">
        <v>33</v>
      </c>
      <c r="B510" s="267">
        <v>0</v>
      </c>
      <c r="C510" s="267">
        <v>0</v>
      </c>
      <c r="D510" s="267">
        <v>4.1571</v>
      </c>
      <c r="E510" s="267">
        <v>1.3002</v>
      </c>
      <c r="F510" s="267">
        <v>5.767</v>
      </c>
      <c r="G510" s="267">
        <v>1.3986</v>
      </c>
      <c r="H510" s="267">
        <v>3.9552</v>
      </c>
      <c r="I510" s="267">
        <v>1.4235</v>
      </c>
      <c r="J510" s="267">
        <v>2.8794</v>
      </c>
      <c r="K510" s="267">
        <v>1.3322</v>
      </c>
      <c r="L510" s="267">
        <v>2.5602</v>
      </c>
      <c r="M510" s="267">
        <v>1.9287</v>
      </c>
      <c r="N510" s="267">
        <v>2.7663</v>
      </c>
      <c r="O510" s="267">
        <v>1.4496</v>
      </c>
      <c r="P510" s="267">
        <v>0</v>
      </c>
    </row>
    <row r="511" spans="1:16" ht="15">
      <c r="A511" s="290">
        <v>34</v>
      </c>
      <c r="B511" s="267">
        <v>0</v>
      </c>
      <c r="C511" s="267">
        <v>0</v>
      </c>
      <c r="D511" s="267">
        <v>4.5086</v>
      </c>
      <c r="E511" s="267">
        <v>1.2939</v>
      </c>
      <c r="F511" s="267">
        <v>5.7421</v>
      </c>
      <c r="G511" s="267">
        <v>1.3867</v>
      </c>
      <c r="H511" s="267">
        <v>4.0063</v>
      </c>
      <c r="I511" s="267">
        <v>1.4095</v>
      </c>
      <c r="J511" s="267">
        <v>2.8957</v>
      </c>
      <c r="K511" s="267">
        <v>1.3267</v>
      </c>
      <c r="L511" s="267">
        <v>2.573</v>
      </c>
      <c r="M511" s="267">
        <v>1.909</v>
      </c>
      <c r="N511" s="267">
        <v>2.7025</v>
      </c>
      <c r="O511" s="267">
        <v>1.446</v>
      </c>
      <c r="P511" s="267">
        <v>0</v>
      </c>
    </row>
    <row r="512" spans="1:16" ht="15">
      <c r="A512" s="290">
        <v>35</v>
      </c>
      <c r="B512" s="267">
        <v>0</v>
      </c>
      <c r="C512" s="267">
        <v>0</v>
      </c>
      <c r="D512" s="267">
        <v>4.8601</v>
      </c>
      <c r="E512" s="267">
        <v>1.2876</v>
      </c>
      <c r="F512" s="267">
        <v>5.7172</v>
      </c>
      <c r="G512" s="267">
        <v>1.3747</v>
      </c>
      <c r="H512" s="267">
        <v>4.0574</v>
      </c>
      <c r="I512" s="267">
        <v>1.3955</v>
      </c>
      <c r="J512" s="267">
        <v>2.9121</v>
      </c>
      <c r="K512" s="267">
        <v>1.3212</v>
      </c>
      <c r="L512" s="267">
        <v>2.5859</v>
      </c>
      <c r="M512" s="267">
        <v>1.8894</v>
      </c>
      <c r="N512" s="267">
        <v>2.6386</v>
      </c>
      <c r="O512" s="267">
        <v>1.4425</v>
      </c>
      <c r="P512" s="267">
        <v>0</v>
      </c>
    </row>
    <row r="513" spans="1:16" ht="15">
      <c r="A513" s="290">
        <v>36</v>
      </c>
      <c r="B513" s="267">
        <v>0</v>
      </c>
      <c r="C513" s="267">
        <v>0</v>
      </c>
      <c r="D513" s="267">
        <v>5.2116</v>
      </c>
      <c r="E513" s="267">
        <v>1.2813</v>
      </c>
      <c r="F513" s="267">
        <v>5.6923</v>
      </c>
      <c r="G513" s="267">
        <v>1.3627</v>
      </c>
      <c r="H513" s="267">
        <v>4.1084</v>
      </c>
      <c r="I513" s="267">
        <v>1.3815</v>
      </c>
      <c r="J513" s="267">
        <v>2.9285</v>
      </c>
      <c r="K513" s="267">
        <v>1.3157</v>
      </c>
      <c r="L513" s="267">
        <v>2.5987</v>
      </c>
      <c r="M513" s="267">
        <v>1.8698</v>
      </c>
      <c r="N513" s="267">
        <v>2.5748</v>
      </c>
      <c r="O513" s="267">
        <v>1.439</v>
      </c>
      <c r="P513" s="267">
        <v>0</v>
      </c>
    </row>
    <row r="514" spans="1:16" ht="15">
      <c r="A514" s="290">
        <v>37</v>
      </c>
      <c r="B514" s="267">
        <v>0</v>
      </c>
      <c r="C514" s="267">
        <v>0</v>
      </c>
      <c r="D514" s="267">
        <v>5.5631</v>
      </c>
      <c r="E514" s="267">
        <v>1.275</v>
      </c>
      <c r="F514" s="267">
        <v>5.6675</v>
      </c>
      <c r="G514" s="267">
        <v>1.3507</v>
      </c>
      <c r="H514" s="267">
        <v>4.1595</v>
      </c>
      <c r="I514" s="267">
        <v>1.3675</v>
      </c>
      <c r="J514" s="267">
        <v>2.9448</v>
      </c>
      <c r="K514" s="267">
        <v>1.3102</v>
      </c>
      <c r="L514" s="267">
        <v>2.6116</v>
      </c>
      <c r="M514" s="267">
        <v>1.8502</v>
      </c>
      <c r="N514" s="267">
        <v>2.511</v>
      </c>
      <c r="O514" s="267">
        <v>1.4355</v>
      </c>
      <c r="P514" s="267">
        <v>0</v>
      </c>
    </row>
    <row r="515" spans="1:16" ht="15">
      <c r="A515" s="290">
        <v>38</v>
      </c>
      <c r="B515" s="267">
        <v>0</v>
      </c>
      <c r="C515" s="267">
        <v>0</v>
      </c>
      <c r="D515" s="267">
        <v>5.9145</v>
      </c>
      <c r="E515" s="267">
        <v>1.2687</v>
      </c>
      <c r="F515" s="267">
        <v>5.6426</v>
      </c>
      <c r="G515" s="267">
        <v>1.3387</v>
      </c>
      <c r="H515" s="267">
        <v>4.2106</v>
      </c>
      <c r="I515" s="267">
        <v>1.3535</v>
      </c>
      <c r="J515" s="267">
        <v>2.9612</v>
      </c>
      <c r="K515" s="267">
        <v>1.3047</v>
      </c>
      <c r="L515" s="267">
        <v>2.6244</v>
      </c>
      <c r="M515" s="267">
        <v>1.8306</v>
      </c>
      <c r="N515" s="267">
        <v>2.4472</v>
      </c>
      <c r="O515" s="267">
        <v>1.432</v>
      </c>
      <c r="P515" s="267">
        <v>0</v>
      </c>
    </row>
    <row r="516" spans="1:16" ht="15">
      <c r="A516" s="290">
        <v>39</v>
      </c>
      <c r="B516" s="267">
        <v>0</v>
      </c>
      <c r="C516" s="267">
        <v>0</v>
      </c>
      <c r="D516" s="267">
        <v>6.266</v>
      </c>
      <c r="E516" s="267">
        <v>1.2624</v>
      </c>
      <c r="F516" s="267">
        <v>5.6177</v>
      </c>
      <c r="G516" s="267">
        <v>1.3267</v>
      </c>
      <c r="H516" s="267">
        <v>4.2616</v>
      </c>
      <c r="I516" s="267">
        <v>1.3395</v>
      </c>
      <c r="J516" s="267">
        <v>2.9776</v>
      </c>
      <c r="K516" s="267">
        <v>1.2992</v>
      </c>
      <c r="L516" s="267">
        <v>2.6373</v>
      </c>
      <c r="M516" s="267">
        <v>1.811</v>
      </c>
      <c r="N516" s="267">
        <v>2.3833</v>
      </c>
      <c r="O516" s="267">
        <v>1.4285</v>
      </c>
      <c r="P516" s="267">
        <v>0</v>
      </c>
    </row>
    <row r="517" spans="1:16" ht="15">
      <c r="A517" s="290">
        <v>40</v>
      </c>
      <c r="B517" s="267">
        <v>0</v>
      </c>
      <c r="C517" s="267">
        <v>0</v>
      </c>
      <c r="D517" s="267">
        <v>6.6175</v>
      </c>
      <c r="E517" s="267">
        <v>1.256</v>
      </c>
      <c r="F517" s="267">
        <v>5.5929</v>
      </c>
      <c r="G517" s="267">
        <v>1.3147</v>
      </c>
      <c r="H517" s="267">
        <v>4.3127</v>
      </c>
      <c r="I517" s="267">
        <v>1.3255</v>
      </c>
      <c r="J517" s="267">
        <v>2.9939</v>
      </c>
      <c r="K517" s="267">
        <v>1.2937</v>
      </c>
      <c r="L517" s="267">
        <v>2.6501</v>
      </c>
      <c r="M517" s="267">
        <v>1.7914</v>
      </c>
      <c r="N517" s="267">
        <v>2.3195</v>
      </c>
      <c r="O517" s="267">
        <v>1.425</v>
      </c>
      <c r="P517" s="267">
        <v>0</v>
      </c>
    </row>
    <row r="518" spans="1:16" ht="15">
      <c r="A518" s="290">
        <v>41</v>
      </c>
      <c r="B518" s="267">
        <v>0</v>
      </c>
      <c r="C518" s="267">
        <v>0</v>
      </c>
      <c r="D518" s="267">
        <v>6.969</v>
      </c>
      <c r="E518" s="267">
        <v>1.2497</v>
      </c>
      <c r="F518" s="267">
        <v>5.568</v>
      </c>
      <c r="G518" s="267">
        <v>1.3027</v>
      </c>
      <c r="H518" s="267">
        <v>4.3638</v>
      </c>
      <c r="I518" s="267">
        <v>1.3115</v>
      </c>
      <c r="J518" s="267">
        <v>3.0103</v>
      </c>
      <c r="K518" s="267">
        <v>1.2881</v>
      </c>
      <c r="L518" s="267">
        <v>2.663</v>
      </c>
      <c r="M518" s="267">
        <v>1.7717</v>
      </c>
      <c r="N518" s="267">
        <v>2.2557</v>
      </c>
      <c r="O518" s="267">
        <v>1.4215</v>
      </c>
      <c r="P518" s="267">
        <v>0</v>
      </c>
    </row>
    <row r="519" spans="1:16" ht="15">
      <c r="A519" s="290">
        <v>42</v>
      </c>
      <c r="B519" s="267">
        <v>0</v>
      </c>
      <c r="C519" s="267">
        <v>0</v>
      </c>
      <c r="D519" s="267">
        <v>7.3205</v>
      </c>
      <c r="E519" s="267">
        <v>1.2434</v>
      </c>
      <c r="F519" s="267">
        <v>5.5431</v>
      </c>
      <c r="G519" s="267">
        <v>1.2908</v>
      </c>
      <c r="H519" s="267">
        <v>4.4148</v>
      </c>
      <c r="I519" s="267">
        <v>1.2975</v>
      </c>
      <c r="J519" s="267">
        <v>3.0267</v>
      </c>
      <c r="K519" s="267">
        <v>1.2826</v>
      </c>
      <c r="L519" s="267">
        <v>2.6758</v>
      </c>
      <c r="M519" s="267">
        <v>1.7521</v>
      </c>
      <c r="N519" s="267">
        <v>2.1919</v>
      </c>
      <c r="O519" s="267">
        <v>1.4179</v>
      </c>
      <c r="P519" s="267">
        <v>0</v>
      </c>
    </row>
    <row r="520" spans="1:16" ht="15">
      <c r="A520" s="290">
        <v>43</v>
      </c>
      <c r="B520" s="267">
        <v>0</v>
      </c>
      <c r="C520" s="267">
        <v>0</v>
      </c>
      <c r="D520" s="267">
        <v>7.037</v>
      </c>
      <c r="E520" s="267">
        <v>1.2369</v>
      </c>
      <c r="F520" s="267">
        <v>5.4124</v>
      </c>
      <c r="G520" s="267">
        <v>1.2857</v>
      </c>
      <c r="H520" s="267">
        <v>4.3483</v>
      </c>
      <c r="I520" s="267">
        <v>1.2914</v>
      </c>
      <c r="J520" s="267">
        <v>3.2533</v>
      </c>
      <c r="K520" s="267">
        <v>1.2743</v>
      </c>
      <c r="L520" s="267">
        <v>2.6498</v>
      </c>
      <c r="M520" s="267">
        <v>1.7429</v>
      </c>
      <c r="N520" s="267">
        <v>2.1547</v>
      </c>
      <c r="O520" s="267">
        <v>1.4078</v>
      </c>
      <c r="P520" s="267">
        <v>0</v>
      </c>
    </row>
    <row r="521" spans="1:16" ht="15">
      <c r="A521" s="290">
        <v>44</v>
      </c>
      <c r="B521" s="267">
        <v>0</v>
      </c>
      <c r="C521" s="267">
        <v>0</v>
      </c>
      <c r="D521" s="267">
        <v>6.7535</v>
      </c>
      <c r="E521" s="267">
        <v>1.2303</v>
      </c>
      <c r="F521" s="267">
        <v>5.2818</v>
      </c>
      <c r="G521" s="267">
        <v>1.2807</v>
      </c>
      <c r="H521" s="267">
        <v>4.2818</v>
      </c>
      <c r="I521" s="267">
        <v>1.2853</v>
      </c>
      <c r="J521" s="267">
        <v>3.48</v>
      </c>
      <c r="K521" s="267">
        <v>1.2659</v>
      </c>
      <c r="L521" s="267">
        <v>2.6237</v>
      </c>
      <c r="M521" s="267">
        <v>1.7337</v>
      </c>
      <c r="N521" s="267">
        <v>2.1175</v>
      </c>
      <c r="O521" s="267">
        <v>1.3977</v>
      </c>
      <c r="P521" s="267">
        <v>0</v>
      </c>
    </row>
    <row r="522" spans="1:16" ht="15">
      <c r="A522" s="290">
        <v>45</v>
      </c>
      <c r="B522" s="267">
        <v>0</v>
      </c>
      <c r="C522" s="267">
        <v>0</v>
      </c>
      <c r="D522" s="267">
        <v>7.1169</v>
      </c>
      <c r="E522" s="267">
        <v>1.2972</v>
      </c>
      <c r="F522" s="267">
        <v>5.6662</v>
      </c>
      <c r="G522" s="267">
        <v>1.3523</v>
      </c>
      <c r="H522" s="267">
        <v>4.6368</v>
      </c>
      <c r="I522" s="267">
        <v>1.3559</v>
      </c>
      <c r="J522" s="267">
        <v>4.0773</v>
      </c>
      <c r="K522" s="267">
        <v>1.333</v>
      </c>
      <c r="L522" s="267">
        <v>2.8575</v>
      </c>
      <c r="M522" s="267">
        <v>1.8279</v>
      </c>
      <c r="N522" s="267">
        <v>2.2884</v>
      </c>
      <c r="O522" s="267">
        <v>1.4708</v>
      </c>
      <c r="P522" s="267">
        <v>0</v>
      </c>
    </row>
    <row r="523" spans="1:16" ht="15">
      <c r="A523" s="290">
        <v>46</v>
      </c>
      <c r="B523" s="267">
        <v>0</v>
      </c>
      <c r="C523" s="267">
        <v>0</v>
      </c>
      <c r="D523" s="267">
        <v>6.8051</v>
      </c>
      <c r="E523" s="267">
        <v>1.2903</v>
      </c>
      <c r="F523" s="267">
        <v>5.5224</v>
      </c>
      <c r="G523" s="267">
        <v>1.347</v>
      </c>
      <c r="H523" s="267">
        <v>4.5636</v>
      </c>
      <c r="I523" s="267">
        <v>1.3494</v>
      </c>
      <c r="J523" s="267">
        <v>4.3266</v>
      </c>
      <c r="K523" s="267">
        <v>1.3241</v>
      </c>
      <c r="L523" s="267">
        <v>2.8288</v>
      </c>
      <c r="M523" s="267">
        <v>1.8181</v>
      </c>
      <c r="N523" s="267">
        <v>2.2475</v>
      </c>
      <c r="O523" s="267">
        <v>1.4601</v>
      </c>
      <c r="P523" s="267">
        <v>0</v>
      </c>
    </row>
    <row r="524" spans="1:16" ht="15">
      <c r="A524" s="290">
        <v>47</v>
      </c>
      <c r="B524" s="267">
        <v>0</v>
      </c>
      <c r="C524" s="267">
        <v>0</v>
      </c>
      <c r="D524" s="267">
        <v>6.4932</v>
      </c>
      <c r="E524" s="267">
        <v>1.2833</v>
      </c>
      <c r="F524" s="267">
        <v>5.3787</v>
      </c>
      <c r="G524" s="267">
        <v>1.3416</v>
      </c>
      <c r="H524" s="267">
        <v>4.4904</v>
      </c>
      <c r="I524" s="267">
        <v>1.3429</v>
      </c>
      <c r="J524" s="267">
        <v>4.5759</v>
      </c>
      <c r="K524" s="267">
        <v>1.3153</v>
      </c>
      <c r="L524" s="267">
        <v>2.8002</v>
      </c>
      <c r="M524" s="267">
        <v>1.8083</v>
      </c>
      <c r="N524" s="267">
        <v>2.2067</v>
      </c>
      <c r="O524" s="267">
        <v>1.4493</v>
      </c>
      <c r="P524" s="267">
        <v>0</v>
      </c>
    </row>
    <row r="525" spans="1:16" ht="15">
      <c r="A525" s="290">
        <v>48</v>
      </c>
      <c r="B525" s="267">
        <v>0</v>
      </c>
      <c r="C525" s="267">
        <v>0</v>
      </c>
      <c r="D525" s="267">
        <v>6.1814</v>
      </c>
      <c r="E525" s="267">
        <v>1.2764</v>
      </c>
      <c r="F525" s="267">
        <v>5.235</v>
      </c>
      <c r="G525" s="267">
        <v>1.3363</v>
      </c>
      <c r="H525" s="267">
        <v>4.4173</v>
      </c>
      <c r="I525" s="267">
        <v>1.3364</v>
      </c>
      <c r="J525" s="267">
        <v>4.8252</v>
      </c>
      <c r="K525" s="267">
        <v>1.3064</v>
      </c>
      <c r="L525" s="267">
        <v>2.7715</v>
      </c>
      <c r="M525" s="267">
        <v>1.7985</v>
      </c>
      <c r="N525" s="267">
        <v>2.1658</v>
      </c>
      <c r="O525" s="267">
        <v>1.4386</v>
      </c>
      <c r="P525" s="267">
        <v>0</v>
      </c>
    </row>
    <row r="526" spans="1:16" ht="15">
      <c r="A526" s="290">
        <v>49</v>
      </c>
      <c r="B526" s="267">
        <v>0</v>
      </c>
      <c r="C526" s="267">
        <v>0</v>
      </c>
      <c r="D526" s="267">
        <v>5.8695</v>
      </c>
      <c r="E526" s="267">
        <v>1.2694</v>
      </c>
      <c r="F526" s="267">
        <v>5.0912</v>
      </c>
      <c r="G526" s="267">
        <v>1.331</v>
      </c>
      <c r="H526" s="267">
        <v>4.3441</v>
      </c>
      <c r="I526" s="267">
        <v>1.3299</v>
      </c>
      <c r="J526" s="267">
        <v>5.0745</v>
      </c>
      <c r="K526" s="267">
        <v>1.2976</v>
      </c>
      <c r="L526" s="267">
        <v>2.7429</v>
      </c>
      <c r="M526" s="267">
        <v>1.7887</v>
      </c>
      <c r="N526" s="267">
        <v>2.1249</v>
      </c>
      <c r="O526" s="267">
        <v>1.4278</v>
      </c>
      <c r="P526" s="267">
        <v>0</v>
      </c>
    </row>
    <row r="527" spans="1:16" ht="15">
      <c r="A527" s="290">
        <v>50</v>
      </c>
      <c r="B527" s="267">
        <v>0</v>
      </c>
      <c r="C527" s="267">
        <v>0</v>
      </c>
      <c r="D527" s="267">
        <v>5.5577</v>
      </c>
      <c r="E527" s="267">
        <v>1.2625</v>
      </c>
      <c r="F527" s="267">
        <v>4.9475</v>
      </c>
      <c r="G527" s="267">
        <v>1.3257</v>
      </c>
      <c r="H527" s="267">
        <v>4.2709</v>
      </c>
      <c r="I527" s="267">
        <v>1.3234</v>
      </c>
      <c r="J527" s="267">
        <v>5.3238</v>
      </c>
      <c r="K527" s="267">
        <v>1.2887</v>
      </c>
      <c r="L527" s="267">
        <v>2.7142</v>
      </c>
      <c r="M527" s="267">
        <v>1.7789</v>
      </c>
      <c r="N527" s="267">
        <v>2.084</v>
      </c>
      <c r="O527" s="267">
        <v>1.4171</v>
      </c>
      <c r="P527" s="267">
        <v>0</v>
      </c>
    </row>
    <row r="528" spans="1:16" ht="15">
      <c r="A528" s="290">
        <v>51</v>
      </c>
      <c r="B528" s="267">
        <v>0</v>
      </c>
      <c r="C528" s="267">
        <v>0</v>
      </c>
      <c r="D528" s="267">
        <v>5.2458</v>
      </c>
      <c r="E528" s="267">
        <v>1.2556</v>
      </c>
      <c r="F528" s="267">
        <v>4.8037</v>
      </c>
      <c r="G528" s="267">
        <v>1.3204</v>
      </c>
      <c r="H528" s="267">
        <v>4.1977</v>
      </c>
      <c r="I528" s="267">
        <v>1.3168</v>
      </c>
      <c r="J528" s="267">
        <v>5.5731</v>
      </c>
      <c r="K528" s="267">
        <v>1.2798</v>
      </c>
      <c r="L528" s="267">
        <v>2.6855</v>
      </c>
      <c r="M528" s="267">
        <v>1.7691</v>
      </c>
      <c r="N528" s="267">
        <v>2.0432</v>
      </c>
      <c r="O528" s="267">
        <v>1.4064</v>
      </c>
      <c r="P528" s="267">
        <v>0</v>
      </c>
    </row>
    <row r="529" spans="1:16" ht="15">
      <c r="A529" s="290">
        <v>52</v>
      </c>
      <c r="B529" s="267">
        <v>0</v>
      </c>
      <c r="C529" s="267">
        <v>0</v>
      </c>
      <c r="D529" s="267">
        <v>4.934</v>
      </c>
      <c r="E529" s="267">
        <v>1.2486</v>
      </c>
      <c r="F529" s="267">
        <v>4.66</v>
      </c>
      <c r="G529" s="267">
        <v>1.3151</v>
      </c>
      <c r="H529" s="267">
        <v>4.1245</v>
      </c>
      <c r="I529" s="267">
        <v>1.3103</v>
      </c>
      <c r="J529" s="267">
        <v>5.8225</v>
      </c>
      <c r="K529" s="267">
        <v>1.271</v>
      </c>
      <c r="L529" s="267">
        <v>2.6569</v>
      </c>
      <c r="M529" s="267">
        <v>1.7593</v>
      </c>
      <c r="N529" s="267">
        <v>2.0023</v>
      </c>
      <c r="O529" s="267">
        <v>1.3956</v>
      </c>
      <c r="P529" s="267">
        <v>0</v>
      </c>
    </row>
    <row r="530" spans="1:16" ht="15">
      <c r="A530" s="290">
        <v>53</v>
      </c>
      <c r="B530" s="267">
        <v>0</v>
      </c>
      <c r="C530" s="267">
        <v>0</v>
      </c>
      <c r="D530" s="267">
        <v>4.6221</v>
      </c>
      <c r="E530" s="267">
        <v>1.2417</v>
      </c>
      <c r="F530" s="267">
        <v>4.5162</v>
      </c>
      <c r="G530" s="267">
        <v>1.3098</v>
      </c>
      <c r="H530" s="267">
        <v>4.0514</v>
      </c>
      <c r="I530" s="267">
        <v>1.3038</v>
      </c>
      <c r="J530" s="267">
        <v>6.0718</v>
      </c>
      <c r="K530" s="267">
        <v>1.2621</v>
      </c>
      <c r="L530" s="267">
        <v>2.6282</v>
      </c>
      <c r="M530" s="267">
        <v>1.7495</v>
      </c>
      <c r="N530" s="267">
        <v>1.9614</v>
      </c>
      <c r="O530" s="267">
        <v>1.3849</v>
      </c>
      <c r="P530" s="267">
        <v>0</v>
      </c>
    </row>
    <row r="531" spans="1:16" ht="15">
      <c r="A531" s="290">
        <v>54</v>
      </c>
      <c r="B531" s="267">
        <v>0</v>
      </c>
      <c r="C531" s="267">
        <v>0</v>
      </c>
      <c r="D531" s="267">
        <v>4.3102</v>
      </c>
      <c r="E531" s="267">
        <v>1.2347</v>
      </c>
      <c r="F531" s="267">
        <v>4.3725</v>
      </c>
      <c r="G531" s="267">
        <v>1.3045</v>
      </c>
      <c r="H531" s="267">
        <v>3.9782</v>
      </c>
      <c r="I531" s="267">
        <v>1.2973</v>
      </c>
      <c r="J531" s="267">
        <v>6.3211</v>
      </c>
      <c r="K531" s="267">
        <v>1.2532</v>
      </c>
      <c r="L531" s="267">
        <v>2.5996</v>
      </c>
      <c r="M531" s="267">
        <v>1.7397</v>
      </c>
      <c r="N531" s="267">
        <v>1.9205</v>
      </c>
      <c r="O531" s="267">
        <v>1.3742</v>
      </c>
      <c r="P531" s="267">
        <v>0</v>
      </c>
    </row>
    <row r="532" spans="1:16" ht="15">
      <c r="A532" s="290">
        <v>55</v>
      </c>
      <c r="B532" s="267">
        <v>0</v>
      </c>
      <c r="C532" s="267">
        <v>0</v>
      </c>
      <c r="D532" s="267">
        <v>4.3048</v>
      </c>
      <c r="E532" s="267">
        <v>1.2316</v>
      </c>
      <c r="F532" s="267">
        <v>4.2603</v>
      </c>
      <c r="G532" s="267">
        <v>1.2968</v>
      </c>
      <c r="H532" s="267">
        <v>3.9228</v>
      </c>
      <c r="I532" s="267">
        <v>1.2919</v>
      </c>
      <c r="J532" s="267">
        <v>6.0035</v>
      </c>
      <c r="K532" s="267">
        <v>1.2486</v>
      </c>
      <c r="L532" s="267">
        <v>2.5669</v>
      </c>
      <c r="M532" s="267">
        <v>1.729</v>
      </c>
      <c r="N532" s="267">
        <v>1.8904</v>
      </c>
      <c r="O532" s="267">
        <v>1.3706</v>
      </c>
      <c r="P532" s="267">
        <v>0</v>
      </c>
    </row>
    <row r="533" spans="1:16" ht="15">
      <c r="A533" s="290">
        <v>56</v>
      </c>
      <c r="B533" s="267">
        <v>0</v>
      </c>
      <c r="C533" s="267">
        <v>0</v>
      </c>
      <c r="D533" s="267">
        <v>4.2994</v>
      </c>
      <c r="E533" s="267">
        <v>1.2285</v>
      </c>
      <c r="F533" s="267">
        <v>4.1482</v>
      </c>
      <c r="G533" s="267">
        <v>1.2892</v>
      </c>
      <c r="H533" s="267">
        <v>3.8674</v>
      </c>
      <c r="I533" s="267">
        <v>1.2865</v>
      </c>
      <c r="J533" s="267">
        <v>5.6859</v>
      </c>
      <c r="K533" s="267">
        <v>1.2439</v>
      </c>
      <c r="L533" s="267">
        <v>2.5342</v>
      </c>
      <c r="M533" s="267">
        <v>1.7183</v>
      </c>
      <c r="N533" s="267">
        <v>1.8603</v>
      </c>
      <c r="O533" s="267">
        <v>1.3671</v>
      </c>
      <c r="P533" s="267">
        <v>0</v>
      </c>
    </row>
    <row r="534" spans="1:16" ht="15">
      <c r="A534" s="290">
        <v>57</v>
      </c>
      <c r="B534" s="267">
        <v>0</v>
      </c>
      <c r="C534" s="267">
        <v>0</v>
      </c>
      <c r="D534" s="267">
        <v>4.294</v>
      </c>
      <c r="E534" s="267">
        <v>1.2254</v>
      </c>
      <c r="F534" s="267">
        <v>4.036</v>
      </c>
      <c r="G534" s="267">
        <v>1.2815</v>
      </c>
      <c r="H534" s="267">
        <v>3.812</v>
      </c>
      <c r="I534" s="267">
        <v>1.281</v>
      </c>
      <c r="J534" s="267">
        <v>5.3683</v>
      </c>
      <c r="K534" s="267">
        <v>1.2393</v>
      </c>
      <c r="L534" s="267">
        <v>2.5014</v>
      </c>
      <c r="M534" s="267">
        <v>1.7075</v>
      </c>
      <c r="N534" s="267">
        <v>1.8303</v>
      </c>
      <c r="O534" s="267">
        <v>1.3636</v>
      </c>
      <c r="P534" s="267">
        <v>0</v>
      </c>
    </row>
    <row r="535" spans="1:16" ht="15">
      <c r="A535" s="290">
        <v>58</v>
      </c>
      <c r="B535" s="267">
        <v>0</v>
      </c>
      <c r="C535" s="267">
        <v>0</v>
      </c>
      <c r="D535" s="267">
        <v>4.2885</v>
      </c>
      <c r="E535" s="267">
        <v>1.2223</v>
      </c>
      <c r="F535" s="267">
        <v>3.9238</v>
      </c>
      <c r="G535" s="267">
        <v>1.2739</v>
      </c>
      <c r="H535" s="267">
        <v>3.7566</v>
      </c>
      <c r="I535" s="267">
        <v>1.2756</v>
      </c>
      <c r="J535" s="267">
        <v>5.0507</v>
      </c>
      <c r="K535" s="267">
        <v>1.2346</v>
      </c>
      <c r="L535" s="267">
        <v>2.4687</v>
      </c>
      <c r="M535" s="267">
        <v>1.6968</v>
      </c>
      <c r="N535" s="267">
        <v>1.8002</v>
      </c>
      <c r="O535" s="267">
        <v>1.3601</v>
      </c>
      <c r="P535" s="267">
        <v>0</v>
      </c>
    </row>
    <row r="536" spans="1:16" ht="15">
      <c r="A536" s="290">
        <v>59</v>
      </c>
      <c r="B536" s="267">
        <v>0</v>
      </c>
      <c r="C536" s="267">
        <v>0</v>
      </c>
      <c r="D536" s="267">
        <v>4.2831</v>
      </c>
      <c r="E536" s="267">
        <v>1.2192</v>
      </c>
      <c r="F536" s="267">
        <v>3.8116</v>
      </c>
      <c r="G536" s="267">
        <v>1.2662</v>
      </c>
      <c r="H536" s="267">
        <v>3.7012</v>
      </c>
      <c r="I536" s="267">
        <v>1.2702</v>
      </c>
      <c r="J536" s="267">
        <v>4.7331</v>
      </c>
      <c r="K536" s="267">
        <v>1.23</v>
      </c>
      <c r="L536" s="267">
        <v>2.436</v>
      </c>
      <c r="M536" s="267">
        <v>1.6861</v>
      </c>
      <c r="N536" s="267">
        <v>1.7701</v>
      </c>
      <c r="O536" s="267">
        <v>1.3566</v>
      </c>
      <c r="P536" s="267">
        <v>0</v>
      </c>
    </row>
    <row r="537" spans="1:16" ht="15">
      <c r="A537" s="290">
        <v>60</v>
      </c>
      <c r="B537" s="267">
        <v>0</v>
      </c>
      <c r="C537" s="267">
        <v>0</v>
      </c>
      <c r="D537" s="267">
        <v>4.2777</v>
      </c>
      <c r="E537" s="267">
        <v>1.2161</v>
      </c>
      <c r="F537" s="267">
        <v>3.6995</v>
      </c>
      <c r="G537" s="267">
        <v>1.2586</v>
      </c>
      <c r="H537" s="267">
        <v>3.6458</v>
      </c>
      <c r="I537" s="267">
        <v>1.2647</v>
      </c>
      <c r="J537" s="267">
        <v>4.4155</v>
      </c>
      <c r="K537" s="267">
        <v>1.2253</v>
      </c>
      <c r="L537" s="267">
        <v>2.4033</v>
      </c>
      <c r="M537" s="267">
        <v>1.6753</v>
      </c>
      <c r="N537" s="267">
        <v>1.74</v>
      </c>
      <c r="O537" s="267">
        <v>1.3531</v>
      </c>
      <c r="P537" s="267">
        <v>0</v>
      </c>
    </row>
  </sheetData>
  <sheetProtection password="C620" sheet="1" objects="1" scenarios="1"/>
  <mergeCells count="17">
    <mergeCell ref="D1:P1"/>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46">
      <selection activeCell="I22" sqref="I22:J22"/>
    </sheetView>
  </sheetViews>
  <sheetFormatPr defaultColWidth="9.140625" defaultRowHeight="12.75"/>
  <cols>
    <col min="1" max="1" width="8.28125" style="1" customWidth="1"/>
    <col min="2" max="2" width="6.7109375" style="78" customWidth="1"/>
    <col min="3" max="3" width="7.28125" style="78" bestFit="1" customWidth="1"/>
    <col min="4" max="4" width="7.7109375" style="78" customWidth="1"/>
    <col min="5" max="5" width="6.7109375" style="78" customWidth="1"/>
    <col min="6" max="6" width="7.421875" style="78" bestFit="1" customWidth="1"/>
    <col min="7" max="7" width="6.7109375" style="78" customWidth="1"/>
    <col min="8" max="8" width="7.421875" style="78" bestFit="1" customWidth="1"/>
    <col min="9" max="16" width="6.7109375" style="78" customWidth="1"/>
    <col min="17" max="16384" width="9.140625" style="227" customWidth="1"/>
  </cols>
  <sheetData>
    <row r="1" spans="1:4" ht="12.75">
      <c r="A1" s="73"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19075</v>
      </c>
    </row>
    <row r="3" ht="12.75">
      <c r="A3" s="76" t="e">
        <f>HLOOKUP('Calculatrice des coûts NMETI'!$I$22,B7:P68,MATCH('Calculatrice des coûts NMETI'!$K$22,A7:A68))</f>
        <v>#N/A</v>
      </c>
    </row>
    <row r="4" spans="1:16" s="261" customFormat="1" ht="12.75">
      <c r="A4" s="475" t="s">
        <v>19076</v>
      </c>
      <c r="B4" s="475"/>
      <c r="C4" s="475"/>
      <c r="D4" s="475"/>
      <c r="E4" s="475"/>
      <c r="F4" s="475"/>
      <c r="G4" s="475"/>
      <c r="H4" s="475"/>
      <c r="I4" s="475"/>
      <c r="J4" s="475"/>
      <c r="K4" s="475"/>
      <c r="L4" s="475"/>
      <c r="M4" s="475"/>
      <c r="N4" s="475"/>
      <c r="O4" s="475"/>
      <c r="P4" s="475"/>
    </row>
    <row r="5" spans="1:16" ht="12.75">
      <c r="A5" s="479" t="s">
        <v>19077</v>
      </c>
      <c r="B5" s="479"/>
      <c r="C5" s="479"/>
      <c r="D5" s="479"/>
      <c r="E5" s="479"/>
      <c r="F5" s="479"/>
      <c r="G5" s="479"/>
      <c r="H5" s="479"/>
      <c r="I5" s="479"/>
      <c r="J5" s="479"/>
      <c r="K5" s="479"/>
      <c r="L5" s="479"/>
      <c r="M5" s="479"/>
      <c r="N5" s="479"/>
      <c r="O5" s="479"/>
      <c r="P5" s="479"/>
    </row>
    <row r="6" spans="1:16" ht="12.75">
      <c r="A6" s="80" t="s">
        <v>19078</v>
      </c>
      <c r="B6" s="222" t="s">
        <v>19079</v>
      </c>
      <c r="C6" s="222" t="s">
        <v>19080</v>
      </c>
      <c r="D6" s="222" t="s">
        <v>19081</v>
      </c>
      <c r="E6" s="222" t="s">
        <v>19082</v>
      </c>
      <c r="F6" s="222" t="s">
        <v>19083</v>
      </c>
      <c r="G6" s="222" t="s">
        <v>19084</v>
      </c>
      <c r="H6" s="222" t="s">
        <v>19085</v>
      </c>
      <c r="I6" s="222" t="s">
        <v>19086</v>
      </c>
      <c r="J6" s="222" t="s">
        <v>19087</v>
      </c>
      <c r="K6" s="222" t="s">
        <v>19088</v>
      </c>
      <c r="L6" s="222" t="s">
        <v>19089</v>
      </c>
      <c r="M6" s="222" t="s">
        <v>19090</v>
      </c>
      <c r="N6" s="222" t="s">
        <v>19091</v>
      </c>
      <c r="O6" s="222" t="s">
        <v>19092</v>
      </c>
      <c r="P6" s="222" t="s">
        <v>19093</v>
      </c>
    </row>
    <row r="7" spans="1:16" ht="12.75">
      <c r="A7" s="82" t="s">
        <v>19094</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42.0687</v>
      </c>
      <c r="E8" s="267">
        <v>7.9445</v>
      </c>
      <c r="F8" s="267">
        <v>45.9122</v>
      </c>
      <c r="G8" s="267">
        <v>10.4383</v>
      </c>
      <c r="H8" s="267">
        <v>36.3474</v>
      </c>
      <c r="I8" s="267">
        <v>7.54</v>
      </c>
      <c r="J8" s="267">
        <v>27.1102</v>
      </c>
      <c r="K8" s="267">
        <v>8.1589</v>
      </c>
      <c r="L8" s="267">
        <v>13.6528</v>
      </c>
      <c r="M8" s="267">
        <v>11.1461</v>
      </c>
      <c r="N8" s="267">
        <v>0</v>
      </c>
      <c r="O8" s="267">
        <v>0</v>
      </c>
      <c r="P8" s="267">
        <v>0</v>
      </c>
    </row>
    <row r="9" spans="1:16" ht="15">
      <c r="A9" s="290">
        <v>1</v>
      </c>
      <c r="B9" s="267">
        <v>0</v>
      </c>
      <c r="C9" s="267">
        <v>0</v>
      </c>
      <c r="D9" s="267">
        <v>37.3944</v>
      </c>
      <c r="E9" s="267">
        <v>7.0618</v>
      </c>
      <c r="F9" s="267">
        <v>40.8109</v>
      </c>
      <c r="G9" s="267">
        <v>9.2785</v>
      </c>
      <c r="H9" s="267">
        <v>32.3088</v>
      </c>
      <c r="I9" s="267">
        <v>6.7022</v>
      </c>
      <c r="J9" s="267">
        <v>24.0979</v>
      </c>
      <c r="K9" s="267">
        <v>7.2524</v>
      </c>
      <c r="L9" s="267">
        <v>12.1359</v>
      </c>
      <c r="M9" s="267">
        <v>9.9076</v>
      </c>
      <c r="N9" s="267">
        <v>0</v>
      </c>
      <c r="O9" s="267">
        <v>0</v>
      </c>
      <c r="P9" s="267">
        <v>0</v>
      </c>
    </row>
    <row r="10" spans="1:16" ht="15">
      <c r="A10" s="290">
        <v>2</v>
      </c>
      <c r="B10" s="267">
        <v>0</v>
      </c>
      <c r="C10" s="267">
        <v>0</v>
      </c>
      <c r="D10" s="267">
        <v>32.7201</v>
      </c>
      <c r="E10" s="267">
        <v>6.1791</v>
      </c>
      <c r="F10" s="267">
        <v>35.7095</v>
      </c>
      <c r="G10" s="267">
        <v>8.1186</v>
      </c>
      <c r="H10" s="267">
        <v>28.2702</v>
      </c>
      <c r="I10" s="267">
        <v>5.8644</v>
      </c>
      <c r="J10" s="267">
        <v>21.0857</v>
      </c>
      <c r="K10" s="267">
        <v>6.3458</v>
      </c>
      <c r="L10" s="267">
        <v>10.6189</v>
      </c>
      <c r="M10" s="267">
        <v>8.6692</v>
      </c>
      <c r="N10" s="267">
        <v>0</v>
      </c>
      <c r="O10" s="267">
        <v>0</v>
      </c>
      <c r="P10" s="267">
        <v>0</v>
      </c>
    </row>
    <row r="11" spans="1:16" ht="15">
      <c r="A11" s="290">
        <v>3</v>
      </c>
      <c r="B11" s="267">
        <v>0</v>
      </c>
      <c r="C11" s="267">
        <v>0</v>
      </c>
      <c r="D11" s="267">
        <v>28.0458</v>
      </c>
      <c r="E11" s="267">
        <v>5.2964</v>
      </c>
      <c r="F11" s="267">
        <v>30.6081</v>
      </c>
      <c r="G11" s="267">
        <v>6.9588</v>
      </c>
      <c r="H11" s="267">
        <v>24.2316</v>
      </c>
      <c r="I11" s="267">
        <v>5.0267</v>
      </c>
      <c r="J11" s="267">
        <v>18.0734</v>
      </c>
      <c r="K11" s="267">
        <v>5.4393</v>
      </c>
      <c r="L11" s="267">
        <v>9.1019</v>
      </c>
      <c r="M11" s="267">
        <v>7.4307</v>
      </c>
      <c r="N11" s="267">
        <v>0</v>
      </c>
      <c r="O11" s="267">
        <v>0</v>
      </c>
      <c r="P11" s="267">
        <v>0</v>
      </c>
    </row>
    <row r="12" spans="1:16" ht="15">
      <c r="A12" s="290">
        <v>4</v>
      </c>
      <c r="B12" s="267">
        <v>0</v>
      </c>
      <c r="C12" s="267">
        <v>0</v>
      </c>
      <c r="D12" s="267">
        <v>23.3715</v>
      </c>
      <c r="E12" s="267">
        <v>4.4136</v>
      </c>
      <c r="F12" s="267">
        <v>25.5068</v>
      </c>
      <c r="G12" s="267">
        <v>5.799</v>
      </c>
      <c r="H12" s="267">
        <v>20.193</v>
      </c>
      <c r="I12" s="267">
        <v>4.1889</v>
      </c>
      <c r="J12" s="267">
        <v>15.0612</v>
      </c>
      <c r="K12" s="267">
        <v>4.5327</v>
      </c>
      <c r="L12" s="267">
        <v>7.5849</v>
      </c>
      <c r="M12" s="267">
        <v>6.1923</v>
      </c>
      <c r="N12" s="267">
        <v>0</v>
      </c>
      <c r="O12" s="267">
        <v>0</v>
      </c>
      <c r="P12" s="267">
        <v>0</v>
      </c>
    </row>
    <row r="13" spans="1:16" ht="15">
      <c r="A13" s="290">
        <v>5</v>
      </c>
      <c r="B13" s="267">
        <v>0</v>
      </c>
      <c r="C13" s="267">
        <v>0</v>
      </c>
      <c r="D13" s="267">
        <v>18.6972</v>
      </c>
      <c r="E13" s="267">
        <v>3.5309</v>
      </c>
      <c r="F13" s="267">
        <v>20.4054</v>
      </c>
      <c r="G13" s="267">
        <v>4.6392</v>
      </c>
      <c r="H13" s="267">
        <v>16.1544</v>
      </c>
      <c r="I13" s="267">
        <v>3.3511</v>
      </c>
      <c r="J13" s="267">
        <v>12.049</v>
      </c>
      <c r="K13" s="267">
        <v>3.6262</v>
      </c>
      <c r="L13" s="267">
        <v>6.0679</v>
      </c>
      <c r="M13" s="267">
        <v>4.9538</v>
      </c>
      <c r="N13" s="267">
        <v>0</v>
      </c>
      <c r="O13" s="267">
        <v>0</v>
      </c>
      <c r="P13" s="267">
        <v>0</v>
      </c>
    </row>
    <row r="14" spans="1:16" ht="15">
      <c r="A14" s="290">
        <v>6</v>
      </c>
      <c r="B14" s="267">
        <v>0</v>
      </c>
      <c r="C14" s="267">
        <v>0</v>
      </c>
      <c r="D14" s="267">
        <v>14.0229</v>
      </c>
      <c r="E14" s="267">
        <v>2.6482</v>
      </c>
      <c r="F14" s="267">
        <v>15.3041</v>
      </c>
      <c r="G14" s="267">
        <v>3.4794</v>
      </c>
      <c r="H14" s="267">
        <v>12.1158</v>
      </c>
      <c r="I14" s="267">
        <v>2.5133</v>
      </c>
      <c r="J14" s="267">
        <v>9.0367</v>
      </c>
      <c r="K14" s="267">
        <v>2.7196</v>
      </c>
      <c r="L14" s="267">
        <v>4.5509</v>
      </c>
      <c r="M14" s="267">
        <v>3.7154</v>
      </c>
      <c r="N14" s="267">
        <v>0</v>
      </c>
      <c r="O14" s="267">
        <v>0</v>
      </c>
      <c r="P14" s="267">
        <v>0</v>
      </c>
    </row>
    <row r="15" spans="1:16" ht="15">
      <c r="A15" s="290">
        <v>7</v>
      </c>
      <c r="B15" s="267">
        <v>0</v>
      </c>
      <c r="C15" s="267">
        <v>0</v>
      </c>
      <c r="D15" s="267">
        <v>13.691</v>
      </c>
      <c r="E15" s="267">
        <v>2.5746</v>
      </c>
      <c r="F15" s="267">
        <v>14.4795</v>
      </c>
      <c r="G15" s="267">
        <v>3.3828</v>
      </c>
      <c r="H15" s="267">
        <v>11.714</v>
      </c>
      <c r="I15" s="267">
        <v>2.4435</v>
      </c>
      <c r="J15" s="267">
        <v>8.8223</v>
      </c>
      <c r="K15" s="267">
        <v>2.6441</v>
      </c>
      <c r="L15" s="267">
        <v>4.6833</v>
      </c>
      <c r="M15" s="267">
        <v>3.6121</v>
      </c>
      <c r="N15" s="267">
        <v>0</v>
      </c>
      <c r="O15" s="267">
        <v>0</v>
      </c>
      <c r="P15" s="267">
        <v>0</v>
      </c>
    </row>
    <row r="16" spans="1:16" ht="15">
      <c r="A16" s="290">
        <v>8</v>
      </c>
      <c r="B16" s="267">
        <v>0</v>
      </c>
      <c r="C16" s="267">
        <v>0</v>
      </c>
      <c r="D16" s="267">
        <v>13.3592</v>
      </c>
      <c r="E16" s="267">
        <v>2.5011</v>
      </c>
      <c r="F16" s="267">
        <v>13.655</v>
      </c>
      <c r="G16" s="267">
        <v>3.2861</v>
      </c>
      <c r="H16" s="267">
        <v>11.3122</v>
      </c>
      <c r="I16" s="267">
        <v>2.3737</v>
      </c>
      <c r="J16" s="267">
        <v>8.6079</v>
      </c>
      <c r="K16" s="267">
        <v>2.5685</v>
      </c>
      <c r="L16" s="267">
        <v>4.8157</v>
      </c>
      <c r="M16" s="267">
        <v>3.5089</v>
      </c>
      <c r="N16" s="267">
        <v>0</v>
      </c>
      <c r="O16" s="267">
        <v>0</v>
      </c>
      <c r="P16" s="267">
        <v>0</v>
      </c>
    </row>
    <row r="17" spans="1:16" ht="15">
      <c r="A17" s="290">
        <v>9</v>
      </c>
      <c r="B17" s="267">
        <v>0</v>
      </c>
      <c r="C17" s="267">
        <v>0</v>
      </c>
      <c r="D17" s="267">
        <v>13.0274</v>
      </c>
      <c r="E17" s="267">
        <v>2.4275</v>
      </c>
      <c r="F17" s="267">
        <v>12.8304</v>
      </c>
      <c r="G17" s="267">
        <v>3.1895</v>
      </c>
      <c r="H17" s="267">
        <v>10.9104</v>
      </c>
      <c r="I17" s="267">
        <v>2.3039</v>
      </c>
      <c r="J17" s="267">
        <v>8.3934</v>
      </c>
      <c r="K17" s="267">
        <v>2.493</v>
      </c>
      <c r="L17" s="267">
        <v>4.9481</v>
      </c>
      <c r="M17" s="267">
        <v>3.4057</v>
      </c>
      <c r="N17" s="267">
        <v>0</v>
      </c>
      <c r="O17" s="267">
        <v>0</v>
      </c>
      <c r="P17" s="267">
        <v>0</v>
      </c>
    </row>
    <row r="18" spans="1:16" ht="15">
      <c r="A18" s="290">
        <v>10</v>
      </c>
      <c r="B18" s="267">
        <v>0</v>
      </c>
      <c r="C18" s="267">
        <v>0</v>
      </c>
      <c r="D18" s="267">
        <v>12.6955</v>
      </c>
      <c r="E18" s="267">
        <v>2.3539</v>
      </c>
      <c r="F18" s="267">
        <v>12.0059</v>
      </c>
      <c r="G18" s="267">
        <v>3.0928</v>
      </c>
      <c r="H18" s="267">
        <v>10.5086</v>
      </c>
      <c r="I18" s="267">
        <v>2.2341</v>
      </c>
      <c r="J18" s="267">
        <v>8.179</v>
      </c>
      <c r="K18" s="267">
        <v>2.4175</v>
      </c>
      <c r="L18" s="267">
        <v>5.0805</v>
      </c>
      <c r="M18" s="267">
        <v>3.3025</v>
      </c>
      <c r="N18" s="267">
        <v>0</v>
      </c>
      <c r="O18" s="267">
        <v>0</v>
      </c>
      <c r="P18" s="267">
        <v>0</v>
      </c>
    </row>
    <row r="19" spans="1:16" ht="15">
      <c r="A19" s="290">
        <v>11</v>
      </c>
      <c r="B19" s="267">
        <v>0</v>
      </c>
      <c r="C19" s="267">
        <v>0</v>
      </c>
      <c r="D19" s="267">
        <v>12.3637</v>
      </c>
      <c r="E19" s="267">
        <v>2.2804</v>
      </c>
      <c r="F19" s="267">
        <v>11.1813</v>
      </c>
      <c r="G19" s="267">
        <v>2.9962</v>
      </c>
      <c r="H19" s="267">
        <v>10.1068</v>
      </c>
      <c r="I19" s="267">
        <v>2.1643</v>
      </c>
      <c r="J19" s="267">
        <v>7.9645</v>
      </c>
      <c r="K19" s="267">
        <v>2.3419</v>
      </c>
      <c r="L19" s="267">
        <v>5.2129</v>
      </c>
      <c r="M19" s="267">
        <v>3.1993</v>
      </c>
      <c r="N19" s="267">
        <v>0</v>
      </c>
      <c r="O19" s="267">
        <v>0</v>
      </c>
      <c r="P19" s="267">
        <v>0</v>
      </c>
    </row>
    <row r="20" spans="1:16" ht="15">
      <c r="A20" s="290">
        <v>12</v>
      </c>
      <c r="B20" s="267">
        <v>0</v>
      </c>
      <c r="C20" s="267">
        <v>0</v>
      </c>
      <c r="D20" s="267">
        <v>12.0318</v>
      </c>
      <c r="E20" s="267">
        <v>2.2068</v>
      </c>
      <c r="F20" s="267">
        <v>10.3568</v>
      </c>
      <c r="G20" s="267">
        <v>2.8995</v>
      </c>
      <c r="H20" s="267">
        <v>9.705</v>
      </c>
      <c r="I20" s="267">
        <v>2.0944</v>
      </c>
      <c r="J20" s="267">
        <v>7.7501</v>
      </c>
      <c r="K20" s="267">
        <v>2.2664</v>
      </c>
      <c r="L20" s="267">
        <v>5.3452</v>
      </c>
      <c r="M20" s="267">
        <v>3.0961</v>
      </c>
      <c r="N20" s="267">
        <v>0</v>
      </c>
      <c r="O20" s="267">
        <v>0</v>
      </c>
      <c r="P20" s="267">
        <v>0</v>
      </c>
    </row>
    <row r="21" spans="1:16" ht="15">
      <c r="A21" s="290">
        <v>13</v>
      </c>
      <c r="B21" s="267">
        <v>0</v>
      </c>
      <c r="C21" s="267">
        <v>0</v>
      </c>
      <c r="D21" s="267">
        <v>11.7</v>
      </c>
      <c r="E21" s="267">
        <v>2.1333</v>
      </c>
      <c r="F21" s="267">
        <v>9.5322</v>
      </c>
      <c r="G21" s="267">
        <v>2.8029</v>
      </c>
      <c r="H21" s="267">
        <v>9.3033</v>
      </c>
      <c r="I21" s="267">
        <v>2.0246</v>
      </c>
      <c r="J21" s="267">
        <v>7.5357</v>
      </c>
      <c r="K21" s="267">
        <v>2.1908</v>
      </c>
      <c r="L21" s="267">
        <v>5.4776</v>
      </c>
      <c r="M21" s="267">
        <v>2.9929</v>
      </c>
      <c r="N21" s="267">
        <v>0</v>
      </c>
      <c r="O21" s="267">
        <v>0</v>
      </c>
      <c r="P21" s="267">
        <v>0</v>
      </c>
    </row>
    <row r="22" spans="1:16" ht="15">
      <c r="A22" s="290">
        <v>14</v>
      </c>
      <c r="B22" s="267">
        <v>0</v>
      </c>
      <c r="C22" s="267">
        <v>0</v>
      </c>
      <c r="D22" s="267">
        <v>11.3682</v>
      </c>
      <c r="E22" s="267">
        <v>2.0597</v>
      </c>
      <c r="F22" s="267">
        <v>8.7077</v>
      </c>
      <c r="G22" s="267">
        <v>2.7062</v>
      </c>
      <c r="H22" s="267">
        <v>8.9015</v>
      </c>
      <c r="I22" s="267">
        <v>1.9548</v>
      </c>
      <c r="J22" s="267">
        <v>7.3212</v>
      </c>
      <c r="K22" s="267">
        <v>2.1153</v>
      </c>
      <c r="L22" s="267">
        <v>5.61</v>
      </c>
      <c r="M22" s="267">
        <v>2.8897</v>
      </c>
      <c r="N22" s="267">
        <v>0</v>
      </c>
      <c r="O22" s="267">
        <v>0</v>
      </c>
      <c r="P22" s="267">
        <v>0</v>
      </c>
    </row>
    <row r="23" spans="1:16" ht="15">
      <c r="A23" s="290">
        <v>15</v>
      </c>
      <c r="B23" s="267">
        <v>0</v>
      </c>
      <c r="C23" s="267">
        <v>0</v>
      </c>
      <c r="D23" s="267">
        <v>11.0363</v>
      </c>
      <c r="E23" s="267">
        <v>1.9861</v>
      </c>
      <c r="F23" s="267">
        <v>7.8831</v>
      </c>
      <c r="G23" s="267">
        <v>2.6096</v>
      </c>
      <c r="H23" s="267">
        <v>8.4997</v>
      </c>
      <c r="I23" s="267">
        <v>1.885</v>
      </c>
      <c r="J23" s="267">
        <v>7.1068</v>
      </c>
      <c r="K23" s="267">
        <v>2.0397</v>
      </c>
      <c r="L23" s="267">
        <v>5.7424</v>
      </c>
      <c r="M23" s="267">
        <v>2.7865</v>
      </c>
      <c r="N23" s="267">
        <v>0</v>
      </c>
      <c r="O23" s="267">
        <v>0</v>
      </c>
      <c r="P23" s="267">
        <v>0</v>
      </c>
    </row>
    <row r="24" spans="1:16" ht="15">
      <c r="A24" s="290">
        <v>16</v>
      </c>
      <c r="B24" s="267">
        <v>0</v>
      </c>
      <c r="C24" s="267">
        <v>0</v>
      </c>
      <c r="D24" s="267">
        <v>10.7045</v>
      </c>
      <c r="E24" s="267">
        <v>1.9126</v>
      </c>
      <c r="F24" s="267">
        <v>7.0586</v>
      </c>
      <c r="G24" s="267">
        <v>2.5129</v>
      </c>
      <c r="H24" s="267">
        <v>8.0979</v>
      </c>
      <c r="I24" s="267">
        <v>1.8152</v>
      </c>
      <c r="J24" s="267">
        <v>6.8924</v>
      </c>
      <c r="K24" s="267">
        <v>1.9642</v>
      </c>
      <c r="L24" s="267">
        <v>5.8748</v>
      </c>
      <c r="M24" s="267">
        <v>2.6833</v>
      </c>
      <c r="N24" s="267">
        <v>0</v>
      </c>
      <c r="O24" s="267">
        <v>0</v>
      </c>
      <c r="P24" s="267">
        <v>0</v>
      </c>
    </row>
    <row r="25" spans="1:16" ht="15">
      <c r="A25" s="290">
        <v>17</v>
      </c>
      <c r="B25" s="267">
        <v>0</v>
      </c>
      <c r="C25" s="267">
        <v>0</v>
      </c>
      <c r="D25" s="267">
        <v>10.3726</v>
      </c>
      <c r="E25" s="267">
        <v>1.839</v>
      </c>
      <c r="F25" s="267">
        <v>6.234</v>
      </c>
      <c r="G25" s="267">
        <v>2.4163</v>
      </c>
      <c r="H25" s="267">
        <v>7.6961</v>
      </c>
      <c r="I25" s="267">
        <v>1.7454</v>
      </c>
      <c r="J25" s="267">
        <v>6.6779</v>
      </c>
      <c r="K25" s="267">
        <v>1.8886</v>
      </c>
      <c r="L25" s="267">
        <v>6.0072</v>
      </c>
      <c r="M25" s="267">
        <v>2.5801</v>
      </c>
      <c r="N25" s="267">
        <v>0</v>
      </c>
      <c r="O25" s="267">
        <v>0</v>
      </c>
      <c r="P25" s="267">
        <v>0</v>
      </c>
    </row>
    <row r="26" spans="1:16" ht="15">
      <c r="A26" s="290">
        <v>18</v>
      </c>
      <c r="B26" s="267">
        <v>0</v>
      </c>
      <c r="C26" s="267">
        <v>0</v>
      </c>
      <c r="D26" s="267">
        <v>10.0408</v>
      </c>
      <c r="E26" s="267">
        <v>1.7655</v>
      </c>
      <c r="F26" s="267">
        <v>5.4095</v>
      </c>
      <c r="G26" s="267">
        <v>2.3196</v>
      </c>
      <c r="H26" s="267">
        <v>7.2943</v>
      </c>
      <c r="I26" s="267">
        <v>1.6756</v>
      </c>
      <c r="J26" s="267">
        <v>6.4635</v>
      </c>
      <c r="K26" s="267">
        <v>1.8131</v>
      </c>
      <c r="L26" s="267">
        <v>6.1396</v>
      </c>
      <c r="M26" s="267">
        <v>2.4769</v>
      </c>
      <c r="N26" s="267">
        <v>6.312</v>
      </c>
      <c r="O26" s="267">
        <v>4.084</v>
      </c>
      <c r="P26" s="267">
        <v>0</v>
      </c>
    </row>
    <row r="27" spans="1:16" ht="15">
      <c r="A27" s="290">
        <v>19</v>
      </c>
      <c r="B27" s="267">
        <v>0</v>
      </c>
      <c r="C27" s="267">
        <v>0</v>
      </c>
      <c r="D27" s="267">
        <v>9.6573</v>
      </c>
      <c r="E27" s="267">
        <v>1.7606</v>
      </c>
      <c r="F27" s="267">
        <v>5.3918</v>
      </c>
      <c r="G27" s="267">
        <v>2.3027</v>
      </c>
      <c r="H27" s="267">
        <v>7.1736</v>
      </c>
      <c r="I27" s="267">
        <v>1.6749</v>
      </c>
      <c r="J27" s="267">
        <v>6.2382</v>
      </c>
      <c r="K27" s="267">
        <v>1.8067</v>
      </c>
      <c r="L27" s="267">
        <v>5.9461</v>
      </c>
      <c r="M27" s="267">
        <v>2.469</v>
      </c>
      <c r="N27" s="267">
        <v>6.1367</v>
      </c>
      <c r="O27" s="267">
        <v>3.9706</v>
      </c>
      <c r="P27" s="267">
        <v>0</v>
      </c>
    </row>
    <row r="28" spans="1:16" ht="15">
      <c r="A28" s="290">
        <v>20</v>
      </c>
      <c r="B28" s="267">
        <v>0</v>
      </c>
      <c r="C28" s="267">
        <v>0</v>
      </c>
      <c r="D28" s="267">
        <v>9.2737</v>
      </c>
      <c r="E28" s="267">
        <v>1.7557</v>
      </c>
      <c r="F28" s="267">
        <v>5.374</v>
      </c>
      <c r="G28" s="267">
        <v>2.2858</v>
      </c>
      <c r="H28" s="267">
        <v>7.053</v>
      </c>
      <c r="I28" s="267">
        <v>1.6743</v>
      </c>
      <c r="J28" s="267">
        <v>6.0129</v>
      </c>
      <c r="K28" s="267">
        <v>1.8003</v>
      </c>
      <c r="L28" s="267">
        <v>5.7526</v>
      </c>
      <c r="M28" s="267">
        <v>2.4612</v>
      </c>
      <c r="N28" s="267">
        <v>5.9613</v>
      </c>
      <c r="O28" s="267">
        <v>3.8571</v>
      </c>
      <c r="P28" s="267">
        <v>0</v>
      </c>
    </row>
    <row r="29" spans="1:16" ht="15">
      <c r="A29" s="290">
        <v>21</v>
      </c>
      <c r="B29" s="267">
        <v>0</v>
      </c>
      <c r="C29" s="267">
        <v>0</v>
      </c>
      <c r="D29" s="267">
        <v>9.7792</v>
      </c>
      <c r="E29" s="267">
        <v>1.9259</v>
      </c>
      <c r="F29" s="267">
        <v>5.8919</v>
      </c>
      <c r="G29" s="267">
        <v>2.4958</v>
      </c>
      <c r="H29" s="267">
        <v>7.6256</v>
      </c>
      <c r="I29" s="267">
        <v>1.8411</v>
      </c>
      <c r="J29" s="267">
        <v>6.3664</v>
      </c>
      <c r="K29" s="267">
        <v>1.9733</v>
      </c>
      <c r="L29" s="267">
        <v>6.115</v>
      </c>
      <c r="M29" s="267">
        <v>2.6986</v>
      </c>
      <c r="N29" s="267">
        <v>6.3646</v>
      </c>
      <c r="O29" s="267">
        <v>4.1181</v>
      </c>
      <c r="P29" s="267">
        <v>0</v>
      </c>
    </row>
    <row r="30" spans="1:16" ht="15">
      <c r="A30" s="290">
        <v>22</v>
      </c>
      <c r="B30" s="267">
        <v>0</v>
      </c>
      <c r="C30" s="267">
        <v>0</v>
      </c>
      <c r="D30" s="267">
        <v>9.3573</v>
      </c>
      <c r="E30" s="267">
        <v>1.9205</v>
      </c>
      <c r="F30" s="267">
        <v>5.8724</v>
      </c>
      <c r="G30" s="267">
        <v>2.4772</v>
      </c>
      <c r="H30" s="267">
        <v>7.4928</v>
      </c>
      <c r="I30" s="267">
        <v>1.8404</v>
      </c>
      <c r="J30" s="267">
        <v>6.1186</v>
      </c>
      <c r="K30" s="267">
        <v>1.9663</v>
      </c>
      <c r="L30" s="267">
        <v>5.9021</v>
      </c>
      <c r="M30" s="267">
        <v>2.6899</v>
      </c>
      <c r="N30" s="267">
        <v>6.1717</v>
      </c>
      <c r="O30" s="267">
        <v>3.9933</v>
      </c>
      <c r="P30" s="267">
        <v>0</v>
      </c>
    </row>
    <row r="31" spans="1:16" ht="15">
      <c r="A31" s="290">
        <v>23</v>
      </c>
      <c r="B31" s="267">
        <v>0</v>
      </c>
      <c r="C31" s="267">
        <v>0</v>
      </c>
      <c r="D31" s="267">
        <v>8.9354</v>
      </c>
      <c r="E31" s="267">
        <v>1.9152</v>
      </c>
      <c r="F31" s="267">
        <v>5.8529</v>
      </c>
      <c r="G31" s="267">
        <v>2.4586</v>
      </c>
      <c r="H31" s="267">
        <v>7.3601</v>
      </c>
      <c r="I31" s="267">
        <v>1.8397</v>
      </c>
      <c r="J31" s="267">
        <v>5.8707</v>
      </c>
      <c r="K31" s="267">
        <v>1.9593</v>
      </c>
      <c r="L31" s="267">
        <v>5.6893</v>
      </c>
      <c r="M31" s="267">
        <v>2.6813</v>
      </c>
      <c r="N31" s="267">
        <v>5.9789</v>
      </c>
      <c r="O31" s="267">
        <v>3.8685</v>
      </c>
      <c r="P31" s="267">
        <v>0</v>
      </c>
    </row>
    <row r="32" spans="1:16" ht="15">
      <c r="A32" s="290">
        <v>24</v>
      </c>
      <c r="B32" s="267">
        <v>0</v>
      </c>
      <c r="C32" s="267">
        <v>0</v>
      </c>
      <c r="D32" s="267">
        <v>8.5136</v>
      </c>
      <c r="E32" s="267">
        <v>1.9098</v>
      </c>
      <c r="F32" s="267">
        <v>5.8333</v>
      </c>
      <c r="G32" s="267">
        <v>2.44</v>
      </c>
      <c r="H32" s="267">
        <v>7.2274</v>
      </c>
      <c r="I32" s="267">
        <v>1.839</v>
      </c>
      <c r="J32" s="267">
        <v>5.6229</v>
      </c>
      <c r="K32" s="267">
        <v>1.9523</v>
      </c>
      <c r="L32" s="267">
        <v>5.4764</v>
      </c>
      <c r="M32" s="267">
        <v>2.6726</v>
      </c>
      <c r="N32" s="267">
        <v>5.786</v>
      </c>
      <c r="O32" s="267">
        <v>3.7437</v>
      </c>
      <c r="P32" s="267">
        <v>0</v>
      </c>
    </row>
    <row r="33" spans="1:16" ht="15">
      <c r="A33" s="290">
        <v>25</v>
      </c>
      <c r="B33" s="267">
        <v>0</v>
      </c>
      <c r="C33" s="267">
        <v>0</v>
      </c>
      <c r="D33" s="267">
        <v>8.0917</v>
      </c>
      <c r="E33" s="267">
        <v>1.9044</v>
      </c>
      <c r="F33" s="267">
        <v>5.8138</v>
      </c>
      <c r="G33" s="267">
        <v>2.4214</v>
      </c>
      <c r="H33" s="267">
        <v>7.0947</v>
      </c>
      <c r="I33" s="267">
        <v>1.8383</v>
      </c>
      <c r="J33" s="267">
        <v>5.3751</v>
      </c>
      <c r="K33" s="267">
        <v>1.9453</v>
      </c>
      <c r="L33" s="267">
        <v>5.2636</v>
      </c>
      <c r="M33" s="267">
        <v>2.664</v>
      </c>
      <c r="N33" s="267">
        <v>5.5931</v>
      </c>
      <c r="O33" s="267">
        <v>3.6189</v>
      </c>
      <c r="P33" s="267">
        <v>0</v>
      </c>
    </row>
    <row r="34" spans="1:16" ht="15">
      <c r="A34" s="290">
        <v>26</v>
      </c>
      <c r="B34" s="267">
        <v>0</v>
      </c>
      <c r="C34" s="267">
        <v>0</v>
      </c>
      <c r="D34" s="267">
        <v>7.6698</v>
      </c>
      <c r="E34" s="267">
        <v>1.8991</v>
      </c>
      <c r="F34" s="267">
        <v>5.7943</v>
      </c>
      <c r="G34" s="267">
        <v>2.4028</v>
      </c>
      <c r="H34" s="267">
        <v>6.9619</v>
      </c>
      <c r="I34" s="267">
        <v>1.8377</v>
      </c>
      <c r="J34" s="267">
        <v>5.1273</v>
      </c>
      <c r="K34" s="267">
        <v>1.9382</v>
      </c>
      <c r="L34" s="267">
        <v>5.0507</v>
      </c>
      <c r="M34" s="267">
        <v>2.6553</v>
      </c>
      <c r="N34" s="267">
        <v>5.4003</v>
      </c>
      <c r="O34" s="267">
        <v>3.4941</v>
      </c>
      <c r="P34" s="267">
        <v>0</v>
      </c>
    </row>
    <row r="35" spans="1:16" ht="15">
      <c r="A35" s="290">
        <v>27</v>
      </c>
      <c r="B35" s="267">
        <v>0</v>
      </c>
      <c r="C35" s="267">
        <v>0</v>
      </c>
      <c r="D35" s="267">
        <v>7.2479</v>
      </c>
      <c r="E35" s="267">
        <v>1.8937</v>
      </c>
      <c r="F35" s="267">
        <v>5.7748</v>
      </c>
      <c r="G35" s="267">
        <v>2.3843</v>
      </c>
      <c r="H35" s="267">
        <v>6.8292</v>
      </c>
      <c r="I35" s="267">
        <v>1.837</v>
      </c>
      <c r="J35" s="267">
        <v>4.8795</v>
      </c>
      <c r="K35" s="267">
        <v>1.9312</v>
      </c>
      <c r="L35" s="267">
        <v>4.8379</v>
      </c>
      <c r="M35" s="267">
        <v>2.6466</v>
      </c>
      <c r="N35" s="267">
        <v>5.2074</v>
      </c>
      <c r="O35" s="267">
        <v>3.3693</v>
      </c>
      <c r="P35" s="267">
        <v>0</v>
      </c>
    </row>
    <row r="36" spans="1:16" ht="15">
      <c r="A36" s="290">
        <v>28</v>
      </c>
      <c r="B36" s="267">
        <v>0</v>
      </c>
      <c r="C36" s="267">
        <v>0</v>
      </c>
      <c r="D36" s="267">
        <v>6.826</v>
      </c>
      <c r="E36" s="267">
        <v>1.8883</v>
      </c>
      <c r="F36" s="267">
        <v>5.7553</v>
      </c>
      <c r="G36" s="267">
        <v>2.3657</v>
      </c>
      <c r="H36" s="267">
        <v>6.6965</v>
      </c>
      <c r="I36" s="267">
        <v>1.8363</v>
      </c>
      <c r="J36" s="267">
        <v>4.6316</v>
      </c>
      <c r="K36" s="267">
        <v>1.9242</v>
      </c>
      <c r="L36" s="267">
        <v>4.6251</v>
      </c>
      <c r="M36" s="267">
        <v>2.638</v>
      </c>
      <c r="N36" s="267">
        <v>5.0145</v>
      </c>
      <c r="O36" s="267">
        <v>3.2445</v>
      </c>
      <c r="P36" s="267">
        <v>0</v>
      </c>
    </row>
    <row r="37" spans="1:16" ht="15">
      <c r="A37" s="290">
        <v>29</v>
      </c>
      <c r="B37" s="267">
        <v>0</v>
      </c>
      <c r="C37" s="267">
        <v>0</v>
      </c>
      <c r="D37" s="267">
        <v>6.4041</v>
      </c>
      <c r="E37" s="267">
        <v>1.883</v>
      </c>
      <c r="F37" s="267">
        <v>5.7357</v>
      </c>
      <c r="G37" s="267">
        <v>2.3471</v>
      </c>
      <c r="H37" s="267">
        <v>6.5638</v>
      </c>
      <c r="I37" s="267">
        <v>1.8356</v>
      </c>
      <c r="J37" s="267">
        <v>4.3838</v>
      </c>
      <c r="K37" s="267">
        <v>1.9172</v>
      </c>
      <c r="L37" s="267">
        <v>4.4122</v>
      </c>
      <c r="M37" s="267">
        <v>2.6293</v>
      </c>
      <c r="N37" s="267">
        <v>4.8217</v>
      </c>
      <c r="O37" s="267">
        <v>3.1198</v>
      </c>
      <c r="P37" s="267">
        <v>0</v>
      </c>
    </row>
    <row r="38" spans="1:16" ht="15">
      <c r="A38" s="290">
        <v>30</v>
      </c>
      <c r="B38" s="267">
        <v>0</v>
      </c>
      <c r="C38" s="267">
        <v>0</v>
      </c>
      <c r="D38" s="267">
        <v>5.9822</v>
      </c>
      <c r="E38" s="267">
        <v>1.8776</v>
      </c>
      <c r="F38" s="267">
        <v>5.7162</v>
      </c>
      <c r="G38" s="267">
        <v>2.3285</v>
      </c>
      <c r="H38" s="267">
        <v>6.431</v>
      </c>
      <c r="I38" s="267">
        <v>1.8349</v>
      </c>
      <c r="J38" s="267">
        <v>4.136</v>
      </c>
      <c r="K38" s="267">
        <v>1.9101</v>
      </c>
      <c r="L38" s="267">
        <v>4.1994</v>
      </c>
      <c r="M38" s="267">
        <v>2.6206</v>
      </c>
      <c r="N38" s="267">
        <v>4.6288</v>
      </c>
      <c r="O38" s="267">
        <v>2.995</v>
      </c>
      <c r="P38" s="267">
        <v>0</v>
      </c>
    </row>
    <row r="39" spans="1:16" ht="15">
      <c r="A39" s="290">
        <v>31</v>
      </c>
      <c r="B39" s="267">
        <v>0</v>
      </c>
      <c r="C39" s="267">
        <v>0</v>
      </c>
      <c r="D39" s="267">
        <v>6.5947</v>
      </c>
      <c r="E39" s="267">
        <v>1.8722</v>
      </c>
      <c r="F39" s="267">
        <v>5.6305</v>
      </c>
      <c r="G39" s="267">
        <v>2.3162</v>
      </c>
      <c r="H39" s="267">
        <v>6.4895</v>
      </c>
      <c r="I39" s="267">
        <v>1.8343</v>
      </c>
      <c r="J39" s="267">
        <v>4.0116</v>
      </c>
      <c r="K39" s="267">
        <v>1.9031</v>
      </c>
      <c r="L39" s="267">
        <v>4.1633</v>
      </c>
      <c r="M39" s="267">
        <v>2.6132</v>
      </c>
      <c r="N39" s="267">
        <v>4.5255</v>
      </c>
      <c r="O39" s="267">
        <v>2.9281</v>
      </c>
      <c r="P39" s="267">
        <v>0</v>
      </c>
    </row>
    <row r="40" spans="1:16" ht="15">
      <c r="A40" s="290">
        <v>32</v>
      </c>
      <c r="B40" s="267">
        <v>0</v>
      </c>
      <c r="C40" s="267">
        <v>0</v>
      </c>
      <c r="D40" s="267">
        <v>7.2072</v>
      </c>
      <c r="E40" s="267">
        <v>1.8669</v>
      </c>
      <c r="F40" s="267">
        <v>5.5447</v>
      </c>
      <c r="G40" s="267">
        <v>2.304</v>
      </c>
      <c r="H40" s="267">
        <v>6.548</v>
      </c>
      <c r="I40" s="267">
        <v>1.8336</v>
      </c>
      <c r="J40" s="267">
        <v>3.8871</v>
      </c>
      <c r="K40" s="267">
        <v>1.8961</v>
      </c>
      <c r="L40" s="267">
        <v>4.1272</v>
      </c>
      <c r="M40" s="267">
        <v>2.6059</v>
      </c>
      <c r="N40" s="267">
        <v>4.4221</v>
      </c>
      <c r="O40" s="267">
        <v>2.8612</v>
      </c>
      <c r="P40" s="267">
        <v>0</v>
      </c>
    </row>
    <row r="41" spans="1:16" ht="15">
      <c r="A41" s="290">
        <v>33</v>
      </c>
      <c r="B41" s="267">
        <v>0</v>
      </c>
      <c r="C41" s="267">
        <v>0</v>
      </c>
      <c r="D41" s="267">
        <v>8.6016</v>
      </c>
      <c r="E41" s="267">
        <v>1.9639</v>
      </c>
      <c r="F41" s="267">
        <v>6.0049</v>
      </c>
      <c r="G41" s="267">
        <v>2.4178</v>
      </c>
      <c r="H41" s="267">
        <v>7.2672</v>
      </c>
      <c r="I41" s="267">
        <v>1.9337</v>
      </c>
      <c r="J41" s="267">
        <v>4.139</v>
      </c>
      <c r="K41" s="267">
        <v>1.993</v>
      </c>
      <c r="L41" s="267">
        <v>4.5002</v>
      </c>
      <c r="M41" s="267">
        <v>2.7414</v>
      </c>
      <c r="N41" s="267">
        <v>4.7506</v>
      </c>
      <c r="O41" s="267">
        <v>2.948</v>
      </c>
      <c r="P41" s="267">
        <v>0</v>
      </c>
    </row>
    <row r="42" spans="1:16" ht="15">
      <c r="A42" s="290">
        <v>34</v>
      </c>
      <c r="B42" s="267">
        <v>0</v>
      </c>
      <c r="C42" s="267">
        <v>0</v>
      </c>
      <c r="D42" s="267">
        <v>9.2753</v>
      </c>
      <c r="E42" s="267">
        <v>1.9582</v>
      </c>
      <c r="F42" s="267">
        <v>5.9106</v>
      </c>
      <c r="G42" s="267">
        <v>2.4049</v>
      </c>
      <c r="H42" s="267">
        <v>7.3315</v>
      </c>
      <c r="I42" s="267">
        <v>1.933</v>
      </c>
      <c r="J42" s="267">
        <v>4.0021</v>
      </c>
      <c r="K42" s="267">
        <v>1.9856</v>
      </c>
      <c r="L42" s="267">
        <v>4.4604</v>
      </c>
      <c r="M42" s="267">
        <v>2.7336</v>
      </c>
      <c r="N42" s="267">
        <v>4.6369</v>
      </c>
      <c r="O42" s="267">
        <v>2.8775</v>
      </c>
      <c r="P42" s="267">
        <v>0</v>
      </c>
    </row>
    <row r="43" spans="1:16" ht="15">
      <c r="A43" s="290">
        <v>35</v>
      </c>
      <c r="B43" s="267">
        <v>0</v>
      </c>
      <c r="C43" s="267">
        <v>0</v>
      </c>
      <c r="D43" s="267">
        <v>9.949</v>
      </c>
      <c r="E43" s="267">
        <v>1.9525</v>
      </c>
      <c r="F43" s="267">
        <v>5.8163</v>
      </c>
      <c r="G43" s="267">
        <v>2.392</v>
      </c>
      <c r="H43" s="267">
        <v>7.3959</v>
      </c>
      <c r="I43" s="267">
        <v>1.9323</v>
      </c>
      <c r="J43" s="267">
        <v>3.8652</v>
      </c>
      <c r="K43" s="267">
        <v>1.9782</v>
      </c>
      <c r="L43" s="267">
        <v>4.4207</v>
      </c>
      <c r="M43" s="267">
        <v>2.7258</v>
      </c>
      <c r="N43" s="267">
        <v>4.5233</v>
      </c>
      <c r="O43" s="267">
        <v>2.8069</v>
      </c>
      <c r="P43" s="267">
        <v>0</v>
      </c>
    </row>
    <row r="44" spans="1:16" ht="15">
      <c r="A44" s="290">
        <v>36</v>
      </c>
      <c r="B44" s="267">
        <v>0</v>
      </c>
      <c r="C44" s="267">
        <v>0</v>
      </c>
      <c r="D44" s="267">
        <v>10.6228</v>
      </c>
      <c r="E44" s="267">
        <v>1.9469</v>
      </c>
      <c r="F44" s="267">
        <v>5.722</v>
      </c>
      <c r="G44" s="267">
        <v>2.3791</v>
      </c>
      <c r="H44" s="267">
        <v>7.4602</v>
      </c>
      <c r="I44" s="267">
        <v>1.9316</v>
      </c>
      <c r="J44" s="267">
        <v>3.7283</v>
      </c>
      <c r="K44" s="267">
        <v>1.9708</v>
      </c>
      <c r="L44" s="267">
        <v>4.381</v>
      </c>
      <c r="M44" s="267">
        <v>2.718</v>
      </c>
      <c r="N44" s="267">
        <v>4.4096</v>
      </c>
      <c r="O44" s="267">
        <v>2.7364</v>
      </c>
      <c r="P44" s="267">
        <v>0</v>
      </c>
    </row>
    <row r="45" spans="1:16" ht="15">
      <c r="A45" s="290">
        <v>37</v>
      </c>
      <c r="B45" s="267">
        <v>0</v>
      </c>
      <c r="C45" s="267">
        <v>0</v>
      </c>
      <c r="D45" s="267">
        <v>11.2965</v>
      </c>
      <c r="E45" s="267">
        <v>1.9412</v>
      </c>
      <c r="F45" s="267">
        <v>5.6277</v>
      </c>
      <c r="G45" s="267">
        <v>2.3662</v>
      </c>
      <c r="H45" s="267">
        <v>7.5245</v>
      </c>
      <c r="I45" s="267">
        <v>1.9308</v>
      </c>
      <c r="J45" s="267">
        <v>3.5915</v>
      </c>
      <c r="K45" s="267">
        <v>1.9634</v>
      </c>
      <c r="L45" s="267">
        <v>4.3413</v>
      </c>
      <c r="M45" s="267">
        <v>2.7102</v>
      </c>
      <c r="N45" s="267">
        <v>4.2959</v>
      </c>
      <c r="O45" s="267">
        <v>2.6658</v>
      </c>
      <c r="P45" s="267">
        <v>0</v>
      </c>
    </row>
    <row r="46" spans="1:16" ht="15">
      <c r="A46" s="290">
        <v>38</v>
      </c>
      <c r="B46" s="267">
        <v>0</v>
      </c>
      <c r="C46" s="267">
        <v>0</v>
      </c>
      <c r="D46" s="267">
        <v>11.9702</v>
      </c>
      <c r="E46" s="267">
        <v>1.9356</v>
      </c>
      <c r="F46" s="267">
        <v>5.5333</v>
      </c>
      <c r="G46" s="267">
        <v>2.3533</v>
      </c>
      <c r="H46" s="267">
        <v>7.5889</v>
      </c>
      <c r="I46" s="267">
        <v>1.9301</v>
      </c>
      <c r="J46" s="267">
        <v>3.4546</v>
      </c>
      <c r="K46" s="267">
        <v>1.9559</v>
      </c>
      <c r="L46" s="267">
        <v>4.3016</v>
      </c>
      <c r="M46" s="267">
        <v>2.7024</v>
      </c>
      <c r="N46" s="267">
        <v>4.1822</v>
      </c>
      <c r="O46" s="267">
        <v>2.5953</v>
      </c>
      <c r="P46" s="267">
        <v>0</v>
      </c>
    </row>
    <row r="47" spans="1:16" ht="15">
      <c r="A47" s="290">
        <v>39</v>
      </c>
      <c r="B47" s="267">
        <v>0</v>
      </c>
      <c r="C47" s="267">
        <v>0</v>
      </c>
      <c r="D47" s="267">
        <v>12.6439</v>
      </c>
      <c r="E47" s="267">
        <v>1.9299</v>
      </c>
      <c r="F47" s="267">
        <v>5.439</v>
      </c>
      <c r="G47" s="267">
        <v>2.3404</v>
      </c>
      <c r="H47" s="267">
        <v>7.6532</v>
      </c>
      <c r="I47" s="267">
        <v>1.9294</v>
      </c>
      <c r="J47" s="267">
        <v>3.3177</v>
      </c>
      <c r="K47" s="267">
        <v>1.9485</v>
      </c>
      <c r="L47" s="267">
        <v>4.2619</v>
      </c>
      <c r="M47" s="267">
        <v>2.6946</v>
      </c>
      <c r="N47" s="267">
        <v>4.0685</v>
      </c>
      <c r="O47" s="267">
        <v>2.5248</v>
      </c>
      <c r="P47" s="267">
        <v>0</v>
      </c>
    </row>
    <row r="48" spans="1:16" ht="15">
      <c r="A48" s="290">
        <v>40</v>
      </c>
      <c r="B48" s="267">
        <v>0</v>
      </c>
      <c r="C48" s="267">
        <v>0</v>
      </c>
      <c r="D48" s="267">
        <v>13.3176</v>
      </c>
      <c r="E48" s="267">
        <v>1.9242</v>
      </c>
      <c r="F48" s="267">
        <v>5.3447</v>
      </c>
      <c r="G48" s="267">
        <v>2.3274</v>
      </c>
      <c r="H48" s="267">
        <v>7.7176</v>
      </c>
      <c r="I48" s="267">
        <v>1.9287</v>
      </c>
      <c r="J48" s="267">
        <v>3.1808</v>
      </c>
      <c r="K48" s="267">
        <v>1.9411</v>
      </c>
      <c r="L48" s="267">
        <v>4.2222</v>
      </c>
      <c r="M48" s="267">
        <v>2.6868</v>
      </c>
      <c r="N48" s="267">
        <v>3.9548</v>
      </c>
      <c r="O48" s="267">
        <v>2.4542</v>
      </c>
      <c r="P48" s="267">
        <v>0</v>
      </c>
    </row>
    <row r="49" spans="1:16" ht="15">
      <c r="A49" s="290">
        <v>41</v>
      </c>
      <c r="B49" s="267">
        <v>0</v>
      </c>
      <c r="C49" s="267">
        <v>0</v>
      </c>
      <c r="D49" s="267">
        <v>13.9913</v>
      </c>
      <c r="E49" s="267">
        <v>1.9186</v>
      </c>
      <c r="F49" s="267">
        <v>5.2504</v>
      </c>
      <c r="G49" s="267">
        <v>2.3145</v>
      </c>
      <c r="H49" s="267">
        <v>7.7819</v>
      </c>
      <c r="I49" s="267">
        <v>1.928</v>
      </c>
      <c r="J49" s="267">
        <v>3.0439</v>
      </c>
      <c r="K49" s="267">
        <v>1.9337</v>
      </c>
      <c r="L49" s="267">
        <v>4.1825</v>
      </c>
      <c r="M49" s="267">
        <v>2.679</v>
      </c>
      <c r="N49" s="267">
        <v>3.8412</v>
      </c>
      <c r="O49" s="267">
        <v>2.3837</v>
      </c>
      <c r="P49" s="267">
        <v>0</v>
      </c>
    </row>
    <row r="50" spans="1:16" ht="15">
      <c r="A50" s="290">
        <v>42</v>
      </c>
      <c r="B50" s="267">
        <v>0</v>
      </c>
      <c r="C50" s="267">
        <v>0</v>
      </c>
      <c r="D50" s="267">
        <v>14.6651</v>
      </c>
      <c r="E50" s="267">
        <v>1.9129</v>
      </c>
      <c r="F50" s="267">
        <v>5.1561</v>
      </c>
      <c r="G50" s="267">
        <v>2.3016</v>
      </c>
      <c r="H50" s="267">
        <v>7.8462</v>
      </c>
      <c r="I50" s="267">
        <v>1.9273</v>
      </c>
      <c r="J50" s="267">
        <v>2.9071</v>
      </c>
      <c r="K50" s="267">
        <v>1.9263</v>
      </c>
      <c r="L50" s="267">
        <v>4.1427</v>
      </c>
      <c r="M50" s="267">
        <v>2.6712</v>
      </c>
      <c r="N50" s="267">
        <v>3.7275</v>
      </c>
      <c r="O50" s="267">
        <v>2.3131</v>
      </c>
      <c r="P50" s="267">
        <v>0</v>
      </c>
    </row>
    <row r="51" spans="1:16" ht="15">
      <c r="A51" s="290">
        <v>43</v>
      </c>
      <c r="B51" s="267">
        <v>0</v>
      </c>
      <c r="C51" s="267">
        <v>0</v>
      </c>
      <c r="D51" s="267">
        <v>14.3121</v>
      </c>
      <c r="E51" s="267">
        <v>1.9119</v>
      </c>
      <c r="F51" s="267">
        <v>5.098</v>
      </c>
      <c r="G51" s="267">
        <v>2.2978</v>
      </c>
      <c r="H51" s="267">
        <v>7.3934</v>
      </c>
      <c r="I51" s="267">
        <v>1.9265</v>
      </c>
      <c r="J51" s="267">
        <v>2.8968</v>
      </c>
      <c r="K51" s="267">
        <v>1.9254</v>
      </c>
      <c r="L51" s="267">
        <v>4.0848</v>
      </c>
      <c r="M51" s="267">
        <v>2.6656</v>
      </c>
      <c r="N51" s="267">
        <v>3.6609</v>
      </c>
      <c r="O51" s="267">
        <v>2.3011</v>
      </c>
      <c r="P51" s="267">
        <v>0</v>
      </c>
    </row>
    <row r="52" spans="1:16" ht="15">
      <c r="A52" s="290">
        <v>44</v>
      </c>
      <c r="B52" s="267">
        <v>0</v>
      </c>
      <c r="C52" s="267">
        <v>0</v>
      </c>
      <c r="D52" s="267">
        <v>13.9592</v>
      </c>
      <c r="E52" s="267">
        <v>1.911</v>
      </c>
      <c r="F52" s="267">
        <v>5.0399</v>
      </c>
      <c r="G52" s="267">
        <v>2.294</v>
      </c>
      <c r="H52" s="267">
        <v>6.9405</v>
      </c>
      <c r="I52" s="267">
        <v>1.9258</v>
      </c>
      <c r="J52" s="267">
        <v>2.8865</v>
      </c>
      <c r="K52" s="267">
        <v>1.9245</v>
      </c>
      <c r="L52" s="267">
        <v>4.0269</v>
      </c>
      <c r="M52" s="267">
        <v>2.66</v>
      </c>
      <c r="N52" s="267">
        <v>3.5944</v>
      </c>
      <c r="O52" s="267">
        <v>2.2892</v>
      </c>
      <c r="P52" s="267">
        <v>0</v>
      </c>
    </row>
    <row r="53" spans="1:16" ht="15">
      <c r="A53" s="290">
        <v>45</v>
      </c>
      <c r="B53" s="267">
        <v>0</v>
      </c>
      <c r="C53" s="267">
        <v>0</v>
      </c>
      <c r="D53" s="267">
        <v>13.6063</v>
      </c>
      <c r="E53" s="267">
        <v>1.91</v>
      </c>
      <c r="F53" s="267">
        <v>4.9818</v>
      </c>
      <c r="G53" s="267">
        <v>2.2901</v>
      </c>
      <c r="H53" s="267">
        <v>6.4877</v>
      </c>
      <c r="I53" s="267">
        <v>1.9251</v>
      </c>
      <c r="J53" s="267">
        <v>2.8762</v>
      </c>
      <c r="K53" s="267">
        <v>1.9236</v>
      </c>
      <c r="L53" s="267">
        <v>3.969</v>
      </c>
      <c r="M53" s="267">
        <v>2.6544</v>
      </c>
      <c r="N53" s="267">
        <v>3.5278</v>
      </c>
      <c r="O53" s="267">
        <v>2.2772</v>
      </c>
      <c r="P53" s="267">
        <v>0</v>
      </c>
    </row>
    <row r="54" spans="1:16" ht="15">
      <c r="A54" s="290">
        <v>46</v>
      </c>
      <c r="B54" s="267">
        <v>0</v>
      </c>
      <c r="C54" s="267">
        <v>0</v>
      </c>
      <c r="D54" s="267">
        <v>13.2534</v>
      </c>
      <c r="E54" s="267">
        <v>1.909</v>
      </c>
      <c r="F54" s="267">
        <v>4.9238</v>
      </c>
      <c r="G54" s="267">
        <v>2.2863</v>
      </c>
      <c r="H54" s="267">
        <v>6.0348</v>
      </c>
      <c r="I54" s="267">
        <v>1.9244</v>
      </c>
      <c r="J54" s="267">
        <v>2.8659</v>
      </c>
      <c r="K54" s="267">
        <v>1.9227</v>
      </c>
      <c r="L54" s="267">
        <v>3.9111</v>
      </c>
      <c r="M54" s="267">
        <v>2.6488</v>
      </c>
      <c r="N54" s="267">
        <v>3.4613</v>
      </c>
      <c r="O54" s="267">
        <v>2.2652</v>
      </c>
      <c r="P54" s="267">
        <v>0</v>
      </c>
    </row>
    <row r="55" spans="1:16" ht="15">
      <c r="A55" s="290">
        <v>47</v>
      </c>
      <c r="B55" s="267">
        <v>0</v>
      </c>
      <c r="C55" s="267">
        <v>0</v>
      </c>
      <c r="D55" s="267">
        <v>12.9005</v>
      </c>
      <c r="E55" s="267">
        <v>1.9081</v>
      </c>
      <c r="F55" s="267">
        <v>4.8657</v>
      </c>
      <c r="G55" s="267">
        <v>2.2825</v>
      </c>
      <c r="H55" s="267">
        <v>5.582</v>
      </c>
      <c r="I55" s="267">
        <v>1.9237</v>
      </c>
      <c r="J55" s="267">
        <v>2.8557</v>
      </c>
      <c r="K55" s="267">
        <v>1.9218</v>
      </c>
      <c r="L55" s="267">
        <v>3.8532</v>
      </c>
      <c r="M55" s="267">
        <v>2.6433</v>
      </c>
      <c r="N55" s="267">
        <v>3.3947</v>
      </c>
      <c r="O55" s="267">
        <v>2.2533</v>
      </c>
      <c r="P55" s="267">
        <v>0</v>
      </c>
    </row>
    <row r="56" spans="1:16" ht="15">
      <c r="A56" s="290">
        <v>48</v>
      </c>
      <c r="B56" s="267">
        <v>0</v>
      </c>
      <c r="C56" s="267">
        <v>0</v>
      </c>
      <c r="D56" s="267">
        <v>12.5476</v>
      </c>
      <c r="E56" s="267">
        <v>1.9071</v>
      </c>
      <c r="F56" s="267">
        <v>4.8076</v>
      </c>
      <c r="G56" s="267">
        <v>2.2786</v>
      </c>
      <c r="H56" s="267">
        <v>5.1292</v>
      </c>
      <c r="I56" s="267">
        <v>1.923</v>
      </c>
      <c r="J56" s="267">
        <v>2.8454</v>
      </c>
      <c r="K56" s="267">
        <v>1.9209</v>
      </c>
      <c r="L56" s="267">
        <v>3.7953</v>
      </c>
      <c r="M56" s="267">
        <v>2.6377</v>
      </c>
      <c r="N56" s="267">
        <v>3.3282</v>
      </c>
      <c r="O56" s="267">
        <v>2.2413</v>
      </c>
      <c r="P56" s="267">
        <v>0</v>
      </c>
    </row>
    <row r="57" spans="1:16" ht="15">
      <c r="A57" s="290">
        <v>49</v>
      </c>
      <c r="B57" s="267">
        <v>0</v>
      </c>
      <c r="C57" s="267">
        <v>0</v>
      </c>
      <c r="D57" s="267">
        <v>12.1946</v>
      </c>
      <c r="E57" s="267">
        <v>1.9061</v>
      </c>
      <c r="F57" s="267">
        <v>4.7495</v>
      </c>
      <c r="G57" s="267">
        <v>2.2748</v>
      </c>
      <c r="H57" s="267">
        <v>4.6763</v>
      </c>
      <c r="I57" s="267">
        <v>1.9222</v>
      </c>
      <c r="J57" s="267">
        <v>2.8351</v>
      </c>
      <c r="K57" s="267">
        <v>1.9201</v>
      </c>
      <c r="L57" s="267">
        <v>3.7374</v>
      </c>
      <c r="M57" s="267">
        <v>2.6321</v>
      </c>
      <c r="N57" s="267">
        <v>3.2616</v>
      </c>
      <c r="O57" s="267">
        <v>2.2293</v>
      </c>
      <c r="P57" s="267">
        <v>0</v>
      </c>
    </row>
    <row r="58" spans="1:16" ht="15">
      <c r="A58" s="290">
        <v>50</v>
      </c>
      <c r="B58" s="267">
        <v>0</v>
      </c>
      <c r="C58" s="267">
        <v>0</v>
      </c>
      <c r="D58" s="267">
        <v>11.8417</v>
      </c>
      <c r="E58" s="267">
        <v>1.9052</v>
      </c>
      <c r="F58" s="267">
        <v>4.6914</v>
      </c>
      <c r="G58" s="267">
        <v>2.271</v>
      </c>
      <c r="H58" s="267">
        <v>4.2235</v>
      </c>
      <c r="I58" s="267">
        <v>1.9215</v>
      </c>
      <c r="J58" s="267">
        <v>2.8248</v>
      </c>
      <c r="K58" s="267">
        <v>1.9192</v>
      </c>
      <c r="L58" s="267">
        <v>3.6795</v>
      </c>
      <c r="M58" s="267">
        <v>2.6265</v>
      </c>
      <c r="N58" s="267">
        <v>3.1951</v>
      </c>
      <c r="O58" s="267">
        <v>2.2174</v>
      </c>
      <c r="P58" s="267">
        <v>0</v>
      </c>
    </row>
    <row r="59" spans="1:16" ht="15">
      <c r="A59" s="290">
        <v>51</v>
      </c>
      <c r="B59" s="267">
        <v>0</v>
      </c>
      <c r="C59" s="267">
        <v>0</v>
      </c>
      <c r="D59" s="267">
        <v>11.4888</v>
      </c>
      <c r="E59" s="267">
        <v>1.9042</v>
      </c>
      <c r="F59" s="267">
        <v>4.6334</v>
      </c>
      <c r="G59" s="267">
        <v>2.2672</v>
      </c>
      <c r="H59" s="267">
        <v>3.7706</v>
      </c>
      <c r="I59" s="267">
        <v>1.9208</v>
      </c>
      <c r="J59" s="267">
        <v>2.8145</v>
      </c>
      <c r="K59" s="267">
        <v>1.9183</v>
      </c>
      <c r="L59" s="267">
        <v>3.6217</v>
      </c>
      <c r="M59" s="267">
        <v>2.6209</v>
      </c>
      <c r="N59" s="267">
        <v>3.1285</v>
      </c>
      <c r="O59" s="267">
        <v>2.2054</v>
      </c>
      <c r="P59" s="267">
        <v>0</v>
      </c>
    </row>
    <row r="60" spans="1:16" ht="15">
      <c r="A60" s="290">
        <v>52</v>
      </c>
      <c r="B60" s="267">
        <v>0</v>
      </c>
      <c r="C60" s="267">
        <v>0</v>
      </c>
      <c r="D60" s="267">
        <v>11.1359</v>
      </c>
      <c r="E60" s="267">
        <v>1.9032</v>
      </c>
      <c r="F60" s="267">
        <v>4.5753</v>
      </c>
      <c r="G60" s="267">
        <v>2.2633</v>
      </c>
      <c r="H60" s="267">
        <v>3.3178</v>
      </c>
      <c r="I60" s="267">
        <v>1.9201</v>
      </c>
      <c r="J60" s="267">
        <v>2.8042</v>
      </c>
      <c r="K60" s="267">
        <v>1.9174</v>
      </c>
      <c r="L60" s="267">
        <v>3.5638</v>
      </c>
      <c r="M60" s="267">
        <v>2.6153</v>
      </c>
      <c r="N60" s="267">
        <v>3.062</v>
      </c>
      <c r="O60" s="267">
        <v>2.1934</v>
      </c>
      <c r="P60" s="267">
        <v>0</v>
      </c>
    </row>
    <row r="61" spans="1:16" ht="15">
      <c r="A61" s="290">
        <v>53</v>
      </c>
      <c r="B61" s="267">
        <v>0</v>
      </c>
      <c r="C61" s="267">
        <v>0</v>
      </c>
      <c r="D61" s="267">
        <v>10.783</v>
      </c>
      <c r="E61" s="267">
        <v>1.9023</v>
      </c>
      <c r="F61" s="267">
        <v>4.5172</v>
      </c>
      <c r="G61" s="267">
        <v>2.2595</v>
      </c>
      <c r="H61" s="267">
        <v>2.8649</v>
      </c>
      <c r="I61" s="267">
        <v>1.9194</v>
      </c>
      <c r="J61" s="267">
        <v>2.794</v>
      </c>
      <c r="K61" s="267">
        <v>1.9165</v>
      </c>
      <c r="L61" s="267">
        <v>3.5059</v>
      </c>
      <c r="M61" s="267">
        <v>2.6097</v>
      </c>
      <c r="N61" s="267">
        <v>2.9954</v>
      </c>
      <c r="O61" s="267">
        <v>2.1815</v>
      </c>
      <c r="P61" s="267">
        <v>0</v>
      </c>
    </row>
    <row r="62" spans="1:16" ht="15">
      <c r="A62" s="290">
        <v>54</v>
      </c>
      <c r="B62" s="267">
        <v>0</v>
      </c>
      <c r="C62" s="267">
        <v>0</v>
      </c>
      <c r="D62" s="267">
        <v>10.4301</v>
      </c>
      <c r="E62" s="267">
        <v>1.9013</v>
      </c>
      <c r="F62" s="267">
        <v>4.4591</v>
      </c>
      <c r="G62" s="267">
        <v>2.2557</v>
      </c>
      <c r="H62" s="267">
        <v>2.4121</v>
      </c>
      <c r="I62" s="267">
        <v>1.9187</v>
      </c>
      <c r="J62" s="267">
        <v>2.7837</v>
      </c>
      <c r="K62" s="267">
        <v>1.9156</v>
      </c>
      <c r="L62" s="267">
        <v>3.448</v>
      </c>
      <c r="M62" s="267">
        <v>2.6042</v>
      </c>
      <c r="N62" s="267">
        <v>2.9289</v>
      </c>
      <c r="O62" s="267">
        <v>2.1695</v>
      </c>
      <c r="P62" s="267">
        <v>0</v>
      </c>
    </row>
    <row r="63" spans="1:16" ht="15">
      <c r="A63" s="290">
        <v>55</v>
      </c>
      <c r="B63" s="267">
        <v>0</v>
      </c>
      <c r="C63" s="267">
        <v>0</v>
      </c>
      <c r="D63" s="267">
        <v>9.7266</v>
      </c>
      <c r="E63" s="267">
        <v>1.9004</v>
      </c>
      <c r="F63" s="267">
        <v>4.3295</v>
      </c>
      <c r="G63" s="267">
        <v>2.2252</v>
      </c>
      <c r="H63" s="267">
        <v>2.6422</v>
      </c>
      <c r="I63" s="267">
        <v>1.9162</v>
      </c>
      <c r="J63" s="267">
        <v>2.7824</v>
      </c>
      <c r="K63" s="267">
        <v>1.9147</v>
      </c>
      <c r="L63" s="267">
        <v>3.3832</v>
      </c>
      <c r="M63" s="267">
        <v>2.5889</v>
      </c>
      <c r="N63" s="267">
        <v>2.8812</v>
      </c>
      <c r="O63" s="267">
        <v>2.1619</v>
      </c>
      <c r="P63" s="267">
        <v>0</v>
      </c>
    </row>
    <row r="64" spans="1:16" ht="15">
      <c r="A64" s="290">
        <v>56</v>
      </c>
      <c r="B64" s="267">
        <v>0</v>
      </c>
      <c r="C64" s="267">
        <v>0</v>
      </c>
      <c r="D64" s="267">
        <v>9.0231</v>
      </c>
      <c r="E64" s="267">
        <v>1.8994</v>
      </c>
      <c r="F64" s="267">
        <v>4.1998</v>
      </c>
      <c r="G64" s="267">
        <v>2.1947</v>
      </c>
      <c r="H64" s="267">
        <v>2.8724</v>
      </c>
      <c r="I64" s="267">
        <v>1.9138</v>
      </c>
      <c r="J64" s="267">
        <v>2.7811</v>
      </c>
      <c r="K64" s="267">
        <v>1.9138</v>
      </c>
      <c r="L64" s="267">
        <v>3.3185</v>
      </c>
      <c r="M64" s="267">
        <v>2.5737</v>
      </c>
      <c r="N64" s="267">
        <v>2.8335</v>
      </c>
      <c r="O64" s="267">
        <v>2.1544</v>
      </c>
      <c r="P64" s="267">
        <v>0</v>
      </c>
    </row>
    <row r="65" spans="1:16" ht="15">
      <c r="A65" s="290">
        <v>57</v>
      </c>
      <c r="B65" s="267">
        <v>0</v>
      </c>
      <c r="C65" s="267">
        <v>0</v>
      </c>
      <c r="D65" s="267">
        <v>8.3196</v>
      </c>
      <c r="E65" s="267">
        <v>1.8984</v>
      </c>
      <c r="F65" s="267">
        <v>4.0701</v>
      </c>
      <c r="G65" s="267">
        <v>2.1642</v>
      </c>
      <c r="H65" s="267">
        <v>3.1026</v>
      </c>
      <c r="I65" s="267">
        <v>1.9114</v>
      </c>
      <c r="J65" s="267">
        <v>2.7798</v>
      </c>
      <c r="K65" s="267">
        <v>1.9129</v>
      </c>
      <c r="L65" s="267">
        <v>3.2537</v>
      </c>
      <c r="M65" s="267">
        <v>2.5584</v>
      </c>
      <c r="N65" s="267">
        <v>2.7859</v>
      </c>
      <c r="O65" s="267">
        <v>2.1468</v>
      </c>
      <c r="P65" s="267">
        <v>0</v>
      </c>
    </row>
    <row r="66" spans="1:16" ht="15">
      <c r="A66" s="290">
        <v>58</v>
      </c>
      <c r="B66" s="267">
        <v>0</v>
      </c>
      <c r="C66" s="267">
        <v>0</v>
      </c>
      <c r="D66" s="267">
        <v>7.6161</v>
      </c>
      <c r="E66" s="267">
        <v>1.8975</v>
      </c>
      <c r="F66" s="267">
        <v>3.9405</v>
      </c>
      <c r="G66" s="267">
        <v>2.1337</v>
      </c>
      <c r="H66" s="267">
        <v>3.3327</v>
      </c>
      <c r="I66" s="267">
        <v>1.909</v>
      </c>
      <c r="J66" s="267">
        <v>2.7785</v>
      </c>
      <c r="K66" s="267">
        <v>1.912</v>
      </c>
      <c r="L66" s="267">
        <v>3.189</v>
      </c>
      <c r="M66" s="267">
        <v>2.5432</v>
      </c>
      <c r="N66" s="267">
        <v>2.7382</v>
      </c>
      <c r="O66" s="267">
        <v>2.1393</v>
      </c>
      <c r="P66" s="267">
        <v>0</v>
      </c>
    </row>
    <row r="67" spans="1:16" ht="15">
      <c r="A67" s="290">
        <v>59</v>
      </c>
      <c r="B67" s="267">
        <v>0</v>
      </c>
      <c r="C67" s="267">
        <v>0</v>
      </c>
      <c r="D67" s="267">
        <v>6.9126</v>
      </c>
      <c r="E67" s="267">
        <v>1.8965</v>
      </c>
      <c r="F67" s="267">
        <v>3.8108</v>
      </c>
      <c r="G67" s="267">
        <v>2.1032</v>
      </c>
      <c r="H67" s="267">
        <v>3.5629</v>
      </c>
      <c r="I67" s="267">
        <v>1.9066</v>
      </c>
      <c r="J67" s="267">
        <v>2.7772</v>
      </c>
      <c r="K67" s="267">
        <v>1.9111</v>
      </c>
      <c r="L67" s="267">
        <v>3.1243</v>
      </c>
      <c r="M67" s="267">
        <v>2.528</v>
      </c>
      <c r="N67" s="267">
        <v>2.6905</v>
      </c>
      <c r="O67" s="267">
        <v>2.1317</v>
      </c>
      <c r="P67" s="267">
        <v>0</v>
      </c>
    </row>
    <row r="68" spans="1:16" ht="15">
      <c r="A68" s="290">
        <v>60</v>
      </c>
      <c r="B68" s="267">
        <v>0</v>
      </c>
      <c r="C68" s="267">
        <v>0</v>
      </c>
      <c r="D68" s="267">
        <v>6.2091</v>
      </c>
      <c r="E68" s="267">
        <v>1.8955</v>
      </c>
      <c r="F68" s="267">
        <v>3.6812</v>
      </c>
      <c r="G68" s="267">
        <v>2.0727</v>
      </c>
      <c r="H68" s="267">
        <v>3.7931</v>
      </c>
      <c r="I68" s="267">
        <v>1.9042</v>
      </c>
      <c r="J68" s="267">
        <v>2.7759</v>
      </c>
      <c r="K68" s="267">
        <v>1.9102</v>
      </c>
      <c r="L68" s="267">
        <v>3.0595</v>
      </c>
      <c r="M68" s="267">
        <v>2.5127</v>
      </c>
      <c r="N68" s="267">
        <v>2.6429</v>
      </c>
      <c r="O68" s="267">
        <v>2.1242</v>
      </c>
      <c r="P68" s="267">
        <v>0</v>
      </c>
    </row>
    <row r="69" ht="12.75">
      <c r="A69" s="83"/>
    </row>
    <row r="70" ht="12.75">
      <c r="A70" s="76" t="e">
        <v>#N/A</v>
      </c>
    </row>
    <row r="71" spans="1:16" s="261" customFormat="1" ht="12.75">
      <c r="A71" s="475" t="s">
        <v>19095</v>
      </c>
      <c r="B71" s="475"/>
      <c r="C71" s="475"/>
      <c r="D71" s="475"/>
      <c r="E71" s="475"/>
      <c r="F71" s="475"/>
      <c r="G71" s="475"/>
      <c r="H71" s="475"/>
      <c r="I71" s="475"/>
      <c r="J71" s="475"/>
      <c r="K71" s="475"/>
      <c r="L71" s="475"/>
      <c r="M71" s="475"/>
      <c r="N71" s="475"/>
      <c r="O71" s="475"/>
      <c r="P71" s="475"/>
    </row>
    <row r="72" spans="1:16" ht="12.75">
      <c r="A72" s="479" t="s">
        <v>19096</v>
      </c>
      <c r="B72" s="479"/>
      <c r="C72" s="479"/>
      <c r="D72" s="479"/>
      <c r="E72" s="479"/>
      <c r="F72" s="479"/>
      <c r="G72" s="479"/>
      <c r="H72" s="479"/>
      <c r="I72" s="479"/>
      <c r="J72" s="479"/>
      <c r="K72" s="479"/>
      <c r="L72" s="479"/>
      <c r="M72" s="479"/>
      <c r="N72" s="479"/>
      <c r="O72" s="479"/>
      <c r="P72" s="479"/>
    </row>
    <row r="73" spans="1:16" ht="12.75">
      <c r="A73" s="80" t="s">
        <v>19097</v>
      </c>
      <c r="B73" s="222" t="s">
        <v>19098</v>
      </c>
      <c r="C73" s="222" t="s">
        <v>19099</v>
      </c>
      <c r="D73" s="222" t="s">
        <v>19100</v>
      </c>
      <c r="E73" s="222" t="s">
        <v>19101</v>
      </c>
      <c r="F73" s="222" t="s">
        <v>19102</v>
      </c>
      <c r="G73" s="222" t="s">
        <v>19103</v>
      </c>
      <c r="H73" s="222" t="s">
        <v>19104</v>
      </c>
      <c r="I73" s="222" t="s">
        <v>19105</v>
      </c>
      <c r="J73" s="222" t="s">
        <v>19106</v>
      </c>
      <c r="K73" s="222" t="s">
        <v>19107</v>
      </c>
      <c r="L73" s="222" t="s">
        <v>19108</v>
      </c>
      <c r="M73" s="222" t="s">
        <v>19109</v>
      </c>
      <c r="N73" s="222" t="s">
        <v>19110</v>
      </c>
      <c r="O73" s="222" t="s">
        <v>19111</v>
      </c>
      <c r="P73" s="222" t="s">
        <v>19112</v>
      </c>
    </row>
    <row r="74" spans="1:16" ht="12.75">
      <c r="A74" s="82" t="s">
        <v>19113</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69.1739</v>
      </c>
      <c r="E75" s="267">
        <v>22.0968</v>
      </c>
      <c r="F75" s="267">
        <v>71.6336</v>
      </c>
      <c r="G75" s="267">
        <v>27.1397</v>
      </c>
      <c r="H75" s="267">
        <v>66.4111</v>
      </c>
      <c r="I75" s="267">
        <v>24.6776</v>
      </c>
      <c r="J75" s="267">
        <v>60.8805</v>
      </c>
      <c r="K75" s="267">
        <v>23.4957</v>
      </c>
      <c r="L75" s="267">
        <v>36.6995</v>
      </c>
      <c r="M75" s="267">
        <v>24.7027</v>
      </c>
      <c r="N75" s="267">
        <v>0</v>
      </c>
      <c r="O75" s="267">
        <v>0</v>
      </c>
      <c r="P75" s="267">
        <v>0</v>
      </c>
    </row>
    <row r="76" spans="1:16" ht="15">
      <c r="A76" s="290">
        <v>1</v>
      </c>
      <c r="B76" s="267">
        <v>0</v>
      </c>
      <c r="C76" s="267">
        <v>0</v>
      </c>
      <c r="D76" s="267">
        <v>61.4879</v>
      </c>
      <c r="E76" s="267">
        <v>19.6416</v>
      </c>
      <c r="F76" s="267">
        <v>63.6743</v>
      </c>
      <c r="G76" s="267">
        <v>24.1242</v>
      </c>
      <c r="H76" s="267">
        <v>59.0321</v>
      </c>
      <c r="I76" s="267">
        <v>21.9356</v>
      </c>
      <c r="J76" s="267">
        <v>54.116</v>
      </c>
      <c r="K76" s="267">
        <v>20.8851</v>
      </c>
      <c r="L76" s="267">
        <v>32.6217</v>
      </c>
      <c r="M76" s="267">
        <v>21.9579</v>
      </c>
      <c r="N76" s="267">
        <v>0</v>
      </c>
      <c r="O76" s="267">
        <v>0</v>
      </c>
      <c r="P76" s="267">
        <v>0</v>
      </c>
    </row>
    <row r="77" spans="1:16" ht="15">
      <c r="A77" s="290">
        <v>2</v>
      </c>
      <c r="B77" s="267">
        <v>0</v>
      </c>
      <c r="C77" s="267">
        <v>0</v>
      </c>
      <c r="D77" s="267">
        <v>53.802</v>
      </c>
      <c r="E77" s="267">
        <v>17.1864</v>
      </c>
      <c r="F77" s="267">
        <v>55.715</v>
      </c>
      <c r="G77" s="267">
        <v>21.1087</v>
      </c>
      <c r="H77" s="267">
        <v>51.6531</v>
      </c>
      <c r="I77" s="267">
        <v>19.1937</v>
      </c>
      <c r="J77" s="267">
        <v>47.3515</v>
      </c>
      <c r="K77" s="267">
        <v>18.2745</v>
      </c>
      <c r="L77" s="267">
        <v>28.544</v>
      </c>
      <c r="M77" s="267">
        <v>19.2132</v>
      </c>
      <c r="N77" s="267">
        <v>0</v>
      </c>
      <c r="O77" s="267">
        <v>0</v>
      </c>
      <c r="P77" s="267">
        <v>0</v>
      </c>
    </row>
    <row r="78" spans="1:16" ht="15">
      <c r="A78" s="290">
        <v>3</v>
      </c>
      <c r="B78" s="267">
        <v>0</v>
      </c>
      <c r="C78" s="267">
        <v>0</v>
      </c>
      <c r="D78" s="267">
        <v>46.116</v>
      </c>
      <c r="E78" s="267">
        <v>14.7312</v>
      </c>
      <c r="F78" s="267">
        <v>47.7557</v>
      </c>
      <c r="G78" s="267">
        <v>18.0932</v>
      </c>
      <c r="H78" s="267">
        <v>44.2741</v>
      </c>
      <c r="I78" s="267">
        <v>16.4517</v>
      </c>
      <c r="J78" s="267">
        <v>40.587</v>
      </c>
      <c r="K78" s="267">
        <v>15.6638</v>
      </c>
      <c r="L78" s="267">
        <v>24.4663</v>
      </c>
      <c r="M78" s="267">
        <v>16.4684</v>
      </c>
      <c r="N78" s="267">
        <v>0</v>
      </c>
      <c r="O78" s="267">
        <v>0</v>
      </c>
      <c r="P78" s="267">
        <v>0</v>
      </c>
    </row>
    <row r="79" spans="1:16" ht="15">
      <c r="A79" s="290">
        <v>4</v>
      </c>
      <c r="B79" s="267">
        <v>0</v>
      </c>
      <c r="C79" s="267">
        <v>0</v>
      </c>
      <c r="D79" s="267">
        <v>38.43</v>
      </c>
      <c r="E79" s="267">
        <v>12.276</v>
      </c>
      <c r="F79" s="267">
        <v>39.7965</v>
      </c>
      <c r="G79" s="267">
        <v>15.0776</v>
      </c>
      <c r="H79" s="267">
        <v>36.8951</v>
      </c>
      <c r="I79" s="267">
        <v>13.7098</v>
      </c>
      <c r="J79" s="267">
        <v>33.8225</v>
      </c>
      <c r="K79" s="267">
        <v>13.0532</v>
      </c>
      <c r="L79" s="267">
        <v>20.3886</v>
      </c>
      <c r="M79" s="267">
        <v>13.7237</v>
      </c>
      <c r="N79" s="267">
        <v>0</v>
      </c>
      <c r="O79" s="267">
        <v>0</v>
      </c>
      <c r="P79" s="267">
        <v>0</v>
      </c>
    </row>
    <row r="80" spans="1:16" ht="15">
      <c r="A80" s="290">
        <v>5</v>
      </c>
      <c r="B80" s="267">
        <v>0</v>
      </c>
      <c r="C80" s="267">
        <v>0</v>
      </c>
      <c r="D80" s="267">
        <v>30.744</v>
      </c>
      <c r="E80" s="267">
        <v>9.8208</v>
      </c>
      <c r="F80" s="267">
        <v>31.8372</v>
      </c>
      <c r="G80" s="267">
        <v>12.0621</v>
      </c>
      <c r="H80" s="267">
        <v>29.516</v>
      </c>
      <c r="I80" s="267">
        <v>10.9678</v>
      </c>
      <c r="J80" s="267">
        <v>27.058</v>
      </c>
      <c r="K80" s="267">
        <v>10.4425</v>
      </c>
      <c r="L80" s="267">
        <v>16.3109</v>
      </c>
      <c r="M80" s="267">
        <v>10.979</v>
      </c>
      <c r="N80" s="267">
        <v>0</v>
      </c>
      <c r="O80" s="267">
        <v>0</v>
      </c>
      <c r="P80" s="267">
        <v>0</v>
      </c>
    </row>
    <row r="81" spans="1:16" ht="15">
      <c r="A81" s="290">
        <v>6</v>
      </c>
      <c r="B81" s="267">
        <v>0</v>
      </c>
      <c r="C81" s="267">
        <v>0</v>
      </c>
      <c r="D81" s="267">
        <v>23.058</v>
      </c>
      <c r="E81" s="267">
        <v>7.3656</v>
      </c>
      <c r="F81" s="267">
        <v>23.8779</v>
      </c>
      <c r="G81" s="267">
        <v>9.0466</v>
      </c>
      <c r="H81" s="267">
        <v>22.137</v>
      </c>
      <c r="I81" s="267">
        <v>8.2259</v>
      </c>
      <c r="J81" s="267">
        <v>20.2935</v>
      </c>
      <c r="K81" s="267">
        <v>7.8319</v>
      </c>
      <c r="L81" s="267">
        <v>12.2332</v>
      </c>
      <c r="M81" s="267">
        <v>8.2342</v>
      </c>
      <c r="N81" s="267">
        <v>0</v>
      </c>
      <c r="O81" s="267">
        <v>0</v>
      </c>
      <c r="P81" s="267">
        <v>0</v>
      </c>
    </row>
    <row r="82" spans="1:16" ht="15">
      <c r="A82" s="290">
        <v>7</v>
      </c>
      <c r="B82" s="267">
        <v>0</v>
      </c>
      <c r="C82" s="267">
        <v>0</v>
      </c>
      <c r="D82" s="267">
        <v>22.3749</v>
      </c>
      <c r="E82" s="267">
        <v>7.161</v>
      </c>
      <c r="F82" s="267">
        <v>22.6773</v>
      </c>
      <c r="G82" s="267">
        <v>8.7953</v>
      </c>
      <c r="H82" s="267">
        <v>21.1466</v>
      </c>
      <c r="I82" s="267">
        <v>7.9974</v>
      </c>
      <c r="J82" s="267">
        <v>19.5745</v>
      </c>
      <c r="K82" s="267">
        <v>7.6144</v>
      </c>
      <c r="L82" s="267">
        <v>12.1191</v>
      </c>
      <c r="M82" s="267">
        <v>8.1199</v>
      </c>
      <c r="N82" s="267">
        <v>0</v>
      </c>
      <c r="O82" s="267">
        <v>0</v>
      </c>
      <c r="P82" s="267">
        <v>0</v>
      </c>
    </row>
    <row r="83" spans="1:16" ht="15">
      <c r="A83" s="290">
        <v>8</v>
      </c>
      <c r="B83" s="267">
        <v>0</v>
      </c>
      <c r="C83" s="267">
        <v>0</v>
      </c>
      <c r="D83" s="267">
        <v>21.6919</v>
      </c>
      <c r="E83" s="267">
        <v>6.9564</v>
      </c>
      <c r="F83" s="267">
        <v>21.4766</v>
      </c>
      <c r="G83" s="267">
        <v>8.544</v>
      </c>
      <c r="H83" s="267">
        <v>20.1561</v>
      </c>
      <c r="I83" s="267">
        <v>7.7689</v>
      </c>
      <c r="J83" s="267">
        <v>18.8555</v>
      </c>
      <c r="K83" s="267">
        <v>7.3968</v>
      </c>
      <c r="L83" s="267">
        <v>12.005</v>
      </c>
      <c r="M83" s="267">
        <v>8.0055</v>
      </c>
      <c r="N83" s="267">
        <v>0</v>
      </c>
      <c r="O83" s="267">
        <v>0</v>
      </c>
      <c r="P83" s="267">
        <v>0</v>
      </c>
    </row>
    <row r="84" spans="1:16" ht="15">
      <c r="A84" s="290">
        <v>9</v>
      </c>
      <c r="B84" s="267">
        <v>0</v>
      </c>
      <c r="C84" s="267">
        <v>0</v>
      </c>
      <c r="D84" s="267">
        <v>21.0088</v>
      </c>
      <c r="E84" s="267">
        <v>6.7518</v>
      </c>
      <c r="F84" s="267">
        <v>20.276</v>
      </c>
      <c r="G84" s="267">
        <v>8.2927</v>
      </c>
      <c r="H84" s="267">
        <v>19.1657</v>
      </c>
      <c r="I84" s="267">
        <v>7.5404</v>
      </c>
      <c r="J84" s="267">
        <v>18.1365</v>
      </c>
      <c r="K84" s="267">
        <v>7.1793</v>
      </c>
      <c r="L84" s="267">
        <v>11.8909</v>
      </c>
      <c r="M84" s="267">
        <v>7.8911</v>
      </c>
      <c r="N84" s="267">
        <v>0</v>
      </c>
      <c r="O84" s="267">
        <v>0</v>
      </c>
      <c r="P84" s="267">
        <v>0</v>
      </c>
    </row>
    <row r="85" spans="1:16" ht="15">
      <c r="A85" s="290">
        <v>10</v>
      </c>
      <c r="B85" s="267">
        <v>0</v>
      </c>
      <c r="C85" s="267">
        <v>0</v>
      </c>
      <c r="D85" s="267">
        <v>20.3258</v>
      </c>
      <c r="E85" s="267">
        <v>6.5472</v>
      </c>
      <c r="F85" s="267">
        <v>19.0754</v>
      </c>
      <c r="G85" s="267">
        <v>8.0414</v>
      </c>
      <c r="H85" s="267">
        <v>18.1753</v>
      </c>
      <c r="I85" s="267">
        <v>7.3119</v>
      </c>
      <c r="J85" s="267">
        <v>17.4174</v>
      </c>
      <c r="K85" s="267">
        <v>6.9617</v>
      </c>
      <c r="L85" s="267">
        <v>11.7768</v>
      </c>
      <c r="M85" s="267">
        <v>7.7768</v>
      </c>
      <c r="N85" s="267">
        <v>0</v>
      </c>
      <c r="O85" s="267">
        <v>0</v>
      </c>
      <c r="P85" s="267">
        <v>0</v>
      </c>
    </row>
    <row r="86" spans="1:16" ht="15">
      <c r="A86" s="290">
        <v>11</v>
      </c>
      <c r="B86" s="267">
        <v>0</v>
      </c>
      <c r="C86" s="267">
        <v>0</v>
      </c>
      <c r="D86" s="267">
        <v>19.6427</v>
      </c>
      <c r="E86" s="267">
        <v>6.3426</v>
      </c>
      <c r="F86" s="267">
        <v>17.8748</v>
      </c>
      <c r="G86" s="267">
        <v>7.7901</v>
      </c>
      <c r="H86" s="267">
        <v>17.1848</v>
      </c>
      <c r="I86" s="267">
        <v>7.0834</v>
      </c>
      <c r="J86" s="267">
        <v>16.6984</v>
      </c>
      <c r="K86" s="267">
        <v>6.7441</v>
      </c>
      <c r="L86" s="267">
        <v>11.6627</v>
      </c>
      <c r="M86" s="267">
        <v>7.6624</v>
      </c>
      <c r="N86" s="267">
        <v>0</v>
      </c>
      <c r="O86" s="267">
        <v>0</v>
      </c>
      <c r="P86" s="267">
        <v>0</v>
      </c>
    </row>
    <row r="87" spans="1:16" ht="15">
      <c r="A87" s="290">
        <v>12</v>
      </c>
      <c r="B87" s="267">
        <v>0</v>
      </c>
      <c r="C87" s="267">
        <v>0</v>
      </c>
      <c r="D87" s="267">
        <v>18.9597</v>
      </c>
      <c r="E87" s="267">
        <v>6.138</v>
      </c>
      <c r="F87" s="267">
        <v>16.6742</v>
      </c>
      <c r="G87" s="267">
        <v>7.5388</v>
      </c>
      <c r="H87" s="267">
        <v>16.1944</v>
      </c>
      <c r="I87" s="267">
        <v>6.8549</v>
      </c>
      <c r="J87" s="267">
        <v>15.9794</v>
      </c>
      <c r="K87" s="267">
        <v>6.5266</v>
      </c>
      <c r="L87" s="267">
        <v>11.5486</v>
      </c>
      <c r="M87" s="267">
        <v>7.548</v>
      </c>
      <c r="N87" s="267">
        <v>0</v>
      </c>
      <c r="O87" s="267">
        <v>0</v>
      </c>
      <c r="P87" s="267">
        <v>0</v>
      </c>
    </row>
    <row r="88" spans="1:16" ht="15">
      <c r="A88" s="290">
        <v>13</v>
      </c>
      <c r="B88" s="267">
        <v>0</v>
      </c>
      <c r="C88" s="267">
        <v>0</v>
      </c>
      <c r="D88" s="267">
        <v>18.2766</v>
      </c>
      <c r="E88" s="267">
        <v>5.9334</v>
      </c>
      <c r="F88" s="267">
        <v>15.4736</v>
      </c>
      <c r="G88" s="267">
        <v>7.2875</v>
      </c>
      <c r="H88" s="267">
        <v>15.2039</v>
      </c>
      <c r="I88" s="267">
        <v>6.6264</v>
      </c>
      <c r="J88" s="267">
        <v>15.2604</v>
      </c>
      <c r="K88" s="267">
        <v>6.309</v>
      </c>
      <c r="L88" s="267">
        <v>11.4345</v>
      </c>
      <c r="M88" s="267">
        <v>7.4337</v>
      </c>
      <c r="N88" s="267">
        <v>0</v>
      </c>
      <c r="O88" s="267">
        <v>0</v>
      </c>
      <c r="P88" s="267">
        <v>0</v>
      </c>
    </row>
    <row r="89" spans="1:16" ht="15">
      <c r="A89" s="290">
        <v>14</v>
      </c>
      <c r="B89" s="267">
        <v>0</v>
      </c>
      <c r="C89" s="267">
        <v>0</v>
      </c>
      <c r="D89" s="267">
        <v>17.5936</v>
      </c>
      <c r="E89" s="267">
        <v>5.7288</v>
      </c>
      <c r="F89" s="267">
        <v>14.273</v>
      </c>
      <c r="G89" s="267">
        <v>7.0362</v>
      </c>
      <c r="H89" s="267">
        <v>14.2135</v>
      </c>
      <c r="I89" s="267">
        <v>6.3979</v>
      </c>
      <c r="J89" s="267">
        <v>14.5414</v>
      </c>
      <c r="K89" s="267">
        <v>6.0915</v>
      </c>
      <c r="L89" s="267">
        <v>11.3204</v>
      </c>
      <c r="M89" s="267">
        <v>7.3193</v>
      </c>
      <c r="N89" s="267">
        <v>0</v>
      </c>
      <c r="O89" s="267">
        <v>0</v>
      </c>
      <c r="P89" s="267">
        <v>0</v>
      </c>
    </row>
    <row r="90" spans="1:16" ht="15">
      <c r="A90" s="290">
        <v>15</v>
      </c>
      <c r="B90" s="267">
        <v>0</v>
      </c>
      <c r="C90" s="267">
        <v>0</v>
      </c>
      <c r="D90" s="267">
        <v>16.9106</v>
      </c>
      <c r="E90" s="267">
        <v>5.5242</v>
      </c>
      <c r="F90" s="267">
        <v>13.0723</v>
      </c>
      <c r="G90" s="267">
        <v>6.7849</v>
      </c>
      <c r="H90" s="267">
        <v>13.223</v>
      </c>
      <c r="I90" s="267">
        <v>6.1694</v>
      </c>
      <c r="J90" s="267">
        <v>13.8224</v>
      </c>
      <c r="K90" s="267">
        <v>5.8739</v>
      </c>
      <c r="L90" s="267">
        <v>11.2063</v>
      </c>
      <c r="M90" s="267">
        <v>7.2049</v>
      </c>
      <c r="N90" s="267">
        <v>0</v>
      </c>
      <c r="O90" s="267">
        <v>0</v>
      </c>
      <c r="P90" s="267">
        <v>0</v>
      </c>
    </row>
    <row r="91" spans="1:16" ht="15">
      <c r="A91" s="290">
        <v>16</v>
      </c>
      <c r="B91" s="267">
        <v>0</v>
      </c>
      <c r="C91" s="267">
        <v>0</v>
      </c>
      <c r="D91" s="267">
        <v>16.2275</v>
      </c>
      <c r="E91" s="267">
        <v>5.3196</v>
      </c>
      <c r="F91" s="267">
        <v>11.8717</v>
      </c>
      <c r="G91" s="267">
        <v>6.5336</v>
      </c>
      <c r="H91" s="267">
        <v>12.2326</v>
      </c>
      <c r="I91" s="267">
        <v>5.9409</v>
      </c>
      <c r="J91" s="267">
        <v>13.1033</v>
      </c>
      <c r="K91" s="267">
        <v>5.6564</v>
      </c>
      <c r="L91" s="267">
        <v>11.0922</v>
      </c>
      <c r="M91" s="267">
        <v>7.0906</v>
      </c>
      <c r="N91" s="267">
        <v>0</v>
      </c>
      <c r="O91" s="267">
        <v>0</v>
      </c>
      <c r="P91" s="267">
        <v>0</v>
      </c>
    </row>
    <row r="92" spans="1:16" ht="15">
      <c r="A92" s="290">
        <v>17</v>
      </c>
      <c r="B92" s="267">
        <v>0</v>
      </c>
      <c r="C92" s="267">
        <v>0</v>
      </c>
      <c r="D92" s="267">
        <v>15.5445</v>
      </c>
      <c r="E92" s="267">
        <v>5.115</v>
      </c>
      <c r="F92" s="267">
        <v>10.6711</v>
      </c>
      <c r="G92" s="267">
        <v>6.2823</v>
      </c>
      <c r="H92" s="267">
        <v>11.2421</v>
      </c>
      <c r="I92" s="267">
        <v>5.7124</v>
      </c>
      <c r="J92" s="267">
        <v>12.3843</v>
      </c>
      <c r="K92" s="267">
        <v>5.4388</v>
      </c>
      <c r="L92" s="267">
        <v>10.9781</v>
      </c>
      <c r="M92" s="267">
        <v>6.9762</v>
      </c>
      <c r="N92" s="267">
        <v>0</v>
      </c>
      <c r="O92" s="267">
        <v>0</v>
      </c>
      <c r="P92" s="267">
        <v>0</v>
      </c>
    </row>
    <row r="93" spans="1:16" ht="15">
      <c r="A93" s="290">
        <v>18</v>
      </c>
      <c r="B93" s="267">
        <v>0</v>
      </c>
      <c r="C93" s="267">
        <v>0</v>
      </c>
      <c r="D93" s="267">
        <v>14.8614</v>
      </c>
      <c r="E93" s="267">
        <v>4.9104</v>
      </c>
      <c r="F93" s="267">
        <v>9.4705</v>
      </c>
      <c r="G93" s="267">
        <v>6.0311</v>
      </c>
      <c r="H93" s="267">
        <v>10.2517</v>
      </c>
      <c r="I93" s="267">
        <v>5.4839</v>
      </c>
      <c r="J93" s="267">
        <v>11.6653</v>
      </c>
      <c r="K93" s="267">
        <v>5.2213</v>
      </c>
      <c r="L93" s="267">
        <v>10.864</v>
      </c>
      <c r="M93" s="267">
        <v>6.8619</v>
      </c>
      <c r="N93" s="267">
        <v>11.9136</v>
      </c>
      <c r="O93" s="267">
        <v>5.6014</v>
      </c>
      <c r="P93" s="267">
        <v>0</v>
      </c>
    </row>
    <row r="94" spans="1:16" ht="15">
      <c r="A94" s="290">
        <v>19</v>
      </c>
      <c r="B94" s="267">
        <v>0</v>
      </c>
      <c r="C94" s="267">
        <v>0</v>
      </c>
      <c r="D94" s="267">
        <v>15.9906</v>
      </c>
      <c r="E94" s="267">
        <v>4.8089</v>
      </c>
      <c r="F94" s="267">
        <v>10.2374</v>
      </c>
      <c r="G94" s="267">
        <v>5.8205</v>
      </c>
      <c r="H94" s="267">
        <v>9.9045</v>
      </c>
      <c r="I94" s="267">
        <v>5.3341</v>
      </c>
      <c r="J94" s="267">
        <v>11.4501</v>
      </c>
      <c r="K94" s="267">
        <v>5.125</v>
      </c>
      <c r="L94" s="267">
        <v>10.5622</v>
      </c>
      <c r="M94" s="267">
        <v>6.7891</v>
      </c>
      <c r="N94" s="267">
        <v>11.5827</v>
      </c>
      <c r="O94" s="267">
        <v>5.4458</v>
      </c>
      <c r="P94" s="267">
        <v>0</v>
      </c>
    </row>
    <row r="95" spans="1:16" ht="15">
      <c r="A95" s="290">
        <v>20</v>
      </c>
      <c r="B95" s="267">
        <v>0</v>
      </c>
      <c r="C95" s="267">
        <v>0</v>
      </c>
      <c r="D95" s="267">
        <v>17.1197</v>
      </c>
      <c r="E95" s="267">
        <v>4.7075</v>
      </c>
      <c r="F95" s="267">
        <v>11.0044</v>
      </c>
      <c r="G95" s="267">
        <v>5.6099</v>
      </c>
      <c r="H95" s="267">
        <v>9.5572</v>
      </c>
      <c r="I95" s="267">
        <v>5.1843</v>
      </c>
      <c r="J95" s="267">
        <v>11.235</v>
      </c>
      <c r="K95" s="267">
        <v>5.0287</v>
      </c>
      <c r="L95" s="267">
        <v>10.2604</v>
      </c>
      <c r="M95" s="267">
        <v>6.7163</v>
      </c>
      <c r="N95" s="267">
        <v>11.2517</v>
      </c>
      <c r="O95" s="267">
        <v>5.2902</v>
      </c>
      <c r="P95" s="267">
        <v>0</v>
      </c>
    </row>
    <row r="96" spans="1:16" ht="15">
      <c r="A96" s="290">
        <v>21</v>
      </c>
      <c r="B96" s="267">
        <v>0</v>
      </c>
      <c r="C96" s="267">
        <v>0</v>
      </c>
      <c r="D96" s="267">
        <v>20.0737</v>
      </c>
      <c r="E96" s="267">
        <v>5.0666</v>
      </c>
      <c r="F96" s="267">
        <v>12.9484</v>
      </c>
      <c r="G96" s="267">
        <v>5.9392</v>
      </c>
      <c r="H96" s="267">
        <v>10.131</v>
      </c>
      <c r="I96" s="267">
        <v>5.538</v>
      </c>
      <c r="J96" s="267">
        <v>12.1218</v>
      </c>
      <c r="K96" s="267">
        <v>5.4256</v>
      </c>
      <c r="L96" s="267">
        <v>10.9546</v>
      </c>
      <c r="M96" s="267">
        <v>7.3078</v>
      </c>
      <c r="N96" s="267">
        <v>12.0129</v>
      </c>
      <c r="O96" s="267">
        <v>5.6481</v>
      </c>
      <c r="P96" s="267">
        <v>0</v>
      </c>
    </row>
    <row r="97" spans="1:16" ht="15">
      <c r="A97" s="290">
        <v>22</v>
      </c>
      <c r="B97" s="267">
        <v>0</v>
      </c>
      <c r="C97" s="267">
        <v>0</v>
      </c>
      <c r="D97" s="267">
        <v>21.3158</v>
      </c>
      <c r="E97" s="267">
        <v>4.955</v>
      </c>
      <c r="F97" s="267">
        <v>13.792</v>
      </c>
      <c r="G97" s="267">
        <v>5.7076</v>
      </c>
      <c r="H97" s="267">
        <v>9.749</v>
      </c>
      <c r="I97" s="267">
        <v>5.3732</v>
      </c>
      <c r="J97" s="267">
        <v>11.8851</v>
      </c>
      <c r="K97" s="267">
        <v>5.3196</v>
      </c>
      <c r="L97" s="267">
        <v>10.6226</v>
      </c>
      <c r="M97" s="267">
        <v>7.2278</v>
      </c>
      <c r="N97" s="267">
        <v>11.6489</v>
      </c>
      <c r="O97" s="267">
        <v>5.4769</v>
      </c>
      <c r="P97" s="267">
        <v>0</v>
      </c>
    </row>
    <row r="98" spans="1:16" ht="15">
      <c r="A98" s="290">
        <v>23</v>
      </c>
      <c r="B98" s="267">
        <v>0</v>
      </c>
      <c r="C98" s="267">
        <v>0</v>
      </c>
      <c r="D98" s="267">
        <v>22.5579</v>
      </c>
      <c r="E98" s="267">
        <v>4.8434</v>
      </c>
      <c r="F98" s="267">
        <v>14.6356</v>
      </c>
      <c r="G98" s="267">
        <v>5.4759</v>
      </c>
      <c r="H98" s="267">
        <v>9.367</v>
      </c>
      <c r="I98" s="267">
        <v>5.2084</v>
      </c>
      <c r="J98" s="267">
        <v>11.6484</v>
      </c>
      <c r="K98" s="267">
        <v>5.2137</v>
      </c>
      <c r="L98" s="267">
        <v>10.2907</v>
      </c>
      <c r="M98" s="267">
        <v>7.1477</v>
      </c>
      <c r="N98" s="267">
        <v>11.2848</v>
      </c>
      <c r="O98" s="267">
        <v>5.3058</v>
      </c>
      <c r="P98" s="267">
        <v>0</v>
      </c>
    </row>
    <row r="99" spans="1:16" ht="15">
      <c r="A99" s="290">
        <v>24</v>
      </c>
      <c r="B99" s="267">
        <v>0</v>
      </c>
      <c r="C99" s="267">
        <v>0</v>
      </c>
      <c r="D99" s="267">
        <v>23.7999</v>
      </c>
      <c r="E99" s="267">
        <v>4.7318</v>
      </c>
      <c r="F99" s="267">
        <v>15.4793</v>
      </c>
      <c r="G99" s="267">
        <v>5.2443</v>
      </c>
      <c r="H99" s="267">
        <v>8.9851</v>
      </c>
      <c r="I99" s="267">
        <v>5.0437</v>
      </c>
      <c r="J99" s="267">
        <v>11.4117</v>
      </c>
      <c r="K99" s="267">
        <v>5.1078</v>
      </c>
      <c r="L99" s="267">
        <v>9.9588</v>
      </c>
      <c r="M99" s="267">
        <v>7.0677</v>
      </c>
      <c r="N99" s="267">
        <v>10.9208</v>
      </c>
      <c r="O99" s="267">
        <v>5.1346</v>
      </c>
      <c r="P99" s="267">
        <v>0</v>
      </c>
    </row>
    <row r="100" spans="1:16" ht="15">
      <c r="A100" s="290">
        <v>25</v>
      </c>
      <c r="B100" s="267">
        <v>0</v>
      </c>
      <c r="C100" s="267">
        <v>0</v>
      </c>
      <c r="D100" s="267">
        <v>25.042</v>
      </c>
      <c r="E100" s="267">
        <v>4.6201</v>
      </c>
      <c r="F100" s="267">
        <v>16.3229</v>
      </c>
      <c r="G100" s="267">
        <v>5.0126</v>
      </c>
      <c r="H100" s="267">
        <v>8.6031</v>
      </c>
      <c r="I100" s="267">
        <v>4.8789</v>
      </c>
      <c r="J100" s="267">
        <v>11.175</v>
      </c>
      <c r="K100" s="267">
        <v>5.0018</v>
      </c>
      <c r="L100" s="267">
        <v>9.6268</v>
      </c>
      <c r="M100" s="267">
        <v>6.9876</v>
      </c>
      <c r="N100" s="267">
        <v>10.5568</v>
      </c>
      <c r="O100" s="267">
        <v>4.9635</v>
      </c>
      <c r="P100" s="267">
        <v>0</v>
      </c>
    </row>
    <row r="101" spans="1:16" ht="15">
      <c r="A101" s="290">
        <v>26</v>
      </c>
      <c r="B101" s="267">
        <v>0</v>
      </c>
      <c r="C101" s="267">
        <v>0</v>
      </c>
      <c r="D101" s="267">
        <v>26.2841</v>
      </c>
      <c r="E101" s="267">
        <v>4.5085</v>
      </c>
      <c r="F101" s="267">
        <v>17.1665</v>
      </c>
      <c r="G101" s="267">
        <v>4.781</v>
      </c>
      <c r="H101" s="267">
        <v>8.2211</v>
      </c>
      <c r="I101" s="267">
        <v>4.7141</v>
      </c>
      <c r="J101" s="267">
        <v>10.9383</v>
      </c>
      <c r="K101" s="267">
        <v>4.8959</v>
      </c>
      <c r="L101" s="267">
        <v>9.2949</v>
      </c>
      <c r="M101" s="267">
        <v>6.9075</v>
      </c>
      <c r="N101" s="267">
        <v>10.1927</v>
      </c>
      <c r="O101" s="267">
        <v>4.7923</v>
      </c>
      <c r="P101" s="267">
        <v>0</v>
      </c>
    </row>
    <row r="102" spans="1:16" ht="15">
      <c r="A102" s="290">
        <v>27</v>
      </c>
      <c r="B102" s="267">
        <v>0</v>
      </c>
      <c r="C102" s="267">
        <v>0</v>
      </c>
      <c r="D102" s="267">
        <v>27.5261</v>
      </c>
      <c r="E102" s="267">
        <v>4.3969</v>
      </c>
      <c r="F102" s="267">
        <v>18.0101</v>
      </c>
      <c r="G102" s="267">
        <v>4.5493</v>
      </c>
      <c r="H102" s="267">
        <v>7.8392</v>
      </c>
      <c r="I102" s="267">
        <v>4.5494</v>
      </c>
      <c r="J102" s="267">
        <v>10.7016</v>
      </c>
      <c r="K102" s="267">
        <v>4.7899</v>
      </c>
      <c r="L102" s="267">
        <v>8.963</v>
      </c>
      <c r="M102" s="267">
        <v>6.8275</v>
      </c>
      <c r="N102" s="267">
        <v>9.8287</v>
      </c>
      <c r="O102" s="267">
        <v>4.6212</v>
      </c>
      <c r="P102" s="267">
        <v>0</v>
      </c>
    </row>
    <row r="103" spans="1:16" ht="15">
      <c r="A103" s="290">
        <v>28</v>
      </c>
      <c r="B103" s="267">
        <v>0</v>
      </c>
      <c r="C103" s="267">
        <v>0</v>
      </c>
      <c r="D103" s="267">
        <v>28.7682</v>
      </c>
      <c r="E103" s="267">
        <v>4.2853</v>
      </c>
      <c r="F103" s="267">
        <v>18.8537</v>
      </c>
      <c r="G103" s="267">
        <v>4.3177</v>
      </c>
      <c r="H103" s="267">
        <v>7.4572</v>
      </c>
      <c r="I103" s="267">
        <v>4.3846</v>
      </c>
      <c r="J103" s="267">
        <v>10.4649</v>
      </c>
      <c r="K103" s="267">
        <v>4.684</v>
      </c>
      <c r="L103" s="267">
        <v>8.6311</v>
      </c>
      <c r="M103" s="267">
        <v>6.7474</v>
      </c>
      <c r="N103" s="267">
        <v>9.4647</v>
      </c>
      <c r="O103" s="267">
        <v>4.45</v>
      </c>
      <c r="P103" s="267">
        <v>0</v>
      </c>
    </row>
    <row r="104" spans="1:16" ht="15">
      <c r="A104" s="290">
        <v>29</v>
      </c>
      <c r="B104" s="267">
        <v>0</v>
      </c>
      <c r="C104" s="267">
        <v>0</v>
      </c>
      <c r="D104" s="267">
        <v>30.0103</v>
      </c>
      <c r="E104" s="267">
        <v>4.1737</v>
      </c>
      <c r="F104" s="267">
        <v>19.6973</v>
      </c>
      <c r="G104" s="267">
        <v>4.086</v>
      </c>
      <c r="H104" s="267">
        <v>7.0752</v>
      </c>
      <c r="I104" s="267">
        <v>4.2198</v>
      </c>
      <c r="J104" s="267">
        <v>10.2282</v>
      </c>
      <c r="K104" s="267">
        <v>4.578</v>
      </c>
      <c r="L104" s="267">
        <v>8.2991</v>
      </c>
      <c r="M104" s="267">
        <v>6.6673</v>
      </c>
      <c r="N104" s="267">
        <v>9.1007</v>
      </c>
      <c r="O104" s="267">
        <v>4.2789</v>
      </c>
      <c r="P104" s="267">
        <v>0</v>
      </c>
    </row>
    <row r="105" spans="1:16" ht="15">
      <c r="A105" s="290">
        <v>30</v>
      </c>
      <c r="B105" s="267">
        <v>0</v>
      </c>
      <c r="C105" s="267">
        <v>0</v>
      </c>
      <c r="D105" s="267">
        <v>31.2523</v>
      </c>
      <c r="E105" s="267">
        <v>4.0621</v>
      </c>
      <c r="F105" s="267">
        <v>20.541</v>
      </c>
      <c r="G105" s="267">
        <v>3.8544</v>
      </c>
      <c r="H105" s="267">
        <v>6.6933</v>
      </c>
      <c r="I105" s="267">
        <v>4.055</v>
      </c>
      <c r="J105" s="267">
        <v>9.9915</v>
      </c>
      <c r="K105" s="267">
        <v>4.4721</v>
      </c>
      <c r="L105" s="267">
        <v>7.9672</v>
      </c>
      <c r="M105" s="267">
        <v>6.5873</v>
      </c>
      <c r="N105" s="267">
        <v>8.7366</v>
      </c>
      <c r="O105" s="267">
        <v>4.1077</v>
      </c>
      <c r="P105" s="267">
        <v>0</v>
      </c>
    </row>
    <row r="106" spans="1:16" ht="15">
      <c r="A106" s="290">
        <v>31</v>
      </c>
      <c r="B106" s="267">
        <v>0</v>
      </c>
      <c r="C106" s="267">
        <v>0</v>
      </c>
      <c r="D106" s="267">
        <v>29.5816</v>
      </c>
      <c r="E106" s="267">
        <v>4.043</v>
      </c>
      <c r="F106" s="267">
        <v>19.953</v>
      </c>
      <c r="G106" s="267">
        <v>3.8489</v>
      </c>
      <c r="H106" s="267">
        <v>6.6401</v>
      </c>
      <c r="I106" s="267">
        <v>4.0468</v>
      </c>
      <c r="J106" s="267">
        <v>9.8587</v>
      </c>
      <c r="K106" s="267">
        <v>4.4127</v>
      </c>
      <c r="L106" s="267">
        <v>8.0991</v>
      </c>
      <c r="M106" s="267">
        <v>6.5072</v>
      </c>
      <c r="N106" s="267">
        <v>8.5718</v>
      </c>
      <c r="O106" s="267">
        <v>4.106</v>
      </c>
      <c r="P106" s="267">
        <v>0</v>
      </c>
    </row>
    <row r="107" spans="1:16" ht="15">
      <c r="A107" s="290">
        <v>32</v>
      </c>
      <c r="B107" s="267">
        <v>0</v>
      </c>
      <c r="C107" s="267">
        <v>0</v>
      </c>
      <c r="D107" s="267">
        <v>27.9109</v>
      </c>
      <c r="E107" s="267">
        <v>4.0239</v>
      </c>
      <c r="F107" s="267">
        <v>19.365</v>
      </c>
      <c r="G107" s="267">
        <v>3.8434</v>
      </c>
      <c r="H107" s="267">
        <v>6.587</v>
      </c>
      <c r="I107" s="267">
        <v>4.0387</v>
      </c>
      <c r="J107" s="267">
        <v>9.7259</v>
      </c>
      <c r="K107" s="267">
        <v>4.3532</v>
      </c>
      <c r="L107" s="267">
        <v>8.2311</v>
      </c>
      <c r="M107" s="267">
        <v>6.4271</v>
      </c>
      <c r="N107" s="267">
        <v>8.407</v>
      </c>
      <c r="O107" s="267">
        <v>4.1043</v>
      </c>
      <c r="P107" s="267">
        <v>0</v>
      </c>
    </row>
    <row r="108" spans="1:16" ht="15">
      <c r="A108" s="290">
        <v>33</v>
      </c>
      <c r="B108" s="267">
        <v>0</v>
      </c>
      <c r="C108" s="267">
        <v>0</v>
      </c>
      <c r="D108" s="267">
        <v>28.8643</v>
      </c>
      <c r="E108" s="267">
        <v>4.2251</v>
      </c>
      <c r="F108" s="267">
        <v>20.6548</v>
      </c>
      <c r="G108" s="267">
        <v>4.049</v>
      </c>
      <c r="H108" s="267">
        <v>7.1872</v>
      </c>
      <c r="I108" s="267">
        <v>4.2521</v>
      </c>
      <c r="J108" s="267">
        <v>10.5525</v>
      </c>
      <c r="K108" s="267">
        <v>4.53</v>
      </c>
      <c r="L108" s="267">
        <v>9.1993</v>
      </c>
      <c r="M108" s="267">
        <v>6.6962</v>
      </c>
      <c r="N108" s="267">
        <v>9.0665</v>
      </c>
      <c r="O108" s="267">
        <v>4.3283</v>
      </c>
      <c r="P108" s="267">
        <v>0</v>
      </c>
    </row>
    <row r="109" spans="1:16" ht="15">
      <c r="A109" s="290">
        <v>34</v>
      </c>
      <c r="B109" s="267">
        <v>0</v>
      </c>
      <c r="C109" s="267">
        <v>0</v>
      </c>
      <c r="D109" s="267">
        <v>27.0265</v>
      </c>
      <c r="E109" s="267">
        <v>4.205</v>
      </c>
      <c r="F109" s="267">
        <v>20.008</v>
      </c>
      <c r="G109" s="267">
        <v>4.0432</v>
      </c>
      <c r="H109" s="267">
        <v>7.1287</v>
      </c>
      <c r="I109" s="267">
        <v>4.2435</v>
      </c>
      <c r="J109" s="267">
        <v>10.4064</v>
      </c>
      <c r="K109" s="267">
        <v>4.4672</v>
      </c>
      <c r="L109" s="267">
        <v>9.3445</v>
      </c>
      <c r="M109" s="267">
        <v>6.6117</v>
      </c>
      <c r="N109" s="267">
        <v>8.8852</v>
      </c>
      <c r="O109" s="267">
        <v>4.3265</v>
      </c>
      <c r="P109" s="267">
        <v>0</v>
      </c>
    </row>
    <row r="110" spans="1:16" ht="15">
      <c r="A110" s="290">
        <v>35</v>
      </c>
      <c r="B110" s="267">
        <v>0</v>
      </c>
      <c r="C110" s="267">
        <v>0</v>
      </c>
      <c r="D110" s="267">
        <v>25.1887</v>
      </c>
      <c r="E110" s="267">
        <v>4.1849</v>
      </c>
      <c r="F110" s="267">
        <v>19.3613</v>
      </c>
      <c r="G110" s="267">
        <v>4.0374</v>
      </c>
      <c r="H110" s="267">
        <v>7.0702</v>
      </c>
      <c r="I110" s="267">
        <v>4.2348</v>
      </c>
      <c r="J110" s="267">
        <v>10.2603</v>
      </c>
      <c r="K110" s="267">
        <v>4.4045</v>
      </c>
      <c r="L110" s="267">
        <v>9.4896</v>
      </c>
      <c r="M110" s="267">
        <v>6.5272</v>
      </c>
      <c r="N110" s="267">
        <v>8.7039</v>
      </c>
      <c r="O110" s="267">
        <v>4.3247</v>
      </c>
      <c r="P110" s="267">
        <v>0</v>
      </c>
    </row>
    <row r="111" spans="1:16" ht="15">
      <c r="A111" s="290">
        <v>36</v>
      </c>
      <c r="B111" s="267">
        <v>0</v>
      </c>
      <c r="C111" s="267">
        <v>0</v>
      </c>
      <c r="D111" s="267">
        <v>23.351</v>
      </c>
      <c r="E111" s="267">
        <v>4.1648</v>
      </c>
      <c r="F111" s="267">
        <v>18.7145</v>
      </c>
      <c r="G111" s="267">
        <v>4.0316</v>
      </c>
      <c r="H111" s="267">
        <v>7.0118</v>
      </c>
      <c r="I111" s="267">
        <v>4.2262</v>
      </c>
      <c r="J111" s="267">
        <v>10.1142</v>
      </c>
      <c r="K111" s="267">
        <v>4.3418</v>
      </c>
      <c r="L111" s="267">
        <v>9.6347</v>
      </c>
      <c r="M111" s="267">
        <v>6.4428</v>
      </c>
      <c r="N111" s="267">
        <v>8.5226</v>
      </c>
      <c r="O111" s="267">
        <v>4.3229</v>
      </c>
      <c r="P111" s="267">
        <v>0</v>
      </c>
    </row>
    <row r="112" spans="1:16" ht="15">
      <c r="A112" s="290">
        <v>37</v>
      </c>
      <c r="B112" s="267">
        <v>0</v>
      </c>
      <c r="C112" s="267">
        <v>0</v>
      </c>
      <c r="D112" s="267">
        <v>21.5132</v>
      </c>
      <c r="E112" s="267">
        <v>4.1447</v>
      </c>
      <c r="F112" s="267">
        <v>18.0678</v>
      </c>
      <c r="G112" s="267">
        <v>4.0258</v>
      </c>
      <c r="H112" s="267">
        <v>6.9533</v>
      </c>
      <c r="I112" s="267">
        <v>4.2175</v>
      </c>
      <c r="J112" s="267">
        <v>9.9682</v>
      </c>
      <c r="K112" s="267">
        <v>4.2791</v>
      </c>
      <c r="L112" s="267">
        <v>9.7799</v>
      </c>
      <c r="M112" s="267">
        <v>6.3583</v>
      </c>
      <c r="N112" s="267">
        <v>8.3414</v>
      </c>
      <c r="O112" s="267">
        <v>4.3211</v>
      </c>
      <c r="P112" s="267">
        <v>0</v>
      </c>
    </row>
    <row r="113" spans="1:16" ht="15">
      <c r="A113" s="290">
        <v>38</v>
      </c>
      <c r="B113" s="267">
        <v>0</v>
      </c>
      <c r="C113" s="267">
        <v>0</v>
      </c>
      <c r="D113" s="267">
        <v>19.6754</v>
      </c>
      <c r="E113" s="267">
        <v>4.1246</v>
      </c>
      <c r="F113" s="267">
        <v>17.421</v>
      </c>
      <c r="G113" s="267">
        <v>4.02</v>
      </c>
      <c r="H113" s="267">
        <v>6.8948</v>
      </c>
      <c r="I113" s="267">
        <v>4.2089</v>
      </c>
      <c r="J113" s="267">
        <v>9.8221</v>
      </c>
      <c r="K113" s="267">
        <v>4.2164</v>
      </c>
      <c r="L113" s="267">
        <v>9.925</v>
      </c>
      <c r="M113" s="267">
        <v>6.2738</v>
      </c>
      <c r="N113" s="267">
        <v>8.1601</v>
      </c>
      <c r="O113" s="267">
        <v>4.3193</v>
      </c>
      <c r="P113" s="267">
        <v>0</v>
      </c>
    </row>
    <row r="114" spans="1:16" ht="15">
      <c r="A114" s="290">
        <v>39</v>
      </c>
      <c r="B114" s="267">
        <v>0</v>
      </c>
      <c r="C114" s="267">
        <v>0</v>
      </c>
      <c r="D114" s="267">
        <v>17.8377</v>
      </c>
      <c r="E114" s="267">
        <v>4.1045</v>
      </c>
      <c r="F114" s="267">
        <v>16.7743</v>
      </c>
      <c r="G114" s="267">
        <v>4.0142</v>
      </c>
      <c r="H114" s="267">
        <v>6.8363</v>
      </c>
      <c r="I114" s="267">
        <v>4.2003</v>
      </c>
      <c r="J114" s="267">
        <v>9.676</v>
      </c>
      <c r="K114" s="267">
        <v>4.1537</v>
      </c>
      <c r="L114" s="267">
        <v>10.0702</v>
      </c>
      <c r="M114" s="267">
        <v>6.1894</v>
      </c>
      <c r="N114" s="267">
        <v>7.9788</v>
      </c>
      <c r="O114" s="267">
        <v>4.3175</v>
      </c>
      <c r="P114" s="267">
        <v>0</v>
      </c>
    </row>
    <row r="115" spans="1:16" ht="15">
      <c r="A115" s="290">
        <v>40</v>
      </c>
      <c r="B115" s="267">
        <v>0</v>
      </c>
      <c r="C115" s="267">
        <v>0</v>
      </c>
      <c r="D115" s="267">
        <v>15.9999</v>
      </c>
      <c r="E115" s="267">
        <v>4.0843</v>
      </c>
      <c r="F115" s="267">
        <v>16.1275</v>
      </c>
      <c r="G115" s="267">
        <v>4.0084</v>
      </c>
      <c r="H115" s="267">
        <v>6.7779</v>
      </c>
      <c r="I115" s="267">
        <v>4.1916</v>
      </c>
      <c r="J115" s="267">
        <v>9.5299</v>
      </c>
      <c r="K115" s="267">
        <v>4.091</v>
      </c>
      <c r="L115" s="267">
        <v>10.2153</v>
      </c>
      <c r="M115" s="267">
        <v>6.1049</v>
      </c>
      <c r="N115" s="267">
        <v>7.7975</v>
      </c>
      <c r="O115" s="267">
        <v>4.3158</v>
      </c>
      <c r="P115" s="267">
        <v>0</v>
      </c>
    </row>
    <row r="116" spans="1:16" ht="15">
      <c r="A116" s="290">
        <v>41</v>
      </c>
      <c r="B116" s="267">
        <v>0</v>
      </c>
      <c r="C116" s="267">
        <v>0</v>
      </c>
      <c r="D116" s="267">
        <v>14.1622</v>
      </c>
      <c r="E116" s="267">
        <v>4.0642</v>
      </c>
      <c r="F116" s="267">
        <v>15.4808</v>
      </c>
      <c r="G116" s="267">
        <v>4.0026</v>
      </c>
      <c r="H116" s="267">
        <v>6.7194</v>
      </c>
      <c r="I116" s="267">
        <v>4.183</v>
      </c>
      <c r="J116" s="267">
        <v>9.3839</v>
      </c>
      <c r="K116" s="267">
        <v>4.0283</v>
      </c>
      <c r="L116" s="267">
        <v>10.3604</v>
      </c>
      <c r="M116" s="267">
        <v>6.0204</v>
      </c>
      <c r="N116" s="267">
        <v>7.6162</v>
      </c>
      <c r="O116" s="267">
        <v>4.314</v>
      </c>
      <c r="P116" s="267">
        <v>0</v>
      </c>
    </row>
    <row r="117" spans="1:16" ht="15">
      <c r="A117" s="290">
        <v>42</v>
      </c>
      <c r="B117" s="267">
        <v>0</v>
      </c>
      <c r="C117" s="267">
        <v>0</v>
      </c>
      <c r="D117" s="267">
        <v>12.3244</v>
      </c>
      <c r="E117" s="267">
        <v>4.0441</v>
      </c>
      <c r="F117" s="267">
        <v>14.834</v>
      </c>
      <c r="G117" s="267">
        <v>3.9968</v>
      </c>
      <c r="H117" s="267">
        <v>6.6609</v>
      </c>
      <c r="I117" s="267">
        <v>4.1743</v>
      </c>
      <c r="J117" s="267">
        <v>9.2378</v>
      </c>
      <c r="K117" s="267">
        <v>3.9656</v>
      </c>
      <c r="L117" s="267">
        <v>10.5056</v>
      </c>
      <c r="M117" s="267">
        <v>5.936</v>
      </c>
      <c r="N117" s="267">
        <v>7.435</v>
      </c>
      <c r="O117" s="267">
        <v>4.3122</v>
      </c>
      <c r="P117" s="267">
        <v>0</v>
      </c>
    </row>
    <row r="118" spans="1:16" ht="15">
      <c r="A118" s="290">
        <v>43</v>
      </c>
      <c r="B118" s="267">
        <v>0</v>
      </c>
      <c r="C118" s="267">
        <v>0</v>
      </c>
      <c r="D118" s="267">
        <v>12.086</v>
      </c>
      <c r="E118" s="267">
        <v>4.0344</v>
      </c>
      <c r="F118" s="267">
        <v>13.9715</v>
      </c>
      <c r="G118" s="267">
        <v>3.9911</v>
      </c>
      <c r="H118" s="267">
        <v>6.636</v>
      </c>
      <c r="I118" s="267">
        <v>4.1587</v>
      </c>
      <c r="J118" s="267">
        <v>8.9422</v>
      </c>
      <c r="K118" s="267">
        <v>3.9653</v>
      </c>
      <c r="L118" s="267">
        <v>10.4431</v>
      </c>
      <c r="M118" s="267">
        <v>5.9203</v>
      </c>
      <c r="N118" s="267">
        <v>7.3173</v>
      </c>
      <c r="O118" s="267">
        <v>4.3074</v>
      </c>
      <c r="P118" s="267">
        <v>0</v>
      </c>
    </row>
    <row r="119" spans="1:16" ht="15">
      <c r="A119" s="290">
        <v>44</v>
      </c>
      <c r="B119" s="267">
        <v>0</v>
      </c>
      <c r="C119" s="267">
        <v>0</v>
      </c>
      <c r="D119" s="267">
        <v>11.8476</v>
      </c>
      <c r="E119" s="267">
        <v>4.0246</v>
      </c>
      <c r="F119" s="267">
        <v>13.109</v>
      </c>
      <c r="G119" s="267">
        <v>3.9853</v>
      </c>
      <c r="H119" s="267">
        <v>6.611</v>
      </c>
      <c r="I119" s="267">
        <v>4.143</v>
      </c>
      <c r="J119" s="267">
        <v>8.6466</v>
      </c>
      <c r="K119" s="267">
        <v>3.965</v>
      </c>
      <c r="L119" s="267">
        <v>10.3806</v>
      </c>
      <c r="M119" s="267">
        <v>5.9047</v>
      </c>
      <c r="N119" s="267">
        <v>7.1997</v>
      </c>
      <c r="O119" s="267">
        <v>4.3026</v>
      </c>
      <c r="P119" s="267">
        <v>0</v>
      </c>
    </row>
    <row r="120" spans="1:16" ht="15">
      <c r="A120" s="290">
        <v>45</v>
      </c>
      <c r="B120" s="267">
        <v>0</v>
      </c>
      <c r="C120" s="267">
        <v>0</v>
      </c>
      <c r="D120" s="267">
        <v>11.6092</v>
      </c>
      <c r="E120" s="267">
        <v>4.0149</v>
      </c>
      <c r="F120" s="267">
        <v>12.2465</v>
      </c>
      <c r="G120" s="267">
        <v>3.9795</v>
      </c>
      <c r="H120" s="267">
        <v>6.5861</v>
      </c>
      <c r="I120" s="267">
        <v>4.1274</v>
      </c>
      <c r="J120" s="267">
        <v>8.3511</v>
      </c>
      <c r="K120" s="267">
        <v>3.9646</v>
      </c>
      <c r="L120" s="267">
        <v>10.3181</v>
      </c>
      <c r="M120" s="267">
        <v>5.889</v>
      </c>
      <c r="N120" s="267">
        <v>7.0821</v>
      </c>
      <c r="O120" s="267">
        <v>4.2978</v>
      </c>
      <c r="P120" s="267">
        <v>0</v>
      </c>
    </row>
    <row r="121" spans="1:16" ht="15">
      <c r="A121" s="290">
        <v>46</v>
      </c>
      <c r="B121" s="267">
        <v>0</v>
      </c>
      <c r="C121" s="267">
        <v>0</v>
      </c>
      <c r="D121" s="267">
        <v>11.3708</v>
      </c>
      <c r="E121" s="267">
        <v>4.0052</v>
      </c>
      <c r="F121" s="267">
        <v>11.384</v>
      </c>
      <c r="G121" s="267">
        <v>3.9737</v>
      </c>
      <c r="H121" s="267">
        <v>6.5611</v>
      </c>
      <c r="I121" s="267">
        <v>4.1118</v>
      </c>
      <c r="J121" s="267">
        <v>8.0555</v>
      </c>
      <c r="K121" s="267">
        <v>3.9643</v>
      </c>
      <c r="L121" s="267">
        <v>10.2556</v>
      </c>
      <c r="M121" s="267">
        <v>5.8734</v>
      </c>
      <c r="N121" s="267">
        <v>6.9645</v>
      </c>
      <c r="O121" s="267">
        <v>4.293</v>
      </c>
      <c r="P121" s="267">
        <v>0</v>
      </c>
    </row>
    <row r="122" spans="1:16" ht="15">
      <c r="A122" s="290">
        <v>47</v>
      </c>
      <c r="B122" s="267">
        <v>0</v>
      </c>
      <c r="C122" s="267">
        <v>0</v>
      </c>
      <c r="D122" s="267">
        <v>11.1324</v>
      </c>
      <c r="E122" s="267">
        <v>3.9954</v>
      </c>
      <c r="F122" s="267">
        <v>10.5216</v>
      </c>
      <c r="G122" s="267">
        <v>3.9679</v>
      </c>
      <c r="H122" s="267">
        <v>6.5362</v>
      </c>
      <c r="I122" s="267">
        <v>4.0961</v>
      </c>
      <c r="J122" s="267">
        <v>7.7599</v>
      </c>
      <c r="K122" s="267">
        <v>3.964</v>
      </c>
      <c r="L122" s="267">
        <v>10.1931</v>
      </c>
      <c r="M122" s="267">
        <v>5.8578</v>
      </c>
      <c r="N122" s="267">
        <v>6.8468</v>
      </c>
      <c r="O122" s="267">
        <v>4.2883</v>
      </c>
      <c r="P122" s="267">
        <v>0</v>
      </c>
    </row>
    <row r="123" spans="1:16" ht="15">
      <c r="A123" s="290">
        <v>48</v>
      </c>
      <c r="B123" s="267">
        <v>0</v>
      </c>
      <c r="C123" s="267">
        <v>0</v>
      </c>
      <c r="D123" s="267">
        <v>10.894</v>
      </c>
      <c r="E123" s="267">
        <v>3.9857</v>
      </c>
      <c r="F123" s="267">
        <v>9.6591</v>
      </c>
      <c r="G123" s="267">
        <v>3.9621</v>
      </c>
      <c r="H123" s="267">
        <v>6.5112</v>
      </c>
      <c r="I123" s="267">
        <v>4.0805</v>
      </c>
      <c r="J123" s="267">
        <v>7.4643</v>
      </c>
      <c r="K123" s="267">
        <v>3.9637</v>
      </c>
      <c r="L123" s="267">
        <v>10.1306</v>
      </c>
      <c r="M123" s="267">
        <v>5.8421</v>
      </c>
      <c r="N123" s="267">
        <v>6.7292</v>
      </c>
      <c r="O123" s="267">
        <v>4.2835</v>
      </c>
      <c r="P123" s="267">
        <v>0</v>
      </c>
    </row>
    <row r="124" spans="1:16" ht="15">
      <c r="A124" s="290">
        <v>49</v>
      </c>
      <c r="B124" s="267">
        <v>0</v>
      </c>
      <c r="C124" s="267">
        <v>0</v>
      </c>
      <c r="D124" s="267">
        <v>10.6556</v>
      </c>
      <c r="E124" s="267">
        <v>3.976</v>
      </c>
      <c r="F124" s="267">
        <v>8.7966</v>
      </c>
      <c r="G124" s="267">
        <v>3.9563</v>
      </c>
      <c r="H124" s="267">
        <v>6.4862</v>
      </c>
      <c r="I124" s="267">
        <v>4.0649</v>
      </c>
      <c r="J124" s="267">
        <v>7.1687</v>
      </c>
      <c r="K124" s="267">
        <v>3.9634</v>
      </c>
      <c r="L124" s="267">
        <v>10.0681</v>
      </c>
      <c r="M124" s="267">
        <v>5.8265</v>
      </c>
      <c r="N124" s="267">
        <v>6.6116</v>
      </c>
      <c r="O124" s="267">
        <v>4.2787</v>
      </c>
      <c r="P124" s="267">
        <v>0</v>
      </c>
    </row>
    <row r="125" spans="1:16" ht="15">
      <c r="A125" s="290">
        <v>50</v>
      </c>
      <c r="B125" s="267">
        <v>0</v>
      </c>
      <c r="C125" s="267">
        <v>0</v>
      </c>
      <c r="D125" s="267">
        <v>10.4172</v>
      </c>
      <c r="E125" s="267">
        <v>3.9662</v>
      </c>
      <c r="F125" s="267">
        <v>7.9341</v>
      </c>
      <c r="G125" s="267">
        <v>3.9505</v>
      </c>
      <c r="H125" s="267">
        <v>6.4613</v>
      </c>
      <c r="I125" s="267">
        <v>4.0492</v>
      </c>
      <c r="J125" s="267">
        <v>6.8731</v>
      </c>
      <c r="K125" s="267">
        <v>3.963</v>
      </c>
      <c r="L125" s="267">
        <v>10.0056</v>
      </c>
      <c r="M125" s="267">
        <v>5.8109</v>
      </c>
      <c r="N125" s="267">
        <v>6.4939</v>
      </c>
      <c r="O125" s="267">
        <v>4.2739</v>
      </c>
      <c r="P125" s="267">
        <v>0</v>
      </c>
    </row>
    <row r="126" spans="1:16" ht="15">
      <c r="A126" s="290">
        <v>51</v>
      </c>
      <c r="B126" s="267">
        <v>0</v>
      </c>
      <c r="C126" s="267">
        <v>0</v>
      </c>
      <c r="D126" s="267">
        <v>10.1788</v>
      </c>
      <c r="E126" s="267">
        <v>3.9565</v>
      </c>
      <c r="F126" s="267">
        <v>7.0716</v>
      </c>
      <c r="G126" s="267">
        <v>3.9447</v>
      </c>
      <c r="H126" s="267">
        <v>6.4363</v>
      </c>
      <c r="I126" s="267">
        <v>4.0336</v>
      </c>
      <c r="J126" s="267">
        <v>6.5775</v>
      </c>
      <c r="K126" s="267">
        <v>3.9627</v>
      </c>
      <c r="L126" s="267">
        <v>9.9431</v>
      </c>
      <c r="M126" s="267">
        <v>5.7952</v>
      </c>
      <c r="N126" s="267">
        <v>6.3763</v>
      </c>
      <c r="O126" s="267">
        <v>4.2691</v>
      </c>
      <c r="P126" s="267">
        <v>0</v>
      </c>
    </row>
    <row r="127" spans="1:16" ht="15">
      <c r="A127" s="290">
        <v>52</v>
      </c>
      <c r="B127" s="267">
        <v>0</v>
      </c>
      <c r="C127" s="267">
        <v>0</v>
      </c>
      <c r="D127" s="267">
        <v>9.9405</v>
      </c>
      <c r="E127" s="267">
        <v>3.9468</v>
      </c>
      <c r="F127" s="267">
        <v>6.2091</v>
      </c>
      <c r="G127" s="267">
        <v>3.9389</v>
      </c>
      <c r="H127" s="267">
        <v>6.4114</v>
      </c>
      <c r="I127" s="267">
        <v>4.0179</v>
      </c>
      <c r="J127" s="267">
        <v>6.282</v>
      </c>
      <c r="K127" s="267">
        <v>3.9624</v>
      </c>
      <c r="L127" s="267">
        <v>9.8806</v>
      </c>
      <c r="M127" s="267">
        <v>5.7796</v>
      </c>
      <c r="N127" s="267">
        <v>6.2587</v>
      </c>
      <c r="O127" s="267">
        <v>4.2643</v>
      </c>
      <c r="P127" s="267">
        <v>0</v>
      </c>
    </row>
    <row r="128" spans="1:16" ht="15">
      <c r="A128" s="290">
        <v>53</v>
      </c>
      <c r="B128" s="267">
        <v>0</v>
      </c>
      <c r="C128" s="267">
        <v>0</v>
      </c>
      <c r="D128" s="267">
        <v>9.7021</v>
      </c>
      <c r="E128" s="267">
        <v>3.937</v>
      </c>
      <c r="F128" s="267">
        <v>5.3466</v>
      </c>
      <c r="G128" s="267">
        <v>3.9331</v>
      </c>
      <c r="H128" s="267">
        <v>6.3864</v>
      </c>
      <c r="I128" s="267">
        <v>4.0023</v>
      </c>
      <c r="J128" s="267">
        <v>5.9864</v>
      </c>
      <c r="K128" s="267">
        <v>3.9621</v>
      </c>
      <c r="L128" s="267">
        <v>9.8181</v>
      </c>
      <c r="M128" s="267">
        <v>5.7639</v>
      </c>
      <c r="N128" s="267">
        <v>6.1411</v>
      </c>
      <c r="O128" s="267">
        <v>4.2595</v>
      </c>
      <c r="P128" s="267">
        <v>0</v>
      </c>
    </row>
    <row r="129" spans="1:16" ht="15">
      <c r="A129" s="290">
        <v>54</v>
      </c>
      <c r="B129" s="267">
        <v>0</v>
      </c>
      <c r="C129" s="267">
        <v>0</v>
      </c>
      <c r="D129" s="267">
        <v>9.4637</v>
      </c>
      <c r="E129" s="267">
        <v>3.9273</v>
      </c>
      <c r="F129" s="267">
        <v>4.4841</v>
      </c>
      <c r="G129" s="267">
        <v>3.9273</v>
      </c>
      <c r="H129" s="267">
        <v>6.3615</v>
      </c>
      <c r="I129" s="267">
        <v>3.9867</v>
      </c>
      <c r="J129" s="267">
        <v>5.6908</v>
      </c>
      <c r="K129" s="267">
        <v>3.9618</v>
      </c>
      <c r="L129" s="267">
        <v>9.7556</v>
      </c>
      <c r="M129" s="267">
        <v>5.7483</v>
      </c>
      <c r="N129" s="267">
        <v>6.0234</v>
      </c>
      <c r="O129" s="267">
        <v>4.2547</v>
      </c>
      <c r="P129" s="267">
        <v>0</v>
      </c>
    </row>
    <row r="130" spans="1:16" ht="15">
      <c r="A130" s="290">
        <v>55</v>
      </c>
      <c r="B130" s="267">
        <v>0</v>
      </c>
      <c r="C130" s="267">
        <v>0</v>
      </c>
      <c r="D130" s="267">
        <v>9.4541</v>
      </c>
      <c r="E130" s="267">
        <v>3.7222</v>
      </c>
      <c r="F130" s="267">
        <v>4.4796</v>
      </c>
      <c r="G130" s="267">
        <v>3.9233</v>
      </c>
      <c r="H130" s="267">
        <v>6.3541</v>
      </c>
      <c r="I130" s="267">
        <v>3.982</v>
      </c>
      <c r="J130" s="267">
        <v>5.6848</v>
      </c>
      <c r="K130" s="267">
        <v>3.9576</v>
      </c>
      <c r="L130" s="267">
        <v>9.5329</v>
      </c>
      <c r="M130" s="267">
        <v>5.7256</v>
      </c>
      <c r="N130" s="267">
        <v>5.9327</v>
      </c>
      <c r="O130" s="267">
        <v>4.2514</v>
      </c>
      <c r="P130" s="267">
        <v>0</v>
      </c>
    </row>
    <row r="131" spans="1:16" ht="15">
      <c r="A131" s="290">
        <v>56</v>
      </c>
      <c r="B131" s="267">
        <v>0</v>
      </c>
      <c r="C131" s="267">
        <v>0</v>
      </c>
      <c r="D131" s="267">
        <v>9.4445</v>
      </c>
      <c r="E131" s="267">
        <v>3.5171</v>
      </c>
      <c r="F131" s="267">
        <v>4.4751</v>
      </c>
      <c r="G131" s="267">
        <v>3.9194</v>
      </c>
      <c r="H131" s="267">
        <v>6.3466</v>
      </c>
      <c r="I131" s="267">
        <v>3.9774</v>
      </c>
      <c r="J131" s="267">
        <v>5.6788</v>
      </c>
      <c r="K131" s="267">
        <v>3.9535</v>
      </c>
      <c r="L131" s="267">
        <v>9.3102</v>
      </c>
      <c r="M131" s="267">
        <v>5.703</v>
      </c>
      <c r="N131" s="267">
        <v>5.842</v>
      </c>
      <c r="O131" s="267">
        <v>4.2481</v>
      </c>
      <c r="P131" s="267">
        <v>0</v>
      </c>
    </row>
    <row r="132" spans="1:16" ht="15">
      <c r="A132" s="290">
        <v>57</v>
      </c>
      <c r="B132" s="267">
        <v>0</v>
      </c>
      <c r="C132" s="267">
        <v>0</v>
      </c>
      <c r="D132" s="267">
        <v>9.435</v>
      </c>
      <c r="E132" s="267">
        <v>3.312</v>
      </c>
      <c r="F132" s="267">
        <v>4.4706</v>
      </c>
      <c r="G132" s="267">
        <v>3.9154</v>
      </c>
      <c r="H132" s="267">
        <v>6.3392</v>
      </c>
      <c r="I132" s="267">
        <v>3.9727</v>
      </c>
      <c r="J132" s="267">
        <v>5.6729</v>
      </c>
      <c r="K132" s="267">
        <v>3.9493</v>
      </c>
      <c r="L132" s="267">
        <v>9.0875</v>
      </c>
      <c r="M132" s="267">
        <v>5.6803</v>
      </c>
      <c r="N132" s="267">
        <v>5.7513</v>
      </c>
      <c r="O132" s="267">
        <v>4.2447</v>
      </c>
      <c r="P132" s="267">
        <v>0</v>
      </c>
    </row>
    <row r="133" spans="1:16" ht="15">
      <c r="A133" s="290">
        <v>58</v>
      </c>
      <c r="B133" s="267">
        <v>0</v>
      </c>
      <c r="C133" s="267">
        <v>0</v>
      </c>
      <c r="D133" s="267">
        <v>9.4254</v>
      </c>
      <c r="E133" s="267">
        <v>3.1069</v>
      </c>
      <c r="F133" s="267">
        <v>4.466</v>
      </c>
      <c r="G133" s="267">
        <v>3.9114</v>
      </c>
      <c r="H133" s="267">
        <v>6.3318</v>
      </c>
      <c r="I133" s="267">
        <v>3.968</v>
      </c>
      <c r="J133" s="267">
        <v>5.6669</v>
      </c>
      <c r="K133" s="267">
        <v>3.9451</v>
      </c>
      <c r="L133" s="267">
        <v>8.8648</v>
      </c>
      <c r="M133" s="267">
        <v>5.6576</v>
      </c>
      <c r="N133" s="267">
        <v>5.6605</v>
      </c>
      <c r="O133" s="267">
        <v>4.2414</v>
      </c>
      <c r="P133" s="267">
        <v>0</v>
      </c>
    </row>
    <row r="134" spans="1:16" ht="15">
      <c r="A134" s="290">
        <v>59</v>
      </c>
      <c r="B134" s="267">
        <v>0</v>
      </c>
      <c r="C134" s="267">
        <v>0</v>
      </c>
      <c r="D134" s="267">
        <v>9.4159</v>
      </c>
      <c r="E134" s="267">
        <v>2.9018</v>
      </c>
      <c r="F134" s="267">
        <v>4.4615</v>
      </c>
      <c r="G134" s="267">
        <v>3.9075</v>
      </c>
      <c r="H134" s="267">
        <v>6.3243</v>
      </c>
      <c r="I134" s="267">
        <v>3.9634</v>
      </c>
      <c r="J134" s="267">
        <v>5.6609</v>
      </c>
      <c r="K134" s="267">
        <v>3.941</v>
      </c>
      <c r="L134" s="267">
        <v>8.6421</v>
      </c>
      <c r="M134" s="267">
        <v>5.6349</v>
      </c>
      <c r="N134" s="267">
        <v>5.5698</v>
      </c>
      <c r="O134" s="267">
        <v>4.2381</v>
      </c>
      <c r="P134" s="267">
        <v>0</v>
      </c>
    </row>
    <row r="135" spans="1:16" ht="15">
      <c r="A135" s="290">
        <v>60</v>
      </c>
      <c r="B135" s="267">
        <v>0</v>
      </c>
      <c r="C135" s="267">
        <v>0</v>
      </c>
      <c r="D135" s="267">
        <v>9.4063</v>
      </c>
      <c r="E135" s="267">
        <v>2.6967</v>
      </c>
      <c r="F135" s="267">
        <v>4.457</v>
      </c>
      <c r="G135" s="267">
        <v>3.9035</v>
      </c>
      <c r="H135" s="267">
        <v>6.3169</v>
      </c>
      <c r="I135" s="267">
        <v>3.9587</v>
      </c>
      <c r="J135" s="267">
        <v>5.6549</v>
      </c>
      <c r="K135" s="267">
        <v>3.9368</v>
      </c>
      <c r="L135" s="267">
        <v>8.4194</v>
      </c>
      <c r="M135" s="267">
        <v>5.6123</v>
      </c>
      <c r="N135" s="267">
        <v>5.4791</v>
      </c>
      <c r="O135" s="267">
        <v>4.2348</v>
      </c>
      <c r="P135" s="267">
        <v>0</v>
      </c>
    </row>
    <row r="136" ht="12.75">
      <c r="A136" s="83"/>
    </row>
    <row r="137" ht="12.75">
      <c r="A137" s="76" t="e">
        <v>#N/A</v>
      </c>
    </row>
    <row r="138" spans="1:16" s="261" customFormat="1" ht="12.75">
      <c r="A138" s="475" t="s">
        <v>19114</v>
      </c>
      <c r="B138" s="475"/>
      <c r="C138" s="475"/>
      <c r="D138" s="475"/>
      <c r="E138" s="475"/>
      <c r="F138" s="475"/>
      <c r="G138" s="475"/>
      <c r="H138" s="475"/>
      <c r="I138" s="475"/>
      <c r="J138" s="475"/>
      <c r="K138" s="475"/>
      <c r="L138" s="475"/>
      <c r="M138" s="475"/>
      <c r="N138" s="475"/>
      <c r="O138" s="475"/>
      <c r="P138" s="475"/>
    </row>
    <row r="139" spans="1:16" ht="12.75">
      <c r="A139" s="479" t="s">
        <v>19115</v>
      </c>
      <c r="B139" s="479"/>
      <c r="C139" s="479"/>
      <c r="D139" s="479"/>
      <c r="E139" s="479"/>
      <c r="F139" s="479"/>
      <c r="G139" s="479"/>
      <c r="H139" s="479"/>
      <c r="I139" s="479"/>
      <c r="J139" s="479"/>
      <c r="K139" s="479"/>
      <c r="L139" s="479"/>
      <c r="M139" s="479"/>
      <c r="N139" s="479"/>
      <c r="O139" s="479"/>
      <c r="P139" s="479"/>
    </row>
    <row r="140" spans="1:16" ht="12.75">
      <c r="A140" s="80" t="s">
        <v>19116</v>
      </c>
      <c r="B140" s="222" t="s">
        <v>19117</v>
      </c>
      <c r="C140" s="222" t="s">
        <v>19118</v>
      </c>
      <c r="D140" s="222" t="s">
        <v>19119</v>
      </c>
      <c r="E140" s="222" t="s">
        <v>19120</v>
      </c>
      <c r="F140" s="222" t="s">
        <v>19121</v>
      </c>
      <c r="G140" s="222" t="s">
        <v>19122</v>
      </c>
      <c r="H140" s="222" t="s">
        <v>19123</v>
      </c>
      <c r="I140" s="222" t="s">
        <v>19124</v>
      </c>
      <c r="J140" s="222" t="s">
        <v>19125</v>
      </c>
      <c r="K140" s="222" t="s">
        <v>19126</v>
      </c>
      <c r="L140" s="222" t="s">
        <v>19127</v>
      </c>
      <c r="M140" s="222" t="s">
        <v>19128</v>
      </c>
      <c r="N140" s="222" t="s">
        <v>19129</v>
      </c>
      <c r="O140" s="222" t="s">
        <v>19130</v>
      </c>
      <c r="P140" s="222" t="s">
        <v>19131</v>
      </c>
    </row>
    <row r="141" spans="1:16" ht="12.75">
      <c r="A141" s="82" t="s">
        <v>19132</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20.6896</v>
      </c>
      <c r="E142" s="267">
        <v>6.1659</v>
      </c>
      <c r="F142" s="267">
        <v>28.5478</v>
      </c>
      <c r="G142" s="267">
        <v>9.7999</v>
      </c>
      <c r="H142" s="267">
        <v>27.8388</v>
      </c>
      <c r="I142" s="267">
        <v>9.1582</v>
      </c>
      <c r="J142" s="267">
        <v>20.5478</v>
      </c>
      <c r="K142" s="267">
        <v>6.5061</v>
      </c>
      <c r="L142" s="267">
        <v>11.6551</v>
      </c>
      <c r="M142" s="267">
        <v>9.3241</v>
      </c>
      <c r="N142" s="267">
        <v>0</v>
      </c>
      <c r="O142" s="267">
        <v>0</v>
      </c>
      <c r="P142" s="267">
        <v>0</v>
      </c>
    </row>
    <row r="143" spans="1:16" ht="15">
      <c r="A143" s="290">
        <v>1</v>
      </c>
      <c r="B143" s="267">
        <v>0</v>
      </c>
      <c r="C143" s="267">
        <v>0</v>
      </c>
      <c r="D143" s="267">
        <v>18.3907</v>
      </c>
      <c r="E143" s="267">
        <v>5.4808</v>
      </c>
      <c r="F143" s="267">
        <v>25.3758</v>
      </c>
      <c r="G143" s="267">
        <v>8.711</v>
      </c>
      <c r="H143" s="267">
        <v>24.7456</v>
      </c>
      <c r="I143" s="267">
        <v>8.1406</v>
      </c>
      <c r="J143" s="267">
        <v>18.2647</v>
      </c>
      <c r="K143" s="267">
        <v>5.7832</v>
      </c>
      <c r="L143" s="267">
        <v>10.3601</v>
      </c>
      <c r="M143" s="267">
        <v>8.2881</v>
      </c>
      <c r="N143" s="267">
        <v>0</v>
      </c>
      <c r="O143" s="267">
        <v>0</v>
      </c>
      <c r="P143" s="267">
        <v>0</v>
      </c>
    </row>
    <row r="144" spans="1:16" ht="15">
      <c r="A144" s="290">
        <v>2</v>
      </c>
      <c r="B144" s="267">
        <v>0</v>
      </c>
      <c r="C144" s="267">
        <v>0</v>
      </c>
      <c r="D144" s="267">
        <v>16.0919</v>
      </c>
      <c r="E144" s="267">
        <v>4.7957</v>
      </c>
      <c r="F144" s="267">
        <v>22.2039</v>
      </c>
      <c r="G144" s="267">
        <v>7.6221</v>
      </c>
      <c r="H144" s="267">
        <v>21.6524</v>
      </c>
      <c r="I144" s="267">
        <v>7.123</v>
      </c>
      <c r="J144" s="267">
        <v>15.9816</v>
      </c>
      <c r="K144" s="267">
        <v>5.0603</v>
      </c>
      <c r="L144" s="267">
        <v>9.0651</v>
      </c>
      <c r="M144" s="267">
        <v>7.2521</v>
      </c>
      <c r="N144" s="267">
        <v>0</v>
      </c>
      <c r="O144" s="267">
        <v>0</v>
      </c>
      <c r="P144" s="267">
        <v>0</v>
      </c>
    </row>
    <row r="145" spans="1:16" ht="15">
      <c r="A145" s="290">
        <v>3</v>
      </c>
      <c r="B145" s="267">
        <v>0</v>
      </c>
      <c r="C145" s="267">
        <v>0</v>
      </c>
      <c r="D145" s="267">
        <v>13.7931</v>
      </c>
      <c r="E145" s="267">
        <v>4.1106</v>
      </c>
      <c r="F145" s="267">
        <v>19.0319</v>
      </c>
      <c r="G145" s="267">
        <v>6.5333</v>
      </c>
      <c r="H145" s="267">
        <v>18.5592</v>
      </c>
      <c r="I145" s="267">
        <v>6.1055</v>
      </c>
      <c r="J145" s="267">
        <v>13.6985</v>
      </c>
      <c r="K145" s="267">
        <v>4.3374</v>
      </c>
      <c r="L145" s="267">
        <v>7.7701</v>
      </c>
      <c r="M145" s="267">
        <v>6.2161</v>
      </c>
      <c r="N145" s="267">
        <v>0</v>
      </c>
      <c r="O145" s="267">
        <v>0</v>
      </c>
      <c r="P145" s="267">
        <v>0</v>
      </c>
    </row>
    <row r="146" spans="1:16" ht="15">
      <c r="A146" s="290">
        <v>4</v>
      </c>
      <c r="B146" s="267">
        <v>0</v>
      </c>
      <c r="C146" s="267">
        <v>0</v>
      </c>
      <c r="D146" s="267">
        <v>11.4942</v>
      </c>
      <c r="E146" s="267">
        <v>3.4255</v>
      </c>
      <c r="F146" s="267">
        <v>15.8599</v>
      </c>
      <c r="G146" s="267">
        <v>5.4444</v>
      </c>
      <c r="H146" s="267">
        <v>15.466</v>
      </c>
      <c r="I146" s="267">
        <v>5.0879</v>
      </c>
      <c r="J146" s="267">
        <v>11.4154</v>
      </c>
      <c r="K146" s="267">
        <v>3.6145</v>
      </c>
      <c r="L146" s="267">
        <v>6.4751</v>
      </c>
      <c r="M146" s="267">
        <v>5.1801</v>
      </c>
      <c r="N146" s="267">
        <v>0</v>
      </c>
      <c r="O146" s="267">
        <v>0</v>
      </c>
      <c r="P146" s="267">
        <v>0</v>
      </c>
    </row>
    <row r="147" spans="1:16" ht="15">
      <c r="A147" s="290">
        <v>5</v>
      </c>
      <c r="B147" s="267">
        <v>0</v>
      </c>
      <c r="C147" s="267">
        <v>0</v>
      </c>
      <c r="D147" s="267">
        <v>9.1954</v>
      </c>
      <c r="E147" s="267">
        <v>2.7404</v>
      </c>
      <c r="F147" s="267">
        <v>12.6879</v>
      </c>
      <c r="G147" s="267">
        <v>4.3555</v>
      </c>
      <c r="H147" s="267">
        <v>12.3728</v>
      </c>
      <c r="I147" s="267">
        <v>4.0703</v>
      </c>
      <c r="J147" s="267">
        <v>9.1323</v>
      </c>
      <c r="K147" s="267">
        <v>2.8916</v>
      </c>
      <c r="L147" s="267">
        <v>5.1801</v>
      </c>
      <c r="M147" s="267">
        <v>4.144</v>
      </c>
      <c r="N147" s="267">
        <v>0</v>
      </c>
      <c r="O147" s="267">
        <v>0</v>
      </c>
      <c r="P147" s="267">
        <v>0</v>
      </c>
    </row>
    <row r="148" spans="1:16" ht="15">
      <c r="A148" s="290">
        <v>6</v>
      </c>
      <c r="B148" s="267">
        <v>0</v>
      </c>
      <c r="C148" s="267">
        <v>0</v>
      </c>
      <c r="D148" s="267">
        <v>6.8965</v>
      </c>
      <c r="E148" s="267">
        <v>2.0553</v>
      </c>
      <c r="F148" s="267">
        <v>9.5159</v>
      </c>
      <c r="G148" s="267">
        <v>3.2666</v>
      </c>
      <c r="H148" s="267">
        <v>9.2796</v>
      </c>
      <c r="I148" s="267">
        <v>3.0527</v>
      </c>
      <c r="J148" s="267">
        <v>6.8493</v>
      </c>
      <c r="K148" s="267">
        <v>2.1687</v>
      </c>
      <c r="L148" s="267">
        <v>3.885</v>
      </c>
      <c r="M148" s="267">
        <v>3.108</v>
      </c>
      <c r="N148" s="267">
        <v>0</v>
      </c>
      <c r="O148" s="267">
        <v>0</v>
      </c>
      <c r="P148" s="267">
        <v>0</v>
      </c>
    </row>
    <row r="149" spans="1:16" ht="15">
      <c r="A149" s="290">
        <v>7</v>
      </c>
      <c r="B149" s="267">
        <v>0</v>
      </c>
      <c r="C149" s="267">
        <v>0</v>
      </c>
      <c r="D149" s="267">
        <v>6.6102</v>
      </c>
      <c r="E149" s="267">
        <v>1.9982</v>
      </c>
      <c r="F149" s="267">
        <v>8.9565</v>
      </c>
      <c r="G149" s="267">
        <v>3.1759</v>
      </c>
      <c r="H149" s="267">
        <v>8.8459</v>
      </c>
      <c r="I149" s="267">
        <v>2.9679</v>
      </c>
      <c r="J149" s="267">
        <v>6.6677</v>
      </c>
      <c r="K149" s="267">
        <v>2.1085</v>
      </c>
      <c r="L149" s="267">
        <v>3.943</v>
      </c>
      <c r="M149" s="267">
        <v>3.0649</v>
      </c>
      <c r="N149" s="267">
        <v>0</v>
      </c>
      <c r="O149" s="267">
        <v>0</v>
      </c>
      <c r="P149" s="267">
        <v>0</v>
      </c>
    </row>
    <row r="150" spans="1:16" ht="15">
      <c r="A150" s="290">
        <v>8</v>
      </c>
      <c r="B150" s="267">
        <v>0</v>
      </c>
      <c r="C150" s="267">
        <v>0</v>
      </c>
      <c r="D150" s="267">
        <v>6.324</v>
      </c>
      <c r="E150" s="267">
        <v>1.9411</v>
      </c>
      <c r="F150" s="267">
        <v>8.397</v>
      </c>
      <c r="G150" s="267">
        <v>3.0851</v>
      </c>
      <c r="H150" s="267">
        <v>8.4122</v>
      </c>
      <c r="I150" s="267">
        <v>2.8831</v>
      </c>
      <c r="J150" s="267">
        <v>6.4861</v>
      </c>
      <c r="K150" s="267">
        <v>2.0482</v>
      </c>
      <c r="L150" s="267">
        <v>4.0009</v>
      </c>
      <c r="M150" s="267">
        <v>3.0217</v>
      </c>
      <c r="N150" s="267">
        <v>0</v>
      </c>
      <c r="O150" s="267">
        <v>0</v>
      </c>
      <c r="P150" s="267">
        <v>0</v>
      </c>
    </row>
    <row r="151" spans="1:16" ht="15">
      <c r="A151" s="290">
        <v>9</v>
      </c>
      <c r="B151" s="267">
        <v>0</v>
      </c>
      <c r="C151" s="267">
        <v>0</v>
      </c>
      <c r="D151" s="267">
        <v>6.0377</v>
      </c>
      <c r="E151" s="267">
        <v>1.884</v>
      </c>
      <c r="F151" s="267">
        <v>7.8376</v>
      </c>
      <c r="G151" s="267">
        <v>2.9944</v>
      </c>
      <c r="H151" s="267">
        <v>7.9784</v>
      </c>
      <c r="I151" s="267">
        <v>2.7983</v>
      </c>
      <c r="J151" s="267">
        <v>6.3045</v>
      </c>
      <c r="K151" s="267">
        <v>1.988</v>
      </c>
      <c r="L151" s="267">
        <v>4.0588</v>
      </c>
      <c r="M151" s="267">
        <v>2.9785</v>
      </c>
      <c r="N151" s="267">
        <v>0</v>
      </c>
      <c r="O151" s="267">
        <v>0</v>
      </c>
      <c r="P151" s="267">
        <v>0</v>
      </c>
    </row>
    <row r="152" spans="1:16" ht="15">
      <c r="A152" s="290">
        <v>10</v>
      </c>
      <c r="B152" s="267">
        <v>0</v>
      </c>
      <c r="C152" s="267">
        <v>0</v>
      </c>
      <c r="D152" s="267">
        <v>5.7514</v>
      </c>
      <c r="E152" s="267">
        <v>1.8269</v>
      </c>
      <c r="F152" s="267">
        <v>7.2781</v>
      </c>
      <c r="G152" s="267">
        <v>2.9037</v>
      </c>
      <c r="H152" s="267">
        <v>7.5447</v>
      </c>
      <c r="I152" s="267">
        <v>2.7135</v>
      </c>
      <c r="J152" s="267">
        <v>6.1229</v>
      </c>
      <c r="K152" s="267">
        <v>1.9277</v>
      </c>
      <c r="L152" s="267">
        <v>4.1168</v>
      </c>
      <c r="M152" s="267">
        <v>2.9354</v>
      </c>
      <c r="N152" s="267">
        <v>0</v>
      </c>
      <c r="O152" s="267">
        <v>0</v>
      </c>
      <c r="P152" s="267">
        <v>0</v>
      </c>
    </row>
    <row r="153" spans="1:16" ht="15">
      <c r="A153" s="290">
        <v>11</v>
      </c>
      <c r="B153" s="267">
        <v>0</v>
      </c>
      <c r="C153" s="267">
        <v>0</v>
      </c>
      <c r="D153" s="267">
        <v>5.4651</v>
      </c>
      <c r="E153" s="267">
        <v>1.7698</v>
      </c>
      <c r="F153" s="267">
        <v>6.7186</v>
      </c>
      <c r="G153" s="267">
        <v>2.8129</v>
      </c>
      <c r="H153" s="267">
        <v>7.111</v>
      </c>
      <c r="I153" s="267">
        <v>2.6287</v>
      </c>
      <c r="J153" s="267">
        <v>5.9413</v>
      </c>
      <c r="K153" s="267">
        <v>1.8675</v>
      </c>
      <c r="L153" s="267">
        <v>4.1747</v>
      </c>
      <c r="M153" s="267">
        <v>2.8922</v>
      </c>
      <c r="N153" s="267">
        <v>0</v>
      </c>
      <c r="O153" s="267">
        <v>0</v>
      </c>
      <c r="P153" s="267">
        <v>0</v>
      </c>
    </row>
    <row r="154" spans="1:16" ht="15">
      <c r="A154" s="290">
        <v>12</v>
      </c>
      <c r="B154" s="267">
        <v>0</v>
      </c>
      <c r="C154" s="267">
        <v>0</v>
      </c>
      <c r="D154" s="267">
        <v>5.1788</v>
      </c>
      <c r="E154" s="267">
        <v>1.7128</v>
      </c>
      <c r="F154" s="267">
        <v>6.1592</v>
      </c>
      <c r="G154" s="267">
        <v>2.7222</v>
      </c>
      <c r="H154" s="267">
        <v>6.6773</v>
      </c>
      <c r="I154" s="267">
        <v>2.5439</v>
      </c>
      <c r="J154" s="267">
        <v>5.7597</v>
      </c>
      <c r="K154" s="267">
        <v>1.8073</v>
      </c>
      <c r="L154" s="267">
        <v>4.2326</v>
      </c>
      <c r="M154" s="267">
        <v>2.849</v>
      </c>
      <c r="N154" s="267">
        <v>0</v>
      </c>
      <c r="O154" s="267">
        <v>0</v>
      </c>
      <c r="P154" s="267">
        <v>0</v>
      </c>
    </row>
    <row r="155" spans="1:16" ht="15">
      <c r="A155" s="290">
        <v>13</v>
      </c>
      <c r="B155" s="267">
        <v>0</v>
      </c>
      <c r="C155" s="267">
        <v>0</v>
      </c>
      <c r="D155" s="267">
        <v>4.8925</v>
      </c>
      <c r="E155" s="267">
        <v>1.6557</v>
      </c>
      <c r="F155" s="267">
        <v>5.5997</v>
      </c>
      <c r="G155" s="267">
        <v>2.6314</v>
      </c>
      <c r="H155" s="267">
        <v>6.2436</v>
      </c>
      <c r="I155" s="267">
        <v>2.4591</v>
      </c>
      <c r="J155" s="267">
        <v>5.5781</v>
      </c>
      <c r="K155" s="267">
        <v>1.747</v>
      </c>
      <c r="L155" s="267">
        <v>4.2906</v>
      </c>
      <c r="M155" s="267">
        <v>2.8059</v>
      </c>
      <c r="N155" s="267">
        <v>0</v>
      </c>
      <c r="O155" s="267">
        <v>0</v>
      </c>
      <c r="P155" s="267">
        <v>0</v>
      </c>
    </row>
    <row r="156" spans="1:16" ht="15">
      <c r="A156" s="290">
        <v>14</v>
      </c>
      <c r="B156" s="267">
        <v>0</v>
      </c>
      <c r="C156" s="267">
        <v>0</v>
      </c>
      <c r="D156" s="267">
        <v>4.6062</v>
      </c>
      <c r="E156" s="267">
        <v>1.5986</v>
      </c>
      <c r="F156" s="267">
        <v>5.0402</v>
      </c>
      <c r="G156" s="267">
        <v>2.5407</v>
      </c>
      <c r="H156" s="267">
        <v>5.8098</v>
      </c>
      <c r="I156" s="267">
        <v>2.3743</v>
      </c>
      <c r="J156" s="267">
        <v>5.3965</v>
      </c>
      <c r="K156" s="267">
        <v>1.6868</v>
      </c>
      <c r="L156" s="267">
        <v>4.3485</v>
      </c>
      <c r="M156" s="267">
        <v>2.7627</v>
      </c>
      <c r="N156" s="267">
        <v>0</v>
      </c>
      <c r="O156" s="267">
        <v>0</v>
      </c>
      <c r="P156" s="267">
        <v>0</v>
      </c>
    </row>
    <row r="157" spans="1:16" ht="15">
      <c r="A157" s="290">
        <v>15</v>
      </c>
      <c r="B157" s="267">
        <v>0</v>
      </c>
      <c r="C157" s="267">
        <v>0</v>
      </c>
      <c r="D157" s="267">
        <v>4.3199</v>
      </c>
      <c r="E157" s="267">
        <v>1.5415</v>
      </c>
      <c r="F157" s="267">
        <v>4.4808</v>
      </c>
      <c r="G157" s="267">
        <v>2.45</v>
      </c>
      <c r="H157" s="267">
        <v>5.3761</v>
      </c>
      <c r="I157" s="267">
        <v>2.2895</v>
      </c>
      <c r="J157" s="267">
        <v>5.2149</v>
      </c>
      <c r="K157" s="267">
        <v>1.6265</v>
      </c>
      <c r="L157" s="267">
        <v>4.4064</v>
      </c>
      <c r="M157" s="267">
        <v>2.7195</v>
      </c>
      <c r="N157" s="267">
        <v>0</v>
      </c>
      <c r="O157" s="267">
        <v>0</v>
      </c>
      <c r="P157" s="267">
        <v>0</v>
      </c>
    </row>
    <row r="158" spans="1:16" ht="15">
      <c r="A158" s="290">
        <v>16</v>
      </c>
      <c r="B158" s="267">
        <v>0</v>
      </c>
      <c r="C158" s="267">
        <v>0</v>
      </c>
      <c r="D158" s="267">
        <v>4.0336</v>
      </c>
      <c r="E158" s="267">
        <v>1.4844</v>
      </c>
      <c r="F158" s="267">
        <v>3.9213</v>
      </c>
      <c r="G158" s="267">
        <v>2.3592</v>
      </c>
      <c r="H158" s="267">
        <v>4.9424</v>
      </c>
      <c r="I158" s="267">
        <v>2.2047</v>
      </c>
      <c r="J158" s="267">
        <v>5.0333</v>
      </c>
      <c r="K158" s="267">
        <v>1.5663</v>
      </c>
      <c r="L158" s="267">
        <v>4.4644</v>
      </c>
      <c r="M158" s="267">
        <v>2.6764</v>
      </c>
      <c r="N158" s="267">
        <v>0</v>
      </c>
      <c r="O158" s="267">
        <v>0</v>
      </c>
      <c r="P158" s="267">
        <v>0</v>
      </c>
    </row>
    <row r="159" spans="1:16" ht="15">
      <c r="A159" s="290">
        <v>17</v>
      </c>
      <c r="B159" s="267">
        <v>0</v>
      </c>
      <c r="C159" s="267">
        <v>0</v>
      </c>
      <c r="D159" s="267">
        <v>3.7473</v>
      </c>
      <c r="E159" s="267">
        <v>1.4273</v>
      </c>
      <c r="F159" s="267">
        <v>3.3619</v>
      </c>
      <c r="G159" s="267">
        <v>2.2685</v>
      </c>
      <c r="H159" s="267">
        <v>4.5087</v>
      </c>
      <c r="I159" s="267">
        <v>2.1199</v>
      </c>
      <c r="J159" s="267">
        <v>4.8517</v>
      </c>
      <c r="K159" s="267">
        <v>1.506</v>
      </c>
      <c r="L159" s="267">
        <v>4.5223</v>
      </c>
      <c r="M159" s="267">
        <v>2.6332</v>
      </c>
      <c r="N159" s="267">
        <v>0</v>
      </c>
      <c r="O159" s="267">
        <v>0</v>
      </c>
      <c r="P159" s="267">
        <v>0</v>
      </c>
    </row>
    <row r="160" spans="1:16" ht="15">
      <c r="A160" s="290">
        <v>18</v>
      </c>
      <c r="B160" s="267">
        <v>0</v>
      </c>
      <c r="C160" s="267">
        <v>0</v>
      </c>
      <c r="D160" s="267">
        <v>3.4611</v>
      </c>
      <c r="E160" s="267">
        <v>1.3702</v>
      </c>
      <c r="F160" s="267">
        <v>2.8024</v>
      </c>
      <c r="G160" s="267">
        <v>2.1778</v>
      </c>
      <c r="H160" s="267">
        <v>4.075</v>
      </c>
      <c r="I160" s="267">
        <v>2.0352</v>
      </c>
      <c r="J160" s="267">
        <v>4.6702</v>
      </c>
      <c r="K160" s="267">
        <v>1.4458</v>
      </c>
      <c r="L160" s="267">
        <v>4.5803</v>
      </c>
      <c r="M160" s="267">
        <v>2.59</v>
      </c>
      <c r="N160" s="267">
        <v>4.7736</v>
      </c>
      <c r="O160" s="267">
        <v>3.2063</v>
      </c>
      <c r="P160" s="267">
        <v>0</v>
      </c>
    </row>
    <row r="161" spans="1:16" ht="15">
      <c r="A161" s="290">
        <v>19</v>
      </c>
      <c r="B161" s="267">
        <v>0</v>
      </c>
      <c r="C161" s="267">
        <v>0</v>
      </c>
      <c r="D161" s="267">
        <v>3.2993</v>
      </c>
      <c r="E161" s="267">
        <v>1.3674</v>
      </c>
      <c r="F161" s="267">
        <v>3.0602</v>
      </c>
      <c r="G161" s="267">
        <v>2.1364</v>
      </c>
      <c r="H161" s="267">
        <v>3.9357</v>
      </c>
      <c r="I161" s="267">
        <v>1.9897</v>
      </c>
      <c r="J161" s="267">
        <v>4.5195</v>
      </c>
      <c r="K161" s="267">
        <v>1.4422</v>
      </c>
      <c r="L161" s="267">
        <v>4.4148</v>
      </c>
      <c r="M161" s="267">
        <v>2.5862</v>
      </c>
      <c r="N161" s="267">
        <v>4.641</v>
      </c>
      <c r="O161" s="267">
        <v>3.1172</v>
      </c>
      <c r="P161" s="267">
        <v>0</v>
      </c>
    </row>
    <row r="162" spans="1:16" ht="15">
      <c r="A162" s="290">
        <v>20</v>
      </c>
      <c r="B162" s="267">
        <v>0</v>
      </c>
      <c r="C162" s="267">
        <v>0</v>
      </c>
      <c r="D162" s="267">
        <v>3.1375</v>
      </c>
      <c r="E162" s="267">
        <v>1.3646</v>
      </c>
      <c r="F162" s="267">
        <v>3.318</v>
      </c>
      <c r="G162" s="267">
        <v>2.0951</v>
      </c>
      <c r="H162" s="267">
        <v>3.7965</v>
      </c>
      <c r="I162" s="267">
        <v>1.9442</v>
      </c>
      <c r="J162" s="267">
        <v>4.3689</v>
      </c>
      <c r="K162" s="267">
        <v>1.4385</v>
      </c>
      <c r="L162" s="267">
        <v>4.2494</v>
      </c>
      <c r="M162" s="267">
        <v>2.5824</v>
      </c>
      <c r="N162" s="267">
        <v>4.5084</v>
      </c>
      <c r="O162" s="267">
        <v>3.0282</v>
      </c>
      <c r="P162" s="267">
        <v>0</v>
      </c>
    </row>
    <row r="163" spans="1:16" ht="15">
      <c r="A163" s="290">
        <v>21</v>
      </c>
      <c r="B163" s="267">
        <v>0</v>
      </c>
      <c r="C163" s="267">
        <v>0</v>
      </c>
      <c r="D163" s="267">
        <v>3.2732</v>
      </c>
      <c r="E163" s="267">
        <v>1.498</v>
      </c>
      <c r="F163" s="267">
        <v>3.9334</v>
      </c>
      <c r="G163" s="267">
        <v>2.2591</v>
      </c>
      <c r="H163" s="267">
        <v>4.0231</v>
      </c>
      <c r="I163" s="267">
        <v>2.0886</v>
      </c>
      <c r="J163" s="267">
        <v>4.64</v>
      </c>
      <c r="K163" s="267">
        <v>1.5784</v>
      </c>
      <c r="L163" s="267">
        <v>4.4924</v>
      </c>
      <c r="M163" s="267">
        <v>2.8364</v>
      </c>
      <c r="N163" s="267">
        <v>4.8134</v>
      </c>
      <c r="O163" s="267">
        <v>3.233</v>
      </c>
      <c r="P163" s="267">
        <v>0</v>
      </c>
    </row>
    <row r="164" spans="1:16" ht="15">
      <c r="A164" s="290">
        <v>22</v>
      </c>
      <c r="B164" s="267">
        <v>0</v>
      </c>
      <c r="C164" s="267">
        <v>0</v>
      </c>
      <c r="D164" s="267">
        <v>3.0953</v>
      </c>
      <c r="E164" s="267">
        <v>1.495</v>
      </c>
      <c r="F164" s="267">
        <v>4.217</v>
      </c>
      <c r="G164" s="267">
        <v>2.2136</v>
      </c>
      <c r="H164" s="267">
        <v>3.8699</v>
      </c>
      <c r="I164" s="267">
        <v>2.0386</v>
      </c>
      <c r="J164" s="267">
        <v>4.4743</v>
      </c>
      <c r="K164" s="267">
        <v>1.5744</v>
      </c>
      <c r="L164" s="267">
        <v>4.3104</v>
      </c>
      <c r="M164" s="267">
        <v>2.8322</v>
      </c>
      <c r="N164" s="267">
        <v>4.6675</v>
      </c>
      <c r="O164" s="267">
        <v>3.1351</v>
      </c>
      <c r="P164" s="267">
        <v>0</v>
      </c>
    </row>
    <row r="165" spans="1:16" ht="15">
      <c r="A165" s="290">
        <v>23</v>
      </c>
      <c r="B165" s="267">
        <v>0</v>
      </c>
      <c r="C165" s="267">
        <v>0</v>
      </c>
      <c r="D165" s="267">
        <v>2.9173</v>
      </c>
      <c r="E165" s="267">
        <v>1.4919</v>
      </c>
      <c r="F165" s="267">
        <v>4.5005</v>
      </c>
      <c r="G165" s="267">
        <v>2.1681</v>
      </c>
      <c r="H165" s="267">
        <v>3.7168</v>
      </c>
      <c r="I165" s="267">
        <v>1.9886</v>
      </c>
      <c r="J165" s="267">
        <v>4.3086</v>
      </c>
      <c r="K165" s="267">
        <v>1.5704</v>
      </c>
      <c r="L165" s="267">
        <v>4.1285</v>
      </c>
      <c r="M165" s="267">
        <v>2.8279</v>
      </c>
      <c r="N165" s="267">
        <v>4.5217</v>
      </c>
      <c r="O165" s="267">
        <v>3.0371</v>
      </c>
      <c r="P165" s="267">
        <v>0</v>
      </c>
    </row>
    <row r="166" spans="1:16" ht="15">
      <c r="A166" s="290">
        <v>24</v>
      </c>
      <c r="B166" s="267">
        <v>0</v>
      </c>
      <c r="C166" s="267">
        <v>0</v>
      </c>
      <c r="D166" s="267">
        <v>2.7393</v>
      </c>
      <c r="E166" s="267">
        <v>1.4889</v>
      </c>
      <c r="F166" s="267">
        <v>4.7841</v>
      </c>
      <c r="G166" s="267">
        <v>2.1226</v>
      </c>
      <c r="H166" s="267">
        <v>3.5637</v>
      </c>
      <c r="I166" s="267">
        <v>1.9386</v>
      </c>
      <c r="J166" s="267">
        <v>4.1429</v>
      </c>
      <c r="K166" s="267">
        <v>1.5664</v>
      </c>
      <c r="L166" s="267">
        <v>3.9465</v>
      </c>
      <c r="M166" s="267">
        <v>2.8237</v>
      </c>
      <c r="N166" s="267">
        <v>4.3758</v>
      </c>
      <c r="O166" s="267">
        <v>2.9391</v>
      </c>
      <c r="P166" s="267">
        <v>0</v>
      </c>
    </row>
    <row r="167" spans="1:16" ht="15">
      <c r="A167" s="290">
        <v>25</v>
      </c>
      <c r="B167" s="267">
        <v>0</v>
      </c>
      <c r="C167" s="267">
        <v>0</v>
      </c>
      <c r="D167" s="267">
        <v>2.5614</v>
      </c>
      <c r="E167" s="267">
        <v>1.4858</v>
      </c>
      <c r="F167" s="267">
        <v>5.0677</v>
      </c>
      <c r="G167" s="267">
        <v>2.0772</v>
      </c>
      <c r="H167" s="267">
        <v>3.4105</v>
      </c>
      <c r="I167" s="267">
        <v>1.8886</v>
      </c>
      <c r="J167" s="267">
        <v>3.9772</v>
      </c>
      <c r="K167" s="267">
        <v>1.5624</v>
      </c>
      <c r="L167" s="267">
        <v>3.7645</v>
      </c>
      <c r="M167" s="267">
        <v>2.8195</v>
      </c>
      <c r="N167" s="267">
        <v>4.2299</v>
      </c>
      <c r="O167" s="267">
        <v>2.8411</v>
      </c>
      <c r="P167" s="267">
        <v>0</v>
      </c>
    </row>
    <row r="168" spans="1:16" ht="15">
      <c r="A168" s="290">
        <v>26</v>
      </c>
      <c r="B168" s="267">
        <v>0</v>
      </c>
      <c r="C168" s="267">
        <v>0</v>
      </c>
      <c r="D168" s="267">
        <v>2.3834</v>
      </c>
      <c r="E168" s="267">
        <v>1.4828</v>
      </c>
      <c r="F168" s="267">
        <v>5.3513</v>
      </c>
      <c r="G168" s="267">
        <v>2.0317</v>
      </c>
      <c r="H168" s="267">
        <v>3.2574</v>
      </c>
      <c r="I168" s="267">
        <v>1.8386</v>
      </c>
      <c r="J168" s="267">
        <v>3.8115</v>
      </c>
      <c r="K168" s="267">
        <v>1.5584</v>
      </c>
      <c r="L168" s="267">
        <v>3.5826</v>
      </c>
      <c r="M168" s="267">
        <v>2.8153</v>
      </c>
      <c r="N168" s="267">
        <v>4.0841</v>
      </c>
      <c r="O168" s="267">
        <v>2.7432</v>
      </c>
      <c r="P168" s="267">
        <v>0</v>
      </c>
    </row>
    <row r="169" spans="1:16" ht="15">
      <c r="A169" s="290">
        <v>27</v>
      </c>
      <c r="B169" s="267">
        <v>0</v>
      </c>
      <c r="C169" s="267">
        <v>0</v>
      </c>
      <c r="D169" s="267">
        <v>2.2054</v>
      </c>
      <c r="E169" s="267">
        <v>1.4797</v>
      </c>
      <c r="F169" s="267">
        <v>5.6349</v>
      </c>
      <c r="G169" s="267">
        <v>1.9862</v>
      </c>
      <c r="H169" s="267">
        <v>3.1043</v>
      </c>
      <c r="I169" s="267">
        <v>1.7886</v>
      </c>
      <c r="J169" s="267">
        <v>3.6458</v>
      </c>
      <c r="K169" s="267">
        <v>1.5544</v>
      </c>
      <c r="L169" s="267">
        <v>3.4006</v>
      </c>
      <c r="M169" s="267">
        <v>2.8111</v>
      </c>
      <c r="N169" s="267">
        <v>3.9382</v>
      </c>
      <c r="O169" s="267">
        <v>2.6452</v>
      </c>
      <c r="P169" s="267">
        <v>0</v>
      </c>
    </row>
    <row r="170" spans="1:16" ht="15">
      <c r="A170" s="290">
        <v>28</v>
      </c>
      <c r="B170" s="267">
        <v>0</v>
      </c>
      <c r="C170" s="267">
        <v>0</v>
      </c>
      <c r="D170" s="267">
        <v>2.0274</v>
      </c>
      <c r="E170" s="267">
        <v>1.4766</v>
      </c>
      <c r="F170" s="267">
        <v>5.9184</v>
      </c>
      <c r="G170" s="267">
        <v>1.9407</v>
      </c>
      <c r="H170" s="267">
        <v>2.9511</v>
      </c>
      <c r="I170" s="267">
        <v>1.7386</v>
      </c>
      <c r="J170" s="267">
        <v>3.4801</v>
      </c>
      <c r="K170" s="267">
        <v>1.5504</v>
      </c>
      <c r="L170" s="267">
        <v>3.2186</v>
      </c>
      <c r="M170" s="267">
        <v>2.8068</v>
      </c>
      <c r="N170" s="267">
        <v>3.7924</v>
      </c>
      <c r="O170" s="267">
        <v>2.5472</v>
      </c>
      <c r="P170" s="267">
        <v>0</v>
      </c>
    </row>
    <row r="171" spans="1:16" ht="15">
      <c r="A171" s="290">
        <v>29</v>
      </c>
      <c r="B171" s="267">
        <v>0</v>
      </c>
      <c r="C171" s="267">
        <v>0</v>
      </c>
      <c r="D171" s="267">
        <v>1.8495</v>
      </c>
      <c r="E171" s="267">
        <v>1.4736</v>
      </c>
      <c r="F171" s="267">
        <v>6.202</v>
      </c>
      <c r="G171" s="267">
        <v>1.8952</v>
      </c>
      <c r="H171" s="267">
        <v>2.798</v>
      </c>
      <c r="I171" s="267">
        <v>1.6886</v>
      </c>
      <c r="J171" s="267">
        <v>3.3144</v>
      </c>
      <c r="K171" s="267">
        <v>1.5464</v>
      </c>
      <c r="L171" s="267">
        <v>3.0367</v>
      </c>
      <c r="M171" s="267">
        <v>2.8026</v>
      </c>
      <c r="N171" s="267">
        <v>3.6465</v>
      </c>
      <c r="O171" s="267">
        <v>2.4493</v>
      </c>
      <c r="P171" s="267">
        <v>0</v>
      </c>
    </row>
    <row r="172" spans="1:16" ht="15">
      <c r="A172" s="290">
        <v>30</v>
      </c>
      <c r="B172" s="267">
        <v>0</v>
      </c>
      <c r="C172" s="267">
        <v>0</v>
      </c>
      <c r="D172" s="267">
        <v>1.6715</v>
      </c>
      <c r="E172" s="267">
        <v>1.4705</v>
      </c>
      <c r="F172" s="267">
        <v>6.4856</v>
      </c>
      <c r="G172" s="267">
        <v>1.8498</v>
      </c>
      <c r="H172" s="267">
        <v>2.6449</v>
      </c>
      <c r="I172" s="267">
        <v>1.6386</v>
      </c>
      <c r="J172" s="267">
        <v>3.1486</v>
      </c>
      <c r="K172" s="267">
        <v>1.5424</v>
      </c>
      <c r="L172" s="267">
        <v>2.8547</v>
      </c>
      <c r="M172" s="267">
        <v>2.7984</v>
      </c>
      <c r="N172" s="267">
        <v>3.5006</v>
      </c>
      <c r="O172" s="267">
        <v>2.3513</v>
      </c>
      <c r="P172" s="267">
        <v>0</v>
      </c>
    </row>
    <row r="173" spans="1:16" ht="15">
      <c r="A173" s="290">
        <v>31</v>
      </c>
      <c r="B173" s="267">
        <v>0</v>
      </c>
      <c r="C173" s="267">
        <v>0</v>
      </c>
      <c r="D173" s="267">
        <v>1.8823</v>
      </c>
      <c r="E173" s="267">
        <v>1.4675</v>
      </c>
      <c r="F173" s="267">
        <v>6.3683</v>
      </c>
      <c r="G173" s="267">
        <v>1.8287</v>
      </c>
      <c r="H173" s="267">
        <v>2.993</v>
      </c>
      <c r="I173" s="267">
        <v>1.6338</v>
      </c>
      <c r="J173" s="267">
        <v>3.1466</v>
      </c>
      <c r="K173" s="267">
        <v>1.5384</v>
      </c>
      <c r="L173" s="267">
        <v>2.8635</v>
      </c>
      <c r="M173" s="267">
        <v>2.7281</v>
      </c>
      <c r="N173" s="267">
        <v>3.4204</v>
      </c>
      <c r="O173" s="267">
        <v>2.2974</v>
      </c>
      <c r="P173" s="267">
        <v>0</v>
      </c>
    </row>
    <row r="174" spans="1:16" ht="15">
      <c r="A174" s="290">
        <v>32</v>
      </c>
      <c r="B174" s="267">
        <v>0</v>
      </c>
      <c r="C174" s="267">
        <v>0</v>
      </c>
      <c r="D174" s="267">
        <v>2.0932</v>
      </c>
      <c r="E174" s="267">
        <v>1.4644</v>
      </c>
      <c r="F174" s="267">
        <v>6.251</v>
      </c>
      <c r="G174" s="267">
        <v>1.8077</v>
      </c>
      <c r="H174" s="267">
        <v>3.3412</v>
      </c>
      <c r="I174" s="267">
        <v>1.6289</v>
      </c>
      <c r="J174" s="267">
        <v>3.1445</v>
      </c>
      <c r="K174" s="267">
        <v>1.5344</v>
      </c>
      <c r="L174" s="267">
        <v>2.8723</v>
      </c>
      <c r="M174" s="267">
        <v>2.6578</v>
      </c>
      <c r="N174" s="267">
        <v>3.3401</v>
      </c>
      <c r="O174" s="267">
        <v>2.2435</v>
      </c>
      <c r="P174" s="267">
        <v>0</v>
      </c>
    </row>
    <row r="175" spans="1:16" ht="15">
      <c r="A175" s="290">
        <v>33</v>
      </c>
      <c r="B175" s="267">
        <v>0</v>
      </c>
      <c r="C175" s="267">
        <v>0</v>
      </c>
      <c r="D175" s="267">
        <v>2.5345</v>
      </c>
      <c r="E175" s="267">
        <v>1.5417</v>
      </c>
      <c r="F175" s="267">
        <v>6.7471</v>
      </c>
      <c r="G175" s="267">
        <v>1.8849</v>
      </c>
      <c r="H175" s="267">
        <v>4.0582</v>
      </c>
      <c r="I175" s="267">
        <v>1.7135</v>
      </c>
      <c r="J175" s="267">
        <v>3.4567</v>
      </c>
      <c r="K175" s="267">
        <v>1.6146</v>
      </c>
      <c r="L175" s="267">
        <v>3.1692</v>
      </c>
      <c r="M175" s="267">
        <v>2.7298</v>
      </c>
      <c r="N175" s="267">
        <v>3.5858</v>
      </c>
      <c r="O175" s="267">
        <v>2.31</v>
      </c>
      <c r="P175" s="267">
        <v>0</v>
      </c>
    </row>
    <row r="176" spans="1:16" ht="15">
      <c r="A176" s="290">
        <v>34</v>
      </c>
      <c r="B176" s="267">
        <v>0</v>
      </c>
      <c r="C176" s="267">
        <v>0</v>
      </c>
      <c r="D176" s="267">
        <v>2.7664</v>
      </c>
      <c r="E176" s="267">
        <v>1.5385</v>
      </c>
      <c r="F176" s="267">
        <v>6.6181</v>
      </c>
      <c r="G176" s="267">
        <v>1.8627</v>
      </c>
      <c r="H176" s="267">
        <v>4.4412</v>
      </c>
      <c r="I176" s="267">
        <v>1.7084</v>
      </c>
      <c r="J176" s="267">
        <v>3.4545</v>
      </c>
      <c r="K176" s="267">
        <v>1.6104</v>
      </c>
      <c r="L176" s="267">
        <v>3.1789</v>
      </c>
      <c r="M176" s="267">
        <v>2.6556</v>
      </c>
      <c r="N176" s="267">
        <v>3.4975</v>
      </c>
      <c r="O176" s="267">
        <v>2.2531</v>
      </c>
      <c r="P176" s="267">
        <v>0</v>
      </c>
    </row>
    <row r="177" spans="1:16" ht="15">
      <c r="A177" s="290">
        <v>35</v>
      </c>
      <c r="B177" s="267">
        <v>0</v>
      </c>
      <c r="C177" s="267">
        <v>0</v>
      </c>
      <c r="D177" s="267">
        <v>2.9983</v>
      </c>
      <c r="E177" s="267">
        <v>1.5353</v>
      </c>
      <c r="F177" s="267">
        <v>6.4891</v>
      </c>
      <c r="G177" s="267">
        <v>1.8405</v>
      </c>
      <c r="H177" s="267">
        <v>4.8241</v>
      </c>
      <c r="I177" s="267">
        <v>1.7033</v>
      </c>
      <c r="J177" s="267">
        <v>3.4522</v>
      </c>
      <c r="K177" s="267">
        <v>1.6062</v>
      </c>
      <c r="L177" s="267">
        <v>3.1886</v>
      </c>
      <c r="M177" s="267">
        <v>2.5815</v>
      </c>
      <c r="N177" s="267">
        <v>3.4092</v>
      </c>
      <c r="O177" s="267">
        <v>2.1962</v>
      </c>
      <c r="P177" s="267">
        <v>0</v>
      </c>
    </row>
    <row r="178" spans="1:16" ht="15">
      <c r="A178" s="290">
        <v>36</v>
      </c>
      <c r="B178" s="267">
        <v>0</v>
      </c>
      <c r="C178" s="267">
        <v>0</v>
      </c>
      <c r="D178" s="267">
        <v>3.2303</v>
      </c>
      <c r="E178" s="267">
        <v>1.5321</v>
      </c>
      <c r="F178" s="267">
        <v>6.3601</v>
      </c>
      <c r="G178" s="267">
        <v>1.8183</v>
      </c>
      <c r="H178" s="267">
        <v>5.2071</v>
      </c>
      <c r="I178" s="267">
        <v>1.6982</v>
      </c>
      <c r="J178" s="267">
        <v>3.45</v>
      </c>
      <c r="K178" s="267">
        <v>1.602</v>
      </c>
      <c r="L178" s="267">
        <v>3.1982</v>
      </c>
      <c r="M178" s="267">
        <v>2.5073</v>
      </c>
      <c r="N178" s="267">
        <v>3.3209</v>
      </c>
      <c r="O178" s="267">
        <v>2.1393</v>
      </c>
      <c r="P178" s="267">
        <v>0</v>
      </c>
    </row>
    <row r="179" spans="1:16" ht="15">
      <c r="A179" s="290">
        <v>37</v>
      </c>
      <c r="B179" s="267">
        <v>0</v>
      </c>
      <c r="C179" s="267">
        <v>0</v>
      </c>
      <c r="D179" s="267">
        <v>3.4622</v>
      </c>
      <c r="E179" s="267">
        <v>1.5288</v>
      </c>
      <c r="F179" s="267">
        <v>6.231</v>
      </c>
      <c r="G179" s="267">
        <v>1.7961</v>
      </c>
      <c r="H179" s="267">
        <v>5.59</v>
      </c>
      <c r="I179" s="267">
        <v>1.6932</v>
      </c>
      <c r="J179" s="267">
        <v>3.4477</v>
      </c>
      <c r="K179" s="267">
        <v>1.5977</v>
      </c>
      <c r="L179" s="267">
        <v>3.2079</v>
      </c>
      <c r="M179" s="267">
        <v>2.4331</v>
      </c>
      <c r="N179" s="267">
        <v>3.2326</v>
      </c>
      <c r="O179" s="267">
        <v>2.0824</v>
      </c>
      <c r="P179" s="267">
        <v>0</v>
      </c>
    </row>
    <row r="180" spans="1:16" ht="15">
      <c r="A180" s="290">
        <v>38</v>
      </c>
      <c r="B180" s="267">
        <v>0</v>
      </c>
      <c r="C180" s="267">
        <v>0</v>
      </c>
      <c r="D180" s="267">
        <v>3.6941</v>
      </c>
      <c r="E180" s="267">
        <v>1.5256</v>
      </c>
      <c r="F180" s="267">
        <v>6.102</v>
      </c>
      <c r="G180" s="267">
        <v>1.7739</v>
      </c>
      <c r="H180" s="267">
        <v>5.973</v>
      </c>
      <c r="I180" s="267">
        <v>1.6881</v>
      </c>
      <c r="J180" s="267">
        <v>3.4454</v>
      </c>
      <c r="K180" s="267">
        <v>1.5935</v>
      </c>
      <c r="L180" s="267">
        <v>3.2176</v>
      </c>
      <c r="M180" s="267">
        <v>2.3589</v>
      </c>
      <c r="N180" s="267">
        <v>3.1443</v>
      </c>
      <c r="O180" s="267">
        <v>2.0256</v>
      </c>
      <c r="P180" s="267">
        <v>0</v>
      </c>
    </row>
    <row r="181" spans="1:16" ht="15">
      <c r="A181" s="290">
        <v>39</v>
      </c>
      <c r="B181" s="267">
        <v>0</v>
      </c>
      <c r="C181" s="267">
        <v>0</v>
      </c>
      <c r="D181" s="267">
        <v>3.9261</v>
      </c>
      <c r="E181" s="267">
        <v>1.5224</v>
      </c>
      <c r="F181" s="267">
        <v>5.973</v>
      </c>
      <c r="G181" s="267">
        <v>1.7517</v>
      </c>
      <c r="H181" s="267">
        <v>6.3559</v>
      </c>
      <c r="I181" s="267">
        <v>1.683</v>
      </c>
      <c r="J181" s="267">
        <v>3.4432</v>
      </c>
      <c r="K181" s="267">
        <v>1.5893</v>
      </c>
      <c r="L181" s="267">
        <v>3.2273</v>
      </c>
      <c r="M181" s="267">
        <v>2.2848</v>
      </c>
      <c r="N181" s="267">
        <v>3.056</v>
      </c>
      <c r="O181" s="267">
        <v>1.9687</v>
      </c>
      <c r="P181" s="267">
        <v>0</v>
      </c>
    </row>
    <row r="182" spans="1:16" ht="15">
      <c r="A182" s="290">
        <v>40</v>
      </c>
      <c r="B182" s="267">
        <v>0</v>
      </c>
      <c r="C182" s="267">
        <v>0</v>
      </c>
      <c r="D182" s="267">
        <v>4.158</v>
      </c>
      <c r="E182" s="267">
        <v>1.5192</v>
      </c>
      <c r="F182" s="267">
        <v>5.844</v>
      </c>
      <c r="G182" s="267">
        <v>1.7295</v>
      </c>
      <c r="H182" s="267">
        <v>6.7389</v>
      </c>
      <c r="I182" s="267">
        <v>1.678</v>
      </c>
      <c r="J182" s="267">
        <v>3.4409</v>
      </c>
      <c r="K182" s="267">
        <v>1.5851</v>
      </c>
      <c r="L182" s="267">
        <v>3.2369</v>
      </c>
      <c r="M182" s="267">
        <v>2.2106</v>
      </c>
      <c r="N182" s="267">
        <v>2.9677</v>
      </c>
      <c r="O182" s="267">
        <v>1.9118</v>
      </c>
      <c r="P182" s="267">
        <v>0</v>
      </c>
    </row>
    <row r="183" spans="1:16" ht="15">
      <c r="A183" s="290">
        <v>41</v>
      </c>
      <c r="B183" s="267">
        <v>0</v>
      </c>
      <c r="C183" s="267">
        <v>0</v>
      </c>
      <c r="D183" s="267">
        <v>4.39</v>
      </c>
      <c r="E183" s="267">
        <v>1.5159</v>
      </c>
      <c r="F183" s="267">
        <v>5.715</v>
      </c>
      <c r="G183" s="267">
        <v>1.7073</v>
      </c>
      <c r="H183" s="267">
        <v>7.1218</v>
      </c>
      <c r="I183" s="267">
        <v>1.6729</v>
      </c>
      <c r="J183" s="267">
        <v>3.4387</v>
      </c>
      <c r="K183" s="267">
        <v>1.5809</v>
      </c>
      <c r="L183" s="267">
        <v>3.2466</v>
      </c>
      <c r="M183" s="267">
        <v>2.1364</v>
      </c>
      <c r="N183" s="267">
        <v>2.8794</v>
      </c>
      <c r="O183" s="267">
        <v>1.8549</v>
      </c>
      <c r="P183" s="267">
        <v>0</v>
      </c>
    </row>
    <row r="184" spans="1:16" ht="15">
      <c r="A184" s="290">
        <v>42</v>
      </c>
      <c r="B184" s="267">
        <v>0</v>
      </c>
      <c r="C184" s="267">
        <v>0</v>
      </c>
      <c r="D184" s="267">
        <v>4.6219</v>
      </c>
      <c r="E184" s="267">
        <v>1.5127</v>
      </c>
      <c r="F184" s="267">
        <v>5.586</v>
      </c>
      <c r="G184" s="267">
        <v>1.685</v>
      </c>
      <c r="H184" s="267">
        <v>7.5048</v>
      </c>
      <c r="I184" s="267">
        <v>1.6678</v>
      </c>
      <c r="J184" s="267">
        <v>3.4364</v>
      </c>
      <c r="K184" s="267">
        <v>1.5767</v>
      </c>
      <c r="L184" s="267">
        <v>3.2563</v>
      </c>
      <c r="M184" s="267">
        <v>2.0623</v>
      </c>
      <c r="N184" s="267">
        <v>2.7911</v>
      </c>
      <c r="O184" s="267">
        <v>1.798</v>
      </c>
      <c r="P184" s="267">
        <v>0</v>
      </c>
    </row>
    <row r="185" spans="1:16" ht="15">
      <c r="A185" s="290">
        <v>43</v>
      </c>
      <c r="B185" s="267">
        <v>0</v>
      </c>
      <c r="C185" s="267">
        <v>0</v>
      </c>
      <c r="D185" s="267">
        <v>4.4105</v>
      </c>
      <c r="E185" s="267">
        <v>1.5126</v>
      </c>
      <c r="F185" s="267">
        <v>5.4519</v>
      </c>
      <c r="G185" s="267">
        <v>1.6777</v>
      </c>
      <c r="H185" s="267">
        <v>7.6106</v>
      </c>
      <c r="I185" s="267">
        <v>1.6558</v>
      </c>
      <c r="J185" s="267">
        <v>3.4937</v>
      </c>
      <c r="K185" s="267">
        <v>1.5724</v>
      </c>
      <c r="L185" s="267">
        <v>3.2248</v>
      </c>
      <c r="M185" s="267">
        <v>2.0549</v>
      </c>
      <c r="N185" s="267">
        <v>2.7444</v>
      </c>
      <c r="O185" s="267">
        <v>1.7936</v>
      </c>
      <c r="P185" s="267">
        <v>0</v>
      </c>
    </row>
    <row r="186" spans="1:16" ht="15">
      <c r="A186" s="290">
        <v>44</v>
      </c>
      <c r="B186" s="267">
        <v>0</v>
      </c>
      <c r="C186" s="267">
        <v>0</v>
      </c>
      <c r="D186" s="267">
        <v>4.1991</v>
      </c>
      <c r="E186" s="267">
        <v>1.5124</v>
      </c>
      <c r="F186" s="267">
        <v>5.3178</v>
      </c>
      <c r="G186" s="267">
        <v>1.6704</v>
      </c>
      <c r="H186" s="267">
        <v>7.7164</v>
      </c>
      <c r="I186" s="267">
        <v>1.6439</v>
      </c>
      <c r="J186" s="267">
        <v>3.551</v>
      </c>
      <c r="K186" s="267">
        <v>1.5682</v>
      </c>
      <c r="L186" s="267">
        <v>3.1934</v>
      </c>
      <c r="M186" s="267">
        <v>2.0476</v>
      </c>
      <c r="N186" s="267">
        <v>2.6976</v>
      </c>
      <c r="O186" s="267">
        <v>1.7891</v>
      </c>
      <c r="P186" s="267">
        <v>0</v>
      </c>
    </row>
    <row r="187" spans="1:16" ht="15">
      <c r="A187" s="290">
        <v>45</v>
      </c>
      <c r="B187" s="267">
        <v>0</v>
      </c>
      <c r="C187" s="267">
        <v>0</v>
      </c>
      <c r="D187" s="267">
        <v>3.9877</v>
      </c>
      <c r="E187" s="267">
        <v>1.5122</v>
      </c>
      <c r="F187" s="267">
        <v>5.1837</v>
      </c>
      <c r="G187" s="267">
        <v>1.663</v>
      </c>
      <c r="H187" s="267">
        <v>7.8222</v>
      </c>
      <c r="I187" s="267">
        <v>1.6319</v>
      </c>
      <c r="J187" s="267">
        <v>3.6083</v>
      </c>
      <c r="K187" s="267">
        <v>1.564</v>
      </c>
      <c r="L187" s="267">
        <v>3.162</v>
      </c>
      <c r="M187" s="267">
        <v>2.0402</v>
      </c>
      <c r="N187" s="267">
        <v>2.6509</v>
      </c>
      <c r="O187" s="267">
        <v>1.7846</v>
      </c>
      <c r="P187" s="267">
        <v>0</v>
      </c>
    </row>
    <row r="188" spans="1:16" ht="15">
      <c r="A188" s="290">
        <v>46</v>
      </c>
      <c r="B188" s="267">
        <v>0</v>
      </c>
      <c r="C188" s="267">
        <v>0</v>
      </c>
      <c r="D188" s="267">
        <v>3.7763</v>
      </c>
      <c r="E188" s="267">
        <v>1.5121</v>
      </c>
      <c r="F188" s="267">
        <v>5.0496</v>
      </c>
      <c r="G188" s="267">
        <v>1.6557</v>
      </c>
      <c r="H188" s="267">
        <v>7.9281</v>
      </c>
      <c r="I188" s="267">
        <v>1.6199</v>
      </c>
      <c r="J188" s="267">
        <v>3.6657</v>
      </c>
      <c r="K188" s="267">
        <v>1.5598</v>
      </c>
      <c r="L188" s="267">
        <v>3.1305</v>
      </c>
      <c r="M188" s="267">
        <v>2.0329</v>
      </c>
      <c r="N188" s="267">
        <v>2.6041</v>
      </c>
      <c r="O188" s="267">
        <v>1.7801</v>
      </c>
      <c r="P188" s="267">
        <v>0</v>
      </c>
    </row>
    <row r="189" spans="1:16" ht="15">
      <c r="A189" s="290">
        <v>47</v>
      </c>
      <c r="B189" s="267">
        <v>0</v>
      </c>
      <c r="C189" s="267">
        <v>0</v>
      </c>
      <c r="D189" s="267">
        <v>3.5649</v>
      </c>
      <c r="E189" s="267">
        <v>1.5119</v>
      </c>
      <c r="F189" s="267">
        <v>4.9155</v>
      </c>
      <c r="G189" s="267">
        <v>1.6483</v>
      </c>
      <c r="H189" s="267">
        <v>8.0339</v>
      </c>
      <c r="I189" s="267">
        <v>1.608</v>
      </c>
      <c r="J189" s="267">
        <v>3.723</v>
      </c>
      <c r="K189" s="267">
        <v>1.5556</v>
      </c>
      <c r="L189" s="267">
        <v>3.0991</v>
      </c>
      <c r="M189" s="267">
        <v>2.0256</v>
      </c>
      <c r="N189" s="267">
        <v>2.5574</v>
      </c>
      <c r="O189" s="267">
        <v>1.7757</v>
      </c>
      <c r="P189" s="267">
        <v>0</v>
      </c>
    </row>
    <row r="190" spans="1:16" ht="15">
      <c r="A190" s="290">
        <v>48</v>
      </c>
      <c r="B190" s="267">
        <v>0</v>
      </c>
      <c r="C190" s="267">
        <v>0</v>
      </c>
      <c r="D190" s="267">
        <v>3.3535</v>
      </c>
      <c r="E190" s="267">
        <v>1.5118</v>
      </c>
      <c r="F190" s="267">
        <v>4.7814</v>
      </c>
      <c r="G190" s="267">
        <v>1.641</v>
      </c>
      <c r="H190" s="267">
        <v>8.1397</v>
      </c>
      <c r="I190" s="267">
        <v>1.596</v>
      </c>
      <c r="J190" s="267">
        <v>3.7803</v>
      </c>
      <c r="K190" s="267">
        <v>1.5514</v>
      </c>
      <c r="L190" s="267">
        <v>3.0676</v>
      </c>
      <c r="M190" s="267">
        <v>2.0182</v>
      </c>
      <c r="N190" s="267">
        <v>2.5106</v>
      </c>
      <c r="O190" s="267">
        <v>1.7712</v>
      </c>
      <c r="P190" s="267">
        <v>0</v>
      </c>
    </row>
    <row r="191" spans="1:16" ht="15">
      <c r="A191" s="290">
        <v>49</v>
      </c>
      <c r="B191" s="267">
        <v>0</v>
      </c>
      <c r="C191" s="267">
        <v>0</v>
      </c>
      <c r="D191" s="267">
        <v>3.1421</v>
      </c>
      <c r="E191" s="267">
        <v>1.5116</v>
      </c>
      <c r="F191" s="267">
        <v>4.6473</v>
      </c>
      <c r="G191" s="267">
        <v>1.6337</v>
      </c>
      <c r="H191" s="267">
        <v>8.2455</v>
      </c>
      <c r="I191" s="267">
        <v>1.584</v>
      </c>
      <c r="J191" s="267">
        <v>3.8376</v>
      </c>
      <c r="K191" s="267">
        <v>1.5471</v>
      </c>
      <c r="L191" s="267">
        <v>3.0362</v>
      </c>
      <c r="M191" s="267">
        <v>2.0109</v>
      </c>
      <c r="N191" s="267">
        <v>2.4638</v>
      </c>
      <c r="O191" s="267">
        <v>1.7667</v>
      </c>
      <c r="P191" s="267">
        <v>0</v>
      </c>
    </row>
    <row r="192" spans="1:16" ht="15">
      <c r="A192" s="290">
        <v>50</v>
      </c>
      <c r="B192" s="267">
        <v>0</v>
      </c>
      <c r="C192" s="267">
        <v>0</v>
      </c>
      <c r="D192" s="267">
        <v>2.9307</v>
      </c>
      <c r="E192" s="267">
        <v>1.5114</v>
      </c>
      <c r="F192" s="267">
        <v>4.5132</v>
      </c>
      <c r="G192" s="267">
        <v>1.6263</v>
      </c>
      <c r="H192" s="267">
        <v>8.3513</v>
      </c>
      <c r="I192" s="267">
        <v>1.5721</v>
      </c>
      <c r="J192" s="267">
        <v>3.8949</v>
      </c>
      <c r="K192" s="267">
        <v>1.5429</v>
      </c>
      <c r="L192" s="267">
        <v>3.0047</v>
      </c>
      <c r="M192" s="267">
        <v>2.0035</v>
      </c>
      <c r="N192" s="267">
        <v>2.4171</v>
      </c>
      <c r="O192" s="267">
        <v>1.7623</v>
      </c>
      <c r="P192" s="267">
        <v>0</v>
      </c>
    </row>
    <row r="193" spans="1:16" ht="15">
      <c r="A193" s="290">
        <v>51</v>
      </c>
      <c r="B193" s="267">
        <v>0</v>
      </c>
      <c r="C193" s="267">
        <v>0</v>
      </c>
      <c r="D193" s="267">
        <v>2.7193</v>
      </c>
      <c r="E193" s="267">
        <v>1.5113</v>
      </c>
      <c r="F193" s="267">
        <v>4.3791</v>
      </c>
      <c r="G193" s="267">
        <v>1.619</v>
      </c>
      <c r="H193" s="267">
        <v>8.4572</v>
      </c>
      <c r="I193" s="267">
        <v>1.5601</v>
      </c>
      <c r="J193" s="267">
        <v>3.9522</v>
      </c>
      <c r="K193" s="267">
        <v>1.5387</v>
      </c>
      <c r="L193" s="267">
        <v>2.9733</v>
      </c>
      <c r="M193" s="267">
        <v>1.9962</v>
      </c>
      <c r="N193" s="267">
        <v>2.3703</v>
      </c>
      <c r="O193" s="267">
        <v>1.7578</v>
      </c>
      <c r="P193" s="267">
        <v>0</v>
      </c>
    </row>
    <row r="194" spans="1:16" ht="15">
      <c r="A194" s="290">
        <v>52</v>
      </c>
      <c r="B194" s="267">
        <v>0</v>
      </c>
      <c r="C194" s="267">
        <v>0</v>
      </c>
      <c r="D194" s="267">
        <v>2.5079</v>
      </c>
      <c r="E194" s="267">
        <v>1.5111</v>
      </c>
      <c r="F194" s="267">
        <v>4.245</v>
      </c>
      <c r="G194" s="267">
        <v>1.6116</v>
      </c>
      <c r="H194" s="267">
        <v>8.563</v>
      </c>
      <c r="I194" s="267">
        <v>1.5481</v>
      </c>
      <c r="J194" s="267">
        <v>4.0096</v>
      </c>
      <c r="K194" s="267">
        <v>1.5345</v>
      </c>
      <c r="L194" s="267">
        <v>2.9418</v>
      </c>
      <c r="M194" s="267">
        <v>1.9889</v>
      </c>
      <c r="N194" s="267">
        <v>2.3236</v>
      </c>
      <c r="O194" s="267">
        <v>1.7533</v>
      </c>
      <c r="P194" s="267">
        <v>0</v>
      </c>
    </row>
    <row r="195" spans="1:16" ht="15">
      <c r="A195" s="290">
        <v>53</v>
      </c>
      <c r="B195" s="267">
        <v>0</v>
      </c>
      <c r="C195" s="267">
        <v>0</v>
      </c>
      <c r="D195" s="267">
        <v>2.2965</v>
      </c>
      <c r="E195" s="267">
        <v>1.511</v>
      </c>
      <c r="F195" s="267">
        <v>4.111</v>
      </c>
      <c r="G195" s="267">
        <v>1.6043</v>
      </c>
      <c r="H195" s="267">
        <v>8.6688</v>
      </c>
      <c r="I195" s="267">
        <v>1.5362</v>
      </c>
      <c r="J195" s="267">
        <v>4.0669</v>
      </c>
      <c r="K195" s="267">
        <v>1.5303</v>
      </c>
      <c r="L195" s="267">
        <v>2.9104</v>
      </c>
      <c r="M195" s="267">
        <v>1.9815</v>
      </c>
      <c r="N195" s="267">
        <v>2.2768</v>
      </c>
      <c r="O195" s="267">
        <v>1.7489</v>
      </c>
      <c r="P195" s="267">
        <v>0</v>
      </c>
    </row>
    <row r="196" spans="1:16" ht="15">
      <c r="A196" s="290">
        <v>54</v>
      </c>
      <c r="B196" s="267">
        <v>0</v>
      </c>
      <c r="C196" s="267">
        <v>0</v>
      </c>
      <c r="D196" s="267">
        <v>2.0851</v>
      </c>
      <c r="E196" s="267">
        <v>1.5108</v>
      </c>
      <c r="F196" s="267">
        <v>3.9769</v>
      </c>
      <c r="G196" s="267">
        <v>1.597</v>
      </c>
      <c r="H196" s="267">
        <v>8.7746</v>
      </c>
      <c r="I196" s="267">
        <v>1.5242</v>
      </c>
      <c r="J196" s="267">
        <v>4.1242</v>
      </c>
      <c r="K196" s="267">
        <v>1.5261</v>
      </c>
      <c r="L196" s="267">
        <v>2.879</v>
      </c>
      <c r="M196" s="267">
        <v>1.9742</v>
      </c>
      <c r="N196" s="267">
        <v>2.2301</v>
      </c>
      <c r="O196" s="267">
        <v>1.7444</v>
      </c>
      <c r="P196" s="267">
        <v>0</v>
      </c>
    </row>
    <row r="197" spans="1:16" ht="15">
      <c r="A197" s="290">
        <v>55</v>
      </c>
      <c r="B197" s="267">
        <v>0</v>
      </c>
      <c r="C197" s="267">
        <v>0</v>
      </c>
      <c r="D197" s="267">
        <v>2.2264</v>
      </c>
      <c r="E197" s="267">
        <v>1.5071</v>
      </c>
      <c r="F197" s="267">
        <v>3.9026</v>
      </c>
      <c r="G197" s="267">
        <v>1.5861</v>
      </c>
      <c r="H197" s="267">
        <v>8.1783</v>
      </c>
      <c r="I197" s="267">
        <v>1.5222</v>
      </c>
      <c r="J197" s="267">
        <v>3.9653</v>
      </c>
      <c r="K197" s="267">
        <v>1.5218</v>
      </c>
      <c r="L197" s="267">
        <v>2.7993</v>
      </c>
      <c r="M197" s="267">
        <v>1.9623</v>
      </c>
      <c r="N197" s="267">
        <v>2.2006</v>
      </c>
      <c r="O197" s="267">
        <v>1.7344</v>
      </c>
      <c r="P197" s="267">
        <v>0</v>
      </c>
    </row>
    <row r="198" spans="1:16" ht="15">
      <c r="A198" s="290">
        <v>56</v>
      </c>
      <c r="B198" s="267">
        <v>0</v>
      </c>
      <c r="C198" s="267">
        <v>0</v>
      </c>
      <c r="D198" s="267">
        <v>2.3677</v>
      </c>
      <c r="E198" s="267">
        <v>1.5033</v>
      </c>
      <c r="F198" s="267">
        <v>3.8284</v>
      </c>
      <c r="G198" s="267">
        <v>1.5751</v>
      </c>
      <c r="H198" s="267">
        <v>7.5819</v>
      </c>
      <c r="I198" s="267">
        <v>1.5202</v>
      </c>
      <c r="J198" s="267">
        <v>3.8064</v>
      </c>
      <c r="K198" s="267">
        <v>1.5176</v>
      </c>
      <c r="L198" s="267">
        <v>2.7196</v>
      </c>
      <c r="M198" s="267">
        <v>1.9503</v>
      </c>
      <c r="N198" s="267">
        <v>2.171</v>
      </c>
      <c r="O198" s="267">
        <v>1.7245</v>
      </c>
      <c r="P198" s="267">
        <v>0</v>
      </c>
    </row>
    <row r="199" spans="1:16" ht="15">
      <c r="A199" s="290">
        <v>57</v>
      </c>
      <c r="B199" s="267">
        <v>0</v>
      </c>
      <c r="C199" s="267">
        <v>0</v>
      </c>
      <c r="D199" s="267">
        <v>2.5091</v>
      </c>
      <c r="E199" s="267">
        <v>1.4996</v>
      </c>
      <c r="F199" s="267">
        <v>3.7541</v>
      </c>
      <c r="G199" s="267">
        <v>1.5642</v>
      </c>
      <c r="H199" s="267">
        <v>6.9856</v>
      </c>
      <c r="I199" s="267">
        <v>1.5182</v>
      </c>
      <c r="J199" s="267">
        <v>3.6476</v>
      </c>
      <c r="K199" s="267">
        <v>1.5134</v>
      </c>
      <c r="L199" s="267">
        <v>2.64</v>
      </c>
      <c r="M199" s="267">
        <v>1.9384</v>
      </c>
      <c r="N199" s="267">
        <v>2.1415</v>
      </c>
      <c r="O199" s="267">
        <v>1.7145</v>
      </c>
      <c r="P199" s="267">
        <v>0</v>
      </c>
    </row>
    <row r="200" spans="1:16" ht="15">
      <c r="A200" s="290">
        <v>58</v>
      </c>
      <c r="B200" s="267">
        <v>0</v>
      </c>
      <c r="C200" s="267">
        <v>0</v>
      </c>
      <c r="D200" s="267">
        <v>2.6504</v>
      </c>
      <c r="E200" s="267">
        <v>1.4959</v>
      </c>
      <c r="F200" s="267">
        <v>3.6798</v>
      </c>
      <c r="G200" s="267">
        <v>1.5533</v>
      </c>
      <c r="H200" s="267">
        <v>6.3892</v>
      </c>
      <c r="I200" s="267">
        <v>1.5162</v>
      </c>
      <c r="J200" s="267">
        <v>3.4887</v>
      </c>
      <c r="K200" s="267">
        <v>1.5092</v>
      </c>
      <c r="L200" s="267">
        <v>2.5603</v>
      </c>
      <c r="M200" s="267">
        <v>1.9265</v>
      </c>
      <c r="N200" s="267">
        <v>2.1119</v>
      </c>
      <c r="O200" s="267">
        <v>1.7046</v>
      </c>
      <c r="P200" s="267">
        <v>0</v>
      </c>
    </row>
    <row r="201" spans="1:16" ht="15">
      <c r="A201" s="290">
        <v>59</v>
      </c>
      <c r="B201" s="267">
        <v>0</v>
      </c>
      <c r="C201" s="267">
        <v>0</v>
      </c>
      <c r="D201" s="267">
        <v>2.7917</v>
      </c>
      <c r="E201" s="267">
        <v>1.4921</v>
      </c>
      <c r="F201" s="267">
        <v>3.6056</v>
      </c>
      <c r="G201" s="267">
        <v>1.5424</v>
      </c>
      <c r="H201" s="267">
        <v>5.7928</v>
      </c>
      <c r="I201" s="267">
        <v>1.5141</v>
      </c>
      <c r="J201" s="267">
        <v>3.3298</v>
      </c>
      <c r="K201" s="267">
        <v>1.505</v>
      </c>
      <c r="L201" s="267">
        <v>2.4806</v>
      </c>
      <c r="M201" s="267">
        <v>1.9146</v>
      </c>
      <c r="N201" s="267">
        <v>2.0824</v>
      </c>
      <c r="O201" s="267">
        <v>1.6946</v>
      </c>
      <c r="P201" s="267">
        <v>0</v>
      </c>
    </row>
    <row r="202" spans="1:16" ht="15">
      <c r="A202" s="290">
        <v>60</v>
      </c>
      <c r="B202" s="267">
        <v>0</v>
      </c>
      <c r="C202" s="267">
        <v>0</v>
      </c>
      <c r="D202" s="267">
        <v>2.9331</v>
      </c>
      <c r="E202" s="267">
        <v>1.4884</v>
      </c>
      <c r="F202" s="267">
        <v>3.5313</v>
      </c>
      <c r="G202" s="267">
        <v>1.5315</v>
      </c>
      <c r="H202" s="267">
        <v>5.1965</v>
      </c>
      <c r="I202" s="267">
        <v>1.5121</v>
      </c>
      <c r="J202" s="267">
        <v>3.171</v>
      </c>
      <c r="K202" s="267">
        <v>1.5008</v>
      </c>
      <c r="L202" s="267">
        <v>2.401</v>
      </c>
      <c r="M202" s="267">
        <v>1.9026</v>
      </c>
      <c r="N202" s="267">
        <v>2.0529</v>
      </c>
      <c r="O202" s="267">
        <v>1.6847</v>
      </c>
      <c r="P202" s="267">
        <v>0</v>
      </c>
    </row>
    <row r="203" ht="12.75">
      <c r="A203" s="83"/>
    </row>
    <row r="204" ht="12.75">
      <c r="A204" s="76" t="e">
        <v>#N/A</v>
      </c>
    </row>
    <row r="205" spans="1:16" s="261" customFormat="1" ht="12.75">
      <c r="A205" s="475" t="s">
        <v>19133</v>
      </c>
      <c r="B205" s="475"/>
      <c r="C205" s="475"/>
      <c r="D205" s="475"/>
      <c r="E205" s="475"/>
      <c r="F205" s="475"/>
      <c r="G205" s="475"/>
      <c r="H205" s="475"/>
      <c r="I205" s="475"/>
      <c r="J205" s="475"/>
      <c r="K205" s="475"/>
      <c r="L205" s="475"/>
      <c r="M205" s="475"/>
      <c r="N205" s="475"/>
      <c r="O205" s="475"/>
      <c r="P205" s="475"/>
    </row>
    <row r="206" spans="1:16" ht="12.75">
      <c r="A206" s="479" t="s">
        <v>19134</v>
      </c>
      <c r="B206" s="479"/>
      <c r="C206" s="479"/>
      <c r="D206" s="479"/>
      <c r="E206" s="479"/>
      <c r="F206" s="479"/>
      <c r="G206" s="479"/>
      <c r="H206" s="479"/>
      <c r="I206" s="479"/>
      <c r="J206" s="479"/>
      <c r="K206" s="479"/>
      <c r="L206" s="479"/>
      <c r="M206" s="479"/>
      <c r="N206" s="479"/>
      <c r="O206" s="479"/>
      <c r="P206" s="479"/>
    </row>
    <row r="207" spans="1:16" ht="12.75">
      <c r="A207" s="80" t="s">
        <v>19135</v>
      </c>
      <c r="B207" s="222" t="s">
        <v>19136</v>
      </c>
      <c r="C207" s="222" t="s">
        <v>19137</v>
      </c>
      <c r="D207" s="222" t="s">
        <v>19138</v>
      </c>
      <c r="E207" s="222" t="s">
        <v>19139</v>
      </c>
      <c r="F207" s="222" t="s">
        <v>19140</v>
      </c>
      <c r="G207" s="222" t="s">
        <v>19141</v>
      </c>
      <c r="H207" s="222" t="s">
        <v>19142</v>
      </c>
      <c r="I207" s="222" t="s">
        <v>19143</v>
      </c>
      <c r="J207" s="222" t="s">
        <v>19144</v>
      </c>
      <c r="K207" s="222" t="s">
        <v>19145</v>
      </c>
      <c r="L207" s="222" t="s">
        <v>19146</v>
      </c>
      <c r="M207" s="222" t="s">
        <v>19147</v>
      </c>
      <c r="N207" s="222" t="s">
        <v>19148</v>
      </c>
      <c r="O207" s="222" t="s">
        <v>19149</v>
      </c>
      <c r="P207" s="222" t="s">
        <v>19150</v>
      </c>
    </row>
    <row r="208" spans="1:16" ht="12.75">
      <c r="A208" s="82" t="s">
        <v>19151</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27.8143</v>
      </c>
      <c r="E209" s="267">
        <v>9.2628</v>
      </c>
      <c r="F209" s="267">
        <v>33.9708</v>
      </c>
      <c r="G209" s="267">
        <v>9.1582</v>
      </c>
      <c r="H209" s="267">
        <v>32.587</v>
      </c>
      <c r="I209" s="267">
        <v>8.7118</v>
      </c>
      <c r="J209" s="267">
        <v>32.318</v>
      </c>
      <c r="K209" s="267">
        <v>7.4075</v>
      </c>
      <c r="L209" s="267">
        <v>31.961</v>
      </c>
      <c r="M209" s="267">
        <v>18.421</v>
      </c>
      <c r="N209" s="267">
        <v>0</v>
      </c>
      <c r="O209" s="267">
        <v>0</v>
      </c>
      <c r="P209" s="267">
        <v>0</v>
      </c>
    </row>
    <row r="210" spans="1:16" ht="15">
      <c r="A210" s="290">
        <v>1</v>
      </c>
      <c r="B210" s="267">
        <v>0</v>
      </c>
      <c r="C210" s="267">
        <v>0</v>
      </c>
      <c r="D210" s="267">
        <v>24.7238</v>
      </c>
      <c r="E210" s="267">
        <v>8.2336</v>
      </c>
      <c r="F210" s="267">
        <v>30.1963</v>
      </c>
      <c r="G210" s="267">
        <v>8.1406</v>
      </c>
      <c r="H210" s="267">
        <v>28.9662</v>
      </c>
      <c r="I210" s="267">
        <v>7.7438</v>
      </c>
      <c r="J210" s="267">
        <v>28.7271</v>
      </c>
      <c r="K210" s="267">
        <v>6.5844</v>
      </c>
      <c r="L210" s="267">
        <v>28.4098</v>
      </c>
      <c r="M210" s="267">
        <v>16.3742</v>
      </c>
      <c r="N210" s="267">
        <v>0</v>
      </c>
      <c r="O210" s="267">
        <v>0</v>
      </c>
      <c r="P210" s="267">
        <v>0</v>
      </c>
    </row>
    <row r="211" spans="1:16" ht="15">
      <c r="A211" s="290">
        <v>2</v>
      </c>
      <c r="B211" s="267">
        <v>0</v>
      </c>
      <c r="C211" s="267">
        <v>0</v>
      </c>
      <c r="D211" s="267">
        <v>21.6334</v>
      </c>
      <c r="E211" s="267">
        <v>7.2044</v>
      </c>
      <c r="F211" s="267">
        <v>26.4218</v>
      </c>
      <c r="G211" s="267">
        <v>7.123</v>
      </c>
      <c r="H211" s="267">
        <v>25.3454</v>
      </c>
      <c r="I211" s="267">
        <v>6.7758</v>
      </c>
      <c r="J211" s="267">
        <v>25.1362</v>
      </c>
      <c r="K211" s="267">
        <v>5.7614</v>
      </c>
      <c r="L211" s="267">
        <v>24.8586</v>
      </c>
      <c r="M211" s="267">
        <v>14.3274</v>
      </c>
      <c r="N211" s="267">
        <v>0</v>
      </c>
      <c r="O211" s="267">
        <v>0</v>
      </c>
      <c r="P211" s="267">
        <v>0</v>
      </c>
    </row>
    <row r="212" spans="1:16" ht="15">
      <c r="A212" s="290">
        <v>3</v>
      </c>
      <c r="B212" s="267">
        <v>0</v>
      </c>
      <c r="C212" s="267">
        <v>0</v>
      </c>
      <c r="D212" s="267">
        <v>18.5429</v>
      </c>
      <c r="E212" s="267">
        <v>6.1752</v>
      </c>
      <c r="F212" s="267">
        <v>22.6472</v>
      </c>
      <c r="G212" s="267">
        <v>6.1055</v>
      </c>
      <c r="H212" s="267">
        <v>21.7246</v>
      </c>
      <c r="I212" s="267">
        <v>5.8079</v>
      </c>
      <c r="J212" s="267">
        <v>21.5453</v>
      </c>
      <c r="K212" s="267">
        <v>4.9383</v>
      </c>
      <c r="L212" s="267">
        <v>21.3074</v>
      </c>
      <c r="M212" s="267">
        <v>12.2807</v>
      </c>
      <c r="N212" s="267">
        <v>0</v>
      </c>
      <c r="O212" s="267">
        <v>0</v>
      </c>
      <c r="P212" s="267">
        <v>0</v>
      </c>
    </row>
    <row r="213" spans="1:16" ht="15">
      <c r="A213" s="290">
        <v>4</v>
      </c>
      <c r="B213" s="267">
        <v>0</v>
      </c>
      <c r="C213" s="267">
        <v>0</v>
      </c>
      <c r="D213" s="267">
        <v>15.4524</v>
      </c>
      <c r="E213" s="267">
        <v>5.146</v>
      </c>
      <c r="F213" s="267">
        <v>18.8727</v>
      </c>
      <c r="G213" s="267">
        <v>5.0879</v>
      </c>
      <c r="H213" s="267">
        <v>18.1039</v>
      </c>
      <c r="I213" s="267">
        <v>4.8399</v>
      </c>
      <c r="J213" s="267">
        <v>17.9545</v>
      </c>
      <c r="K213" s="267">
        <v>4.1153</v>
      </c>
      <c r="L213" s="267">
        <v>17.7561</v>
      </c>
      <c r="M213" s="267">
        <v>10.2339</v>
      </c>
      <c r="N213" s="267">
        <v>0</v>
      </c>
      <c r="O213" s="267">
        <v>0</v>
      </c>
      <c r="P213" s="267">
        <v>0</v>
      </c>
    </row>
    <row r="214" spans="1:16" ht="15">
      <c r="A214" s="290">
        <v>5</v>
      </c>
      <c r="B214" s="267">
        <v>0</v>
      </c>
      <c r="C214" s="267">
        <v>0</v>
      </c>
      <c r="D214" s="267">
        <v>12.3619</v>
      </c>
      <c r="E214" s="267">
        <v>4.1168</v>
      </c>
      <c r="F214" s="267">
        <v>15.0981</v>
      </c>
      <c r="G214" s="267">
        <v>4.0703</v>
      </c>
      <c r="H214" s="267">
        <v>14.4831</v>
      </c>
      <c r="I214" s="267">
        <v>3.8719</v>
      </c>
      <c r="J214" s="267">
        <v>14.3636</v>
      </c>
      <c r="K214" s="267">
        <v>3.2922</v>
      </c>
      <c r="L214" s="267">
        <v>14.2049</v>
      </c>
      <c r="M214" s="267">
        <v>8.1871</v>
      </c>
      <c r="N214" s="267">
        <v>0</v>
      </c>
      <c r="O214" s="267">
        <v>0</v>
      </c>
      <c r="P214" s="267">
        <v>0</v>
      </c>
    </row>
    <row r="215" spans="1:16" ht="15">
      <c r="A215" s="290">
        <v>6</v>
      </c>
      <c r="B215" s="267">
        <v>0</v>
      </c>
      <c r="C215" s="267">
        <v>0</v>
      </c>
      <c r="D215" s="267">
        <v>9.2714</v>
      </c>
      <c r="E215" s="267">
        <v>3.0876</v>
      </c>
      <c r="F215" s="267">
        <v>11.3236</v>
      </c>
      <c r="G215" s="267">
        <v>3.0527</v>
      </c>
      <c r="H215" s="267">
        <v>10.8623</v>
      </c>
      <c r="I215" s="267">
        <v>2.9039</v>
      </c>
      <c r="J215" s="267">
        <v>10.7727</v>
      </c>
      <c r="K215" s="267">
        <v>2.4692</v>
      </c>
      <c r="L215" s="267">
        <v>10.6537</v>
      </c>
      <c r="M215" s="267">
        <v>6.1403</v>
      </c>
      <c r="N215" s="267">
        <v>0</v>
      </c>
      <c r="O215" s="267">
        <v>0</v>
      </c>
      <c r="P215" s="267">
        <v>0</v>
      </c>
    </row>
    <row r="216" spans="1:16" ht="15">
      <c r="A216" s="290">
        <v>7</v>
      </c>
      <c r="B216" s="267">
        <v>0</v>
      </c>
      <c r="C216" s="267">
        <v>0</v>
      </c>
      <c r="D216" s="267">
        <v>9.1716</v>
      </c>
      <c r="E216" s="267">
        <v>3.0018</v>
      </c>
      <c r="F216" s="267">
        <v>10.827</v>
      </c>
      <c r="G216" s="267">
        <v>2.9679</v>
      </c>
      <c r="H216" s="267">
        <v>10.4482</v>
      </c>
      <c r="I216" s="267">
        <v>2.8233</v>
      </c>
      <c r="J216" s="267">
        <v>10.3549</v>
      </c>
      <c r="K216" s="267">
        <v>2.4006</v>
      </c>
      <c r="L216" s="267">
        <v>10.2048</v>
      </c>
      <c r="M216" s="267">
        <v>5.9698</v>
      </c>
      <c r="N216" s="267">
        <v>0</v>
      </c>
      <c r="O216" s="267">
        <v>0</v>
      </c>
      <c r="P216" s="267">
        <v>0</v>
      </c>
    </row>
    <row r="217" spans="1:16" ht="15">
      <c r="A217" s="290">
        <v>8</v>
      </c>
      <c r="B217" s="267">
        <v>0</v>
      </c>
      <c r="C217" s="267">
        <v>0</v>
      </c>
      <c r="D217" s="267">
        <v>9.0718</v>
      </c>
      <c r="E217" s="267">
        <v>2.9161</v>
      </c>
      <c r="F217" s="267">
        <v>10.3304</v>
      </c>
      <c r="G217" s="267">
        <v>2.8831</v>
      </c>
      <c r="H217" s="267">
        <v>10.0341</v>
      </c>
      <c r="I217" s="267">
        <v>2.7426</v>
      </c>
      <c r="J217" s="267">
        <v>9.9372</v>
      </c>
      <c r="K217" s="267">
        <v>2.332</v>
      </c>
      <c r="L217" s="267">
        <v>9.7559</v>
      </c>
      <c r="M217" s="267">
        <v>5.7992</v>
      </c>
      <c r="N217" s="267">
        <v>0</v>
      </c>
      <c r="O217" s="267">
        <v>0</v>
      </c>
      <c r="P217" s="267">
        <v>0</v>
      </c>
    </row>
    <row r="218" spans="1:16" ht="15">
      <c r="A218" s="290">
        <v>9</v>
      </c>
      <c r="B218" s="267">
        <v>0</v>
      </c>
      <c r="C218" s="267">
        <v>0</v>
      </c>
      <c r="D218" s="267">
        <v>8.9719</v>
      </c>
      <c r="E218" s="267">
        <v>2.8303</v>
      </c>
      <c r="F218" s="267">
        <v>9.8338</v>
      </c>
      <c r="G218" s="267">
        <v>2.7983</v>
      </c>
      <c r="H218" s="267">
        <v>9.62</v>
      </c>
      <c r="I218" s="267">
        <v>2.6619</v>
      </c>
      <c r="J218" s="267">
        <v>9.5195</v>
      </c>
      <c r="K218" s="267">
        <v>2.2634</v>
      </c>
      <c r="L218" s="267">
        <v>9.307</v>
      </c>
      <c r="M218" s="267">
        <v>5.6286</v>
      </c>
      <c r="N218" s="267">
        <v>0</v>
      </c>
      <c r="O218" s="267">
        <v>0</v>
      </c>
      <c r="P218" s="267">
        <v>0</v>
      </c>
    </row>
    <row r="219" spans="1:16" ht="15">
      <c r="A219" s="290">
        <v>10</v>
      </c>
      <c r="B219" s="267">
        <v>0</v>
      </c>
      <c r="C219" s="267">
        <v>0</v>
      </c>
      <c r="D219" s="267">
        <v>8.8721</v>
      </c>
      <c r="E219" s="267">
        <v>2.7445</v>
      </c>
      <c r="F219" s="267">
        <v>9.3373</v>
      </c>
      <c r="G219" s="267">
        <v>2.7135</v>
      </c>
      <c r="H219" s="267">
        <v>9.2059</v>
      </c>
      <c r="I219" s="267">
        <v>2.5813</v>
      </c>
      <c r="J219" s="267">
        <v>9.1017</v>
      </c>
      <c r="K219" s="267">
        <v>2.1948</v>
      </c>
      <c r="L219" s="267">
        <v>8.8581</v>
      </c>
      <c r="M219" s="267">
        <v>5.4581</v>
      </c>
      <c r="N219" s="267">
        <v>0</v>
      </c>
      <c r="O219" s="267">
        <v>0</v>
      </c>
      <c r="P219" s="267">
        <v>0</v>
      </c>
    </row>
    <row r="220" spans="1:16" ht="15">
      <c r="A220" s="290">
        <v>11</v>
      </c>
      <c r="B220" s="267">
        <v>0</v>
      </c>
      <c r="C220" s="267">
        <v>0</v>
      </c>
      <c r="D220" s="267">
        <v>8.7723</v>
      </c>
      <c r="E220" s="267">
        <v>2.6588</v>
      </c>
      <c r="F220" s="267">
        <v>8.8407</v>
      </c>
      <c r="G220" s="267">
        <v>2.6287</v>
      </c>
      <c r="H220" s="267">
        <v>8.7918</v>
      </c>
      <c r="I220" s="267">
        <v>2.5006</v>
      </c>
      <c r="J220" s="267">
        <v>8.684</v>
      </c>
      <c r="K220" s="267">
        <v>2.1262</v>
      </c>
      <c r="L220" s="267">
        <v>8.4092</v>
      </c>
      <c r="M220" s="267">
        <v>5.2875</v>
      </c>
      <c r="N220" s="267">
        <v>0</v>
      </c>
      <c r="O220" s="267">
        <v>0</v>
      </c>
      <c r="P220" s="267">
        <v>0</v>
      </c>
    </row>
    <row r="221" spans="1:16" ht="15">
      <c r="A221" s="290">
        <v>12</v>
      </c>
      <c r="B221" s="267">
        <v>0</v>
      </c>
      <c r="C221" s="267">
        <v>0</v>
      </c>
      <c r="D221" s="267">
        <v>8.6724</v>
      </c>
      <c r="E221" s="267">
        <v>2.573</v>
      </c>
      <c r="F221" s="267">
        <v>8.3441</v>
      </c>
      <c r="G221" s="267">
        <v>2.5439</v>
      </c>
      <c r="H221" s="267">
        <v>8.3777</v>
      </c>
      <c r="I221" s="267">
        <v>2.4199</v>
      </c>
      <c r="J221" s="267">
        <v>8.2662</v>
      </c>
      <c r="K221" s="267">
        <v>2.0576</v>
      </c>
      <c r="L221" s="267">
        <v>7.9603</v>
      </c>
      <c r="M221" s="267">
        <v>5.1169</v>
      </c>
      <c r="N221" s="267">
        <v>0</v>
      </c>
      <c r="O221" s="267">
        <v>0</v>
      </c>
      <c r="P221" s="267">
        <v>0</v>
      </c>
    </row>
    <row r="222" spans="1:16" ht="15">
      <c r="A222" s="290">
        <v>13</v>
      </c>
      <c r="B222" s="267">
        <v>0</v>
      </c>
      <c r="C222" s="267">
        <v>0</v>
      </c>
      <c r="D222" s="267">
        <v>8.5726</v>
      </c>
      <c r="E222" s="267">
        <v>2.4872</v>
      </c>
      <c r="F222" s="267">
        <v>7.8475</v>
      </c>
      <c r="G222" s="267">
        <v>2.4591</v>
      </c>
      <c r="H222" s="267">
        <v>7.9636</v>
      </c>
      <c r="I222" s="267">
        <v>2.3393</v>
      </c>
      <c r="J222" s="267">
        <v>7.8485</v>
      </c>
      <c r="K222" s="267">
        <v>1.989</v>
      </c>
      <c r="L222" s="267">
        <v>7.5114</v>
      </c>
      <c r="M222" s="267">
        <v>4.9464</v>
      </c>
      <c r="N222" s="267">
        <v>0</v>
      </c>
      <c r="O222" s="267">
        <v>0</v>
      </c>
      <c r="P222" s="267">
        <v>0</v>
      </c>
    </row>
    <row r="223" spans="1:16" ht="15">
      <c r="A223" s="290">
        <v>14</v>
      </c>
      <c r="B223" s="267">
        <v>0</v>
      </c>
      <c r="C223" s="267">
        <v>0</v>
      </c>
      <c r="D223" s="267">
        <v>8.4728</v>
      </c>
      <c r="E223" s="267">
        <v>2.4015</v>
      </c>
      <c r="F223" s="267">
        <v>7.3509</v>
      </c>
      <c r="G223" s="267">
        <v>2.3743</v>
      </c>
      <c r="H223" s="267">
        <v>7.5495</v>
      </c>
      <c r="I223" s="267">
        <v>2.2586</v>
      </c>
      <c r="J223" s="267">
        <v>7.4308</v>
      </c>
      <c r="K223" s="267">
        <v>1.9205</v>
      </c>
      <c r="L223" s="267">
        <v>7.0625</v>
      </c>
      <c r="M223" s="267">
        <v>4.7758</v>
      </c>
      <c r="N223" s="267">
        <v>0</v>
      </c>
      <c r="O223" s="267">
        <v>0</v>
      </c>
      <c r="P223" s="267">
        <v>0</v>
      </c>
    </row>
    <row r="224" spans="1:16" ht="15">
      <c r="A224" s="290">
        <v>15</v>
      </c>
      <c r="B224" s="267">
        <v>0</v>
      </c>
      <c r="C224" s="267">
        <v>0</v>
      </c>
      <c r="D224" s="267">
        <v>8.3729</v>
      </c>
      <c r="E224" s="267">
        <v>2.3157</v>
      </c>
      <c r="F224" s="267">
        <v>6.8543</v>
      </c>
      <c r="G224" s="267">
        <v>2.2895</v>
      </c>
      <c r="H224" s="267">
        <v>7.1354</v>
      </c>
      <c r="I224" s="267">
        <v>2.1779</v>
      </c>
      <c r="J224" s="267">
        <v>7.013</v>
      </c>
      <c r="K224" s="267">
        <v>1.8519</v>
      </c>
      <c r="L224" s="267">
        <v>6.6136</v>
      </c>
      <c r="M224" s="267">
        <v>4.6052</v>
      </c>
      <c r="N224" s="267">
        <v>0</v>
      </c>
      <c r="O224" s="267">
        <v>0</v>
      </c>
      <c r="P224" s="267">
        <v>0</v>
      </c>
    </row>
    <row r="225" spans="1:16" ht="15">
      <c r="A225" s="290">
        <v>16</v>
      </c>
      <c r="B225" s="267">
        <v>0</v>
      </c>
      <c r="C225" s="267">
        <v>0</v>
      </c>
      <c r="D225" s="267">
        <v>8.2731</v>
      </c>
      <c r="E225" s="267">
        <v>2.2299</v>
      </c>
      <c r="F225" s="267">
        <v>6.3577</v>
      </c>
      <c r="G225" s="267">
        <v>2.2047</v>
      </c>
      <c r="H225" s="267">
        <v>6.7213</v>
      </c>
      <c r="I225" s="267">
        <v>2.0973</v>
      </c>
      <c r="J225" s="267">
        <v>6.5953</v>
      </c>
      <c r="K225" s="267">
        <v>1.7833</v>
      </c>
      <c r="L225" s="267">
        <v>6.1647</v>
      </c>
      <c r="M225" s="267">
        <v>4.4347</v>
      </c>
      <c r="N225" s="267">
        <v>0</v>
      </c>
      <c r="O225" s="267">
        <v>0</v>
      </c>
      <c r="P225" s="267">
        <v>0</v>
      </c>
    </row>
    <row r="226" spans="1:16" ht="15">
      <c r="A226" s="290">
        <v>17</v>
      </c>
      <c r="B226" s="267">
        <v>0</v>
      </c>
      <c r="C226" s="267">
        <v>0</v>
      </c>
      <c r="D226" s="267">
        <v>8.1733</v>
      </c>
      <c r="E226" s="267">
        <v>2.1442</v>
      </c>
      <c r="F226" s="267">
        <v>5.8611</v>
      </c>
      <c r="G226" s="267">
        <v>2.1199</v>
      </c>
      <c r="H226" s="267">
        <v>6.3072</v>
      </c>
      <c r="I226" s="267">
        <v>2.0166</v>
      </c>
      <c r="J226" s="267">
        <v>6.1775</v>
      </c>
      <c r="K226" s="267">
        <v>1.7147</v>
      </c>
      <c r="L226" s="267">
        <v>5.7158</v>
      </c>
      <c r="M226" s="267">
        <v>4.2641</v>
      </c>
      <c r="N226" s="267">
        <v>0</v>
      </c>
      <c r="O226" s="267">
        <v>0</v>
      </c>
      <c r="P226" s="267">
        <v>0</v>
      </c>
    </row>
    <row r="227" spans="1:16" ht="15">
      <c r="A227" s="290">
        <v>18</v>
      </c>
      <c r="B227" s="267">
        <v>0</v>
      </c>
      <c r="C227" s="267">
        <v>0</v>
      </c>
      <c r="D227" s="267">
        <v>8.0734</v>
      </c>
      <c r="E227" s="267">
        <v>2.0584</v>
      </c>
      <c r="F227" s="267">
        <v>5.3646</v>
      </c>
      <c r="G227" s="267">
        <v>2.0352</v>
      </c>
      <c r="H227" s="267">
        <v>5.8931</v>
      </c>
      <c r="I227" s="267">
        <v>1.936</v>
      </c>
      <c r="J227" s="267">
        <v>5.7598</v>
      </c>
      <c r="K227" s="267">
        <v>1.6461</v>
      </c>
      <c r="L227" s="267">
        <v>5.2669</v>
      </c>
      <c r="M227" s="267">
        <v>4.0936</v>
      </c>
      <c r="N227" s="267">
        <v>9.7459</v>
      </c>
      <c r="O227" s="267">
        <v>8.1216</v>
      </c>
      <c r="P227" s="267">
        <v>0</v>
      </c>
    </row>
    <row r="228" spans="1:16" ht="15">
      <c r="A228" s="290">
        <v>19</v>
      </c>
      <c r="B228" s="267">
        <v>0</v>
      </c>
      <c r="C228" s="267">
        <v>0</v>
      </c>
      <c r="D228" s="267">
        <v>8.1216</v>
      </c>
      <c r="E228" s="267">
        <v>2.0258</v>
      </c>
      <c r="F228" s="267">
        <v>5.4411</v>
      </c>
      <c r="G228" s="267">
        <v>1.9946</v>
      </c>
      <c r="H228" s="267">
        <v>5.8264</v>
      </c>
      <c r="I228" s="267">
        <v>1.9186</v>
      </c>
      <c r="J228" s="267">
        <v>5.5768</v>
      </c>
      <c r="K228" s="267">
        <v>1.6369</v>
      </c>
      <c r="L228" s="267">
        <v>5.142</v>
      </c>
      <c r="M228" s="267">
        <v>3.9674</v>
      </c>
      <c r="N228" s="267">
        <v>9.4752</v>
      </c>
      <c r="O228" s="267">
        <v>7.896</v>
      </c>
      <c r="P228" s="267">
        <v>0</v>
      </c>
    </row>
    <row r="229" spans="1:16" ht="15">
      <c r="A229" s="290">
        <v>20</v>
      </c>
      <c r="B229" s="267">
        <v>0</v>
      </c>
      <c r="C229" s="267">
        <v>0</v>
      </c>
      <c r="D229" s="267">
        <v>8.1698</v>
      </c>
      <c r="E229" s="267">
        <v>1.9932</v>
      </c>
      <c r="F229" s="267">
        <v>5.5177</v>
      </c>
      <c r="G229" s="267">
        <v>1.9541</v>
      </c>
      <c r="H229" s="267">
        <v>5.7597</v>
      </c>
      <c r="I229" s="267">
        <v>1.9013</v>
      </c>
      <c r="J229" s="267">
        <v>5.3937</v>
      </c>
      <c r="K229" s="267">
        <v>1.6277</v>
      </c>
      <c r="L229" s="267">
        <v>5.0171</v>
      </c>
      <c r="M229" s="267">
        <v>3.8412</v>
      </c>
      <c r="N229" s="267">
        <v>9.2045</v>
      </c>
      <c r="O229" s="267">
        <v>7.6704</v>
      </c>
      <c r="P229" s="267">
        <v>0</v>
      </c>
    </row>
    <row r="230" spans="1:16" ht="15">
      <c r="A230" s="290">
        <v>21</v>
      </c>
      <c r="B230" s="267">
        <v>0</v>
      </c>
      <c r="C230" s="267">
        <v>0</v>
      </c>
      <c r="D230" s="267">
        <v>9.0397</v>
      </c>
      <c r="E230" s="267">
        <v>2.1567</v>
      </c>
      <c r="F230" s="267">
        <v>6.1536</v>
      </c>
      <c r="G230" s="267">
        <v>2.1049</v>
      </c>
      <c r="H230" s="267">
        <v>6.2623</v>
      </c>
      <c r="I230" s="267">
        <v>2.0724</v>
      </c>
      <c r="J230" s="267">
        <v>5.7317</v>
      </c>
      <c r="K230" s="267">
        <v>1.7804</v>
      </c>
      <c r="L230" s="267">
        <v>5.3814</v>
      </c>
      <c r="M230" s="267">
        <v>4.0865</v>
      </c>
      <c r="N230" s="267">
        <v>9.8271</v>
      </c>
      <c r="O230" s="267">
        <v>8.1893</v>
      </c>
      <c r="P230" s="267">
        <v>0</v>
      </c>
    </row>
    <row r="231" spans="1:16" ht="15">
      <c r="A231" s="290">
        <v>22</v>
      </c>
      <c r="B231" s="267">
        <v>0</v>
      </c>
      <c r="C231" s="267">
        <v>0</v>
      </c>
      <c r="D231" s="267">
        <v>9.0927</v>
      </c>
      <c r="E231" s="267">
        <v>2.1208</v>
      </c>
      <c r="F231" s="267">
        <v>6.2379</v>
      </c>
      <c r="G231" s="267">
        <v>2.0603</v>
      </c>
      <c r="H231" s="267">
        <v>6.189</v>
      </c>
      <c r="I231" s="267">
        <v>2.0533</v>
      </c>
      <c r="J231" s="267">
        <v>5.5304</v>
      </c>
      <c r="K231" s="267">
        <v>1.7703</v>
      </c>
      <c r="L231" s="267">
        <v>5.244</v>
      </c>
      <c r="M231" s="267">
        <v>3.9476</v>
      </c>
      <c r="N231" s="267">
        <v>9.5293</v>
      </c>
      <c r="O231" s="267">
        <v>7.9411</v>
      </c>
      <c r="P231" s="267">
        <v>0</v>
      </c>
    </row>
    <row r="232" spans="1:16" ht="15">
      <c r="A232" s="290">
        <v>23</v>
      </c>
      <c r="B232" s="267">
        <v>0</v>
      </c>
      <c r="C232" s="267">
        <v>0</v>
      </c>
      <c r="D232" s="267">
        <v>9.1457</v>
      </c>
      <c r="E232" s="267">
        <v>2.0849</v>
      </c>
      <c r="F232" s="267">
        <v>6.3221</v>
      </c>
      <c r="G232" s="267">
        <v>2.0158</v>
      </c>
      <c r="H232" s="267">
        <v>6.1156</v>
      </c>
      <c r="I232" s="267">
        <v>2.0342</v>
      </c>
      <c r="J232" s="267">
        <v>5.329</v>
      </c>
      <c r="K232" s="267">
        <v>1.7602</v>
      </c>
      <c r="L232" s="267">
        <v>5.1066</v>
      </c>
      <c r="M232" s="267">
        <v>3.8088</v>
      </c>
      <c r="N232" s="267">
        <v>9.2316</v>
      </c>
      <c r="O232" s="267">
        <v>7.693</v>
      </c>
      <c r="P232" s="267">
        <v>0</v>
      </c>
    </row>
    <row r="233" spans="1:16" ht="15">
      <c r="A233" s="290">
        <v>24</v>
      </c>
      <c r="B233" s="267">
        <v>0</v>
      </c>
      <c r="C233" s="267">
        <v>0</v>
      </c>
      <c r="D233" s="267">
        <v>9.1987</v>
      </c>
      <c r="E233" s="267">
        <v>2.0491</v>
      </c>
      <c r="F233" s="267">
        <v>6.4063</v>
      </c>
      <c r="G233" s="267">
        <v>1.9712</v>
      </c>
      <c r="H233" s="267">
        <v>6.0422</v>
      </c>
      <c r="I233" s="267">
        <v>2.0152</v>
      </c>
      <c r="J233" s="267">
        <v>5.1277</v>
      </c>
      <c r="K233" s="267">
        <v>1.7501</v>
      </c>
      <c r="L233" s="267">
        <v>4.9692</v>
      </c>
      <c r="M233" s="267">
        <v>3.67</v>
      </c>
      <c r="N233" s="267">
        <v>8.9338</v>
      </c>
      <c r="O233" s="267">
        <v>7.4448</v>
      </c>
      <c r="P233" s="267">
        <v>0</v>
      </c>
    </row>
    <row r="234" spans="1:16" ht="15">
      <c r="A234" s="290">
        <v>25</v>
      </c>
      <c r="B234" s="267">
        <v>0</v>
      </c>
      <c r="C234" s="267">
        <v>0</v>
      </c>
      <c r="D234" s="267">
        <v>9.2516</v>
      </c>
      <c r="E234" s="267">
        <v>2.0132</v>
      </c>
      <c r="F234" s="267">
        <v>6.4905</v>
      </c>
      <c r="G234" s="267">
        <v>1.9266</v>
      </c>
      <c r="H234" s="267">
        <v>5.9689</v>
      </c>
      <c r="I234" s="267">
        <v>1.9961</v>
      </c>
      <c r="J234" s="267">
        <v>4.9263</v>
      </c>
      <c r="K234" s="267">
        <v>1.74</v>
      </c>
      <c r="L234" s="267">
        <v>4.8318</v>
      </c>
      <c r="M234" s="267">
        <v>3.5312</v>
      </c>
      <c r="N234" s="267">
        <v>8.636</v>
      </c>
      <c r="O234" s="267">
        <v>7.1966</v>
      </c>
      <c r="P234" s="267">
        <v>0</v>
      </c>
    </row>
    <row r="235" spans="1:16" ht="15">
      <c r="A235" s="290">
        <v>26</v>
      </c>
      <c r="B235" s="267">
        <v>0</v>
      </c>
      <c r="C235" s="267">
        <v>0</v>
      </c>
      <c r="D235" s="267">
        <v>9.3046</v>
      </c>
      <c r="E235" s="267">
        <v>1.9774</v>
      </c>
      <c r="F235" s="267">
        <v>6.5747</v>
      </c>
      <c r="G235" s="267">
        <v>1.882</v>
      </c>
      <c r="H235" s="267">
        <v>5.8955</v>
      </c>
      <c r="I235" s="267">
        <v>1.977</v>
      </c>
      <c r="J235" s="267">
        <v>4.7249</v>
      </c>
      <c r="K235" s="267">
        <v>1.7299</v>
      </c>
      <c r="L235" s="267">
        <v>4.6944</v>
      </c>
      <c r="M235" s="267">
        <v>3.3924</v>
      </c>
      <c r="N235" s="267">
        <v>8.3382</v>
      </c>
      <c r="O235" s="267">
        <v>6.9485</v>
      </c>
      <c r="P235" s="267">
        <v>0</v>
      </c>
    </row>
    <row r="236" spans="1:16" ht="15">
      <c r="A236" s="290">
        <v>27</v>
      </c>
      <c r="B236" s="267">
        <v>0</v>
      </c>
      <c r="C236" s="267">
        <v>0</v>
      </c>
      <c r="D236" s="267">
        <v>9.3576</v>
      </c>
      <c r="E236" s="267">
        <v>1.9415</v>
      </c>
      <c r="F236" s="267">
        <v>6.6589</v>
      </c>
      <c r="G236" s="267">
        <v>1.8374</v>
      </c>
      <c r="H236" s="267">
        <v>5.8222</v>
      </c>
      <c r="I236" s="267">
        <v>1.958</v>
      </c>
      <c r="J236" s="267">
        <v>4.5236</v>
      </c>
      <c r="K236" s="267">
        <v>1.7198</v>
      </c>
      <c r="L236" s="267">
        <v>4.557</v>
      </c>
      <c r="M236" s="267">
        <v>3.2536</v>
      </c>
      <c r="N236" s="267">
        <v>8.0404</v>
      </c>
      <c r="O236" s="267">
        <v>6.7003</v>
      </c>
      <c r="P236" s="267">
        <v>0</v>
      </c>
    </row>
    <row r="237" spans="1:16" ht="15">
      <c r="A237" s="290">
        <v>28</v>
      </c>
      <c r="B237" s="267">
        <v>0</v>
      </c>
      <c r="C237" s="267">
        <v>0</v>
      </c>
      <c r="D237" s="267">
        <v>9.4106</v>
      </c>
      <c r="E237" s="267">
        <v>1.9056</v>
      </c>
      <c r="F237" s="267">
        <v>6.7431</v>
      </c>
      <c r="G237" s="267">
        <v>1.7928</v>
      </c>
      <c r="H237" s="267">
        <v>5.7488</v>
      </c>
      <c r="I237" s="267">
        <v>1.9389</v>
      </c>
      <c r="J237" s="267">
        <v>4.3222</v>
      </c>
      <c r="K237" s="267">
        <v>1.7096</v>
      </c>
      <c r="L237" s="267">
        <v>4.4196</v>
      </c>
      <c r="M237" s="267">
        <v>3.1148</v>
      </c>
      <c r="N237" s="267">
        <v>7.7426</v>
      </c>
      <c r="O237" s="267">
        <v>6.4522</v>
      </c>
      <c r="P237" s="267">
        <v>0</v>
      </c>
    </row>
    <row r="238" spans="1:16" ht="15">
      <c r="A238" s="290">
        <v>29</v>
      </c>
      <c r="B238" s="267">
        <v>0</v>
      </c>
      <c r="C238" s="267">
        <v>0</v>
      </c>
      <c r="D238" s="267">
        <v>9.4636</v>
      </c>
      <c r="E238" s="267">
        <v>1.8698</v>
      </c>
      <c r="F238" s="267">
        <v>6.8274</v>
      </c>
      <c r="G238" s="267">
        <v>1.7483</v>
      </c>
      <c r="H238" s="267">
        <v>5.6754</v>
      </c>
      <c r="I238" s="267">
        <v>1.9199</v>
      </c>
      <c r="J238" s="267">
        <v>4.1209</v>
      </c>
      <c r="K238" s="267">
        <v>1.6995</v>
      </c>
      <c r="L238" s="267">
        <v>4.2822</v>
      </c>
      <c r="M238" s="267">
        <v>2.9759</v>
      </c>
      <c r="N238" s="267">
        <v>7.4448</v>
      </c>
      <c r="O238" s="267">
        <v>6.204</v>
      </c>
      <c r="P238" s="267">
        <v>0</v>
      </c>
    </row>
    <row r="239" spans="1:16" ht="15">
      <c r="A239" s="290">
        <v>30</v>
      </c>
      <c r="B239" s="267">
        <v>0</v>
      </c>
      <c r="C239" s="267">
        <v>0</v>
      </c>
      <c r="D239" s="267">
        <v>9.5165</v>
      </c>
      <c r="E239" s="267">
        <v>1.8339</v>
      </c>
      <c r="F239" s="267">
        <v>6.9116</v>
      </c>
      <c r="G239" s="267">
        <v>1.7037</v>
      </c>
      <c r="H239" s="267">
        <v>5.6021</v>
      </c>
      <c r="I239" s="267">
        <v>1.9008</v>
      </c>
      <c r="J239" s="267">
        <v>3.9195</v>
      </c>
      <c r="K239" s="267">
        <v>1.6894</v>
      </c>
      <c r="L239" s="267">
        <v>4.1448</v>
      </c>
      <c r="M239" s="267">
        <v>2.8371</v>
      </c>
      <c r="N239" s="267">
        <v>7.147</v>
      </c>
      <c r="O239" s="267">
        <v>5.9558</v>
      </c>
      <c r="P239" s="267">
        <v>0</v>
      </c>
    </row>
    <row r="240" spans="1:16" ht="15">
      <c r="A240" s="290">
        <v>31</v>
      </c>
      <c r="B240" s="267">
        <v>0</v>
      </c>
      <c r="C240" s="267">
        <v>0</v>
      </c>
      <c r="D240" s="267">
        <v>9.5909</v>
      </c>
      <c r="E240" s="267">
        <v>1.8215</v>
      </c>
      <c r="F240" s="267">
        <v>6.831</v>
      </c>
      <c r="G240" s="267">
        <v>1.6951</v>
      </c>
      <c r="H240" s="267">
        <v>5.5862</v>
      </c>
      <c r="I240" s="267">
        <v>1.884</v>
      </c>
      <c r="J240" s="267">
        <v>3.8945</v>
      </c>
      <c r="K240" s="267">
        <v>1.6793</v>
      </c>
      <c r="L240" s="267">
        <v>4.1249</v>
      </c>
      <c r="M240" s="267">
        <v>2.796</v>
      </c>
      <c r="N240" s="267">
        <v>6.7958</v>
      </c>
      <c r="O240" s="267">
        <v>5.6239</v>
      </c>
      <c r="P240" s="267">
        <v>0</v>
      </c>
    </row>
    <row r="241" spans="1:16" ht="15">
      <c r="A241" s="290">
        <v>32</v>
      </c>
      <c r="B241" s="267">
        <v>0</v>
      </c>
      <c r="C241" s="267">
        <v>0</v>
      </c>
      <c r="D241" s="267">
        <v>9.6652</v>
      </c>
      <c r="E241" s="267">
        <v>1.809</v>
      </c>
      <c r="F241" s="267">
        <v>6.7504</v>
      </c>
      <c r="G241" s="267">
        <v>1.6865</v>
      </c>
      <c r="H241" s="267">
        <v>5.5702</v>
      </c>
      <c r="I241" s="267">
        <v>1.8671</v>
      </c>
      <c r="J241" s="267">
        <v>3.8695</v>
      </c>
      <c r="K241" s="267">
        <v>1.6692</v>
      </c>
      <c r="L241" s="267">
        <v>4.105</v>
      </c>
      <c r="M241" s="267">
        <v>2.7548</v>
      </c>
      <c r="N241" s="267">
        <v>6.4447</v>
      </c>
      <c r="O241" s="267">
        <v>5.292</v>
      </c>
      <c r="P241" s="267">
        <v>0</v>
      </c>
    </row>
    <row r="242" spans="1:16" ht="15">
      <c r="A242" s="290">
        <v>33</v>
      </c>
      <c r="B242" s="267">
        <v>0</v>
      </c>
      <c r="C242" s="267">
        <v>0</v>
      </c>
      <c r="D242" s="267">
        <v>10.7135</v>
      </c>
      <c r="E242" s="267">
        <v>1.8953</v>
      </c>
      <c r="F242" s="267">
        <v>7.3367</v>
      </c>
      <c r="G242" s="267">
        <v>1.7703</v>
      </c>
      <c r="H242" s="267">
        <v>6.1097</v>
      </c>
      <c r="I242" s="267">
        <v>1.9521</v>
      </c>
      <c r="J242" s="267">
        <v>4.2289</v>
      </c>
      <c r="K242" s="267">
        <v>1.7504</v>
      </c>
      <c r="L242" s="267">
        <v>4.4936</v>
      </c>
      <c r="M242" s="267">
        <v>2.8629</v>
      </c>
      <c r="N242" s="267">
        <v>6.7029</v>
      </c>
      <c r="O242" s="267">
        <v>5.2329</v>
      </c>
      <c r="P242" s="267">
        <v>0</v>
      </c>
    </row>
    <row r="243" spans="1:16" ht="15">
      <c r="A243" s="290">
        <v>34</v>
      </c>
      <c r="B243" s="267">
        <v>0</v>
      </c>
      <c r="C243" s="267">
        <v>0</v>
      </c>
      <c r="D243" s="267">
        <v>10.7953</v>
      </c>
      <c r="E243" s="267">
        <v>1.8822</v>
      </c>
      <c r="F243" s="267">
        <v>7.248</v>
      </c>
      <c r="G243" s="267">
        <v>1.7612</v>
      </c>
      <c r="H243" s="267">
        <v>6.0922</v>
      </c>
      <c r="I243" s="267">
        <v>1.9343</v>
      </c>
      <c r="J243" s="267">
        <v>4.2013</v>
      </c>
      <c r="K243" s="267">
        <v>1.7397</v>
      </c>
      <c r="L243" s="267">
        <v>4.4717</v>
      </c>
      <c r="M243" s="267">
        <v>2.8195</v>
      </c>
      <c r="N243" s="267">
        <v>6.3166</v>
      </c>
      <c r="O243" s="267">
        <v>4.8827</v>
      </c>
      <c r="P243" s="267">
        <v>0</v>
      </c>
    </row>
    <row r="244" spans="1:16" ht="15">
      <c r="A244" s="290">
        <v>35</v>
      </c>
      <c r="B244" s="267">
        <v>0</v>
      </c>
      <c r="C244" s="267">
        <v>0</v>
      </c>
      <c r="D244" s="267">
        <v>10.877</v>
      </c>
      <c r="E244" s="267">
        <v>1.869</v>
      </c>
      <c r="F244" s="267">
        <v>7.1594</v>
      </c>
      <c r="G244" s="267">
        <v>1.7522</v>
      </c>
      <c r="H244" s="267">
        <v>6.0747</v>
      </c>
      <c r="I244" s="267">
        <v>1.9166</v>
      </c>
      <c r="J244" s="267">
        <v>4.1738</v>
      </c>
      <c r="K244" s="267">
        <v>1.729</v>
      </c>
      <c r="L244" s="267">
        <v>4.4498</v>
      </c>
      <c r="M244" s="267">
        <v>2.776</v>
      </c>
      <c r="N244" s="267">
        <v>5.9303</v>
      </c>
      <c r="O244" s="267">
        <v>4.5326</v>
      </c>
      <c r="P244" s="267">
        <v>0</v>
      </c>
    </row>
    <row r="245" spans="1:16" ht="15">
      <c r="A245" s="290">
        <v>36</v>
      </c>
      <c r="B245" s="267">
        <v>0</v>
      </c>
      <c r="C245" s="267">
        <v>0</v>
      </c>
      <c r="D245" s="267">
        <v>10.9588</v>
      </c>
      <c r="E245" s="267">
        <v>1.8559</v>
      </c>
      <c r="F245" s="267">
        <v>7.0707</v>
      </c>
      <c r="G245" s="267">
        <v>1.7431</v>
      </c>
      <c r="H245" s="267">
        <v>6.0572</v>
      </c>
      <c r="I245" s="267">
        <v>1.8988</v>
      </c>
      <c r="J245" s="267">
        <v>4.1462</v>
      </c>
      <c r="K245" s="267">
        <v>1.7184</v>
      </c>
      <c r="L245" s="267">
        <v>4.4279</v>
      </c>
      <c r="M245" s="267">
        <v>2.7326</v>
      </c>
      <c r="N245" s="267">
        <v>5.544</v>
      </c>
      <c r="O245" s="267">
        <v>4.1824</v>
      </c>
      <c r="P245" s="267">
        <v>0</v>
      </c>
    </row>
    <row r="246" spans="1:16" ht="15">
      <c r="A246" s="290">
        <v>37</v>
      </c>
      <c r="B246" s="267">
        <v>0</v>
      </c>
      <c r="C246" s="267">
        <v>0</v>
      </c>
      <c r="D246" s="267">
        <v>11.0406</v>
      </c>
      <c r="E246" s="267">
        <v>1.8427</v>
      </c>
      <c r="F246" s="267">
        <v>6.982</v>
      </c>
      <c r="G246" s="267">
        <v>1.7341</v>
      </c>
      <c r="H246" s="267">
        <v>6.0396</v>
      </c>
      <c r="I246" s="267">
        <v>1.8811</v>
      </c>
      <c r="J246" s="267">
        <v>4.1187</v>
      </c>
      <c r="K246" s="267">
        <v>1.7077</v>
      </c>
      <c r="L246" s="267">
        <v>4.406</v>
      </c>
      <c r="M246" s="267">
        <v>2.6892</v>
      </c>
      <c r="N246" s="267">
        <v>5.1577</v>
      </c>
      <c r="O246" s="267">
        <v>3.8322</v>
      </c>
      <c r="P246" s="267">
        <v>0</v>
      </c>
    </row>
    <row r="247" spans="1:16" ht="15">
      <c r="A247" s="290">
        <v>38</v>
      </c>
      <c r="B247" s="267">
        <v>0</v>
      </c>
      <c r="C247" s="267">
        <v>0</v>
      </c>
      <c r="D247" s="267">
        <v>11.1224</v>
      </c>
      <c r="E247" s="267">
        <v>1.8296</v>
      </c>
      <c r="F247" s="267">
        <v>6.8934</v>
      </c>
      <c r="G247" s="267">
        <v>1.725</v>
      </c>
      <c r="H247" s="267">
        <v>6.0221</v>
      </c>
      <c r="I247" s="267">
        <v>1.8633</v>
      </c>
      <c r="J247" s="267">
        <v>4.0912</v>
      </c>
      <c r="K247" s="267">
        <v>1.6971</v>
      </c>
      <c r="L247" s="267">
        <v>4.3841</v>
      </c>
      <c r="M247" s="267">
        <v>2.6457</v>
      </c>
      <c r="N247" s="267">
        <v>4.7715</v>
      </c>
      <c r="O247" s="267">
        <v>3.4821</v>
      </c>
      <c r="P247" s="267">
        <v>0</v>
      </c>
    </row>
    <row r="248" spans="1:16" ht="15">
      <c r="A248" s="290">
        <v>39</v>
      </c>
      <c r="B248" s="267">
        <v>0</v>
      </c>
      <c r="C248" s="267">
        <v>0</v>
      </c>
      <c r="D248" s="267">
        <v>11.2041</v>
      </c>
      <c r="E248" s="267">
        <v>1.8164</v>
      </c>
      <c r="F248" s="267">
        <v>6.8047</v>
      </c>
      <c r="G248" s="267">
        <v>1.716</v>
      </c>
      <c r="H248" s="267">
        <v>6.0046</v>
      </c>
      <c r="I248" s="267">
        <v>1.8455</v>
      </c>
      <c r="J248" s="267">
        <v>4.0636</v>
      </c>
      <c r="K248" s="267">
        <v>1.6864</v>
      </c>
      <c r="L248" s="267">
        <v>4.3622</v>
      </c>
      <c r="M248" s="267">
        <v>2.6023</v>
      </c>
      <c r="N248" s="267">
        <v>4.3852</v>
      </c>
      <c r="O248" s="267">
        <v>3.1319</v>
      </c>
      <c r="P248" s="267">
        <v>0</v>
      </c>
    </row>
    <row r="249" spans="1:16" ht="15">
      <c r="A249" s="290">
        <v>40</v>
      </c>
      <c r="B249" s="267">
        <v>0</v>
      </c>
      <c r="C249" s="267">
        <v>0</v>
      </c>
      <c r="D249" s="267">
        <v>11.2859</v>
      </c>
      <c r="E249" s="267">
        <v>1.8033</v>
      </c>
      <c r="F249" s="267">
        <v>6.716</v>
      </c>
      <c r="G249" s="267">
        <v>1.707</v>
      </c>
      <c r="H249" s="267">
        <v>5.9871</v>
      </c>
      <c r="I249" s="267">
        <v>1.8278</v>
      </c>
      <c r="J249" s="267">
        <v>4.0361</v>
      </c>
      <c r="K249" s="267">
        <v>1.6757</v>
      </c>
      <c r="L249" s="267">
        <v>4.3403</v>
      </c>
      <c r="M249" s="267">
        <v>2.5589</v>
      </c>
      <c r="N249" s="267">
        <v>3.9989</v>
      </c>
      <c r="O249" s="267">
        <v>2.7817</v>
      </c>
      <c r="P249" s="267">
        <v>0</v>
      </c>
    </row>
    <row r="250" spans="1:16" ht="15">
      <c r="A250" s="290">
        <v>41</v>
      </c>
      <c r="B250" s="267">
        <v>0</v>
      </c>
      <c r="C250" s="267">
        <v>0</v>
      </c>
      <c r="D250" s="267">
        <v>11.3677</v>
      </c>
      <c r="E250" s="267">
        <v>1.7901</v>
      </c>
      <c r="F250" s="267">
        <v>6.6274</v>
      </c>
      <c r="G250" s="267">
        <v>1.6979</v>
      </c>
      <c r="H250" s="267">
        <v>5.9696</v>
      </c>
      <c r="I250" s="267">
        <v>1.81</v>
      </c>
      <c r="J250" s="267">
        <v>4.0086</v>
      </c>
      <c r="K250" s="267">
        <v>1.6651</v>
      </c>
      <c r="L250" s="267">
        <v>4.3184</v>
      </c>
      <c r="M250" s="267">
        <v>2.5155</v>
      </c>
      <c r="N250" s="267">
        <v>3.6126</v>
      </c>
      <c r="O250" s="267">
        <v>2.4316</v>
      </c>
      <c r="P250" s="267">
        <v>0</v>
      </c>
    </row>
    <row r="251" spans="1:16" ht="15">
      <c r="A251" s="290">
        <v>42</v>
      </c>
      <c r="B251" s="267">
        <v>0</v>
      </c>
      <c r="C251" s="267">
        <v>0</v>
      </c>
      <c r="D251" s="267">
        <v>11.4494</v>
      </c>
      <c r="E251" s="267">
        <v>1.777</v>
      </c>
      <c r="F251" s="267">
        <v>6.5387</v>
      </c>
      <c r="G251" s="267">
        <v>1.6889</v>
      </c>
      <c r="H251" s="267">
        <v>5.9521</v>
      </c>
      <c r="I251" s="267">
        <v>1.7923</v>
      </c>
      <c r="J251" s="267">
        <v>3.981</v>
      </c>
      <c r="K251" s="267">
        <v>1.6544</v>
      </c>
      <c r="L251" s="267">
        <v>4.2965</v>
      </c>
      <c r="M251" s="267">
        <v>2.472</v>
      </c>
      <c r="N251" s="267">
        <v>3.2263</v>
      </c>
      <c r="O251" s="267">
        <v>2.0814</v>
      </c>
      <c r="P251" s="267">
        <v>0</v>
      </c>
    </row>
    <row r="252" spans="1:16" ht="15">
      <c r="A252" s="290">
        <v>43</v>
      </c>
      <c r="B252" s="267">
        <v>0</v>
      </c>
      <c r="C252" s="267">
        <v>0</v>
      </c>
      <c r="D252" s="267">
        <v>10.9793</v>
      </c>
      <c r="E252" s="267">
        <v>1.762</v>
      </c>
      <c r="F252" s="267">
        <v>6.4206</v>
      </c>
      <c r="G252" s="267">
        <v>1.6777</v>
      </c>
      <c r="H252" s="267">
        <v>5.8199</v>
      </c>
      <c r="I252" s="267">
        <v>1.7784</v>
      </c>
      <c r="J252" s="267">
        <v>3.9045</v>
      </c>
      <c r="K252" s="267">
        <v>1.6522</v>
      </c>
      <c r="L252" s="267">
        <v>4.2644</v>
      </c>
      <c r="M252" s="267">
        <v>2.4526</v>
      </c>
      <c r="N252" s="267">
        <v>3.163</v>
      </c>
      <c r="O252" s="267">
        <v>2.0557</v>
      </c>
      <c r="P252" s="267">
        <v>0</v>
      </c>
    </row>
    <row r="253" spans="1:16" ht="15">
      <c r="A253" s="290">
        <v>44</v>
      </c>
      <c r="B253" s="267">
        <v>0</v>
      </c>
      <c r="C253" s="267">
        <v>0</v>
      </c>
      <c r="D253" s="267">
        <v>10.5091</v>
      </c>
      <c r="E253" s="267">
        <v>1.747</v>
      </c>
      <c r="F253" s="267">
        <v>6.3025</v>
      </c>
      <c r="G253" s="267">
        <v>1.6665</v>
      </c>
      <c r="H253" s="267">
        <v>5.6878</v>
      </c>
      <c r="I253" s="267">
        <v>1.7645</v>
      </c>
      <c r="J253" s="267">
        <v>3.828</v>
      </c>
      <c r="K253" s="267">
        <v>1.6499</v>
      </c>
      <c r="L253" s="267">
        <v>4.2322</v>
      </c>
      <c r="M253" s="267">
        <v>2.4331</v>
      </c>
      <c r="N253" s="267">
        <v>3.0996</v>
      </c>
      <c r="O253" s="267">
        <v>2.03</v>
      </c>
      <c r="P253" s="267">
        <v>0</v>
      </c>
    </row>
    <row r="254" spans="1:16" ht="15">
      <c r="A254" s="290">
        <v>45</v>
      </c>
      <c r="B254" s="267">
        <v>0</v>
      </c>
      <c r="C254" s="267">
        <v>0</v>
      </c>
      <c r="D254" s="267">
        <v>10.039</v>
      </c>
      <c r="E254" s="267">
        <v>1.732</v>
      </c>
      <c r="F254" s="267">
        <v>6.1843</v>
      </c>
      <c r="G254" s="267">
        <v>1.6554</v>
      </c>
      <c r="H254" s="267">
        <v>5.5556</v>
      </c>
      <c r="I254" s="267">
        <v>1.7506</v>
      </c>
      <c r="J254" s="267">
        <v>3.7514</v>
      </c>
      <c r="K254" s="267">
        <v>1.6477</v>
      </c>
      <c r="L254" s="267">
        <v>4.2001</v>
      </c>
      <c r="M254" s="267">
        <v>2.4136</v>
      </c>
      <c r="N254" s="267">
        <v>3.0362</v>
      </c>
      <c r="O254" s="267">
        <v>2.0043</v>
      </c>
      <c r="P254" s="267">
        <v>0</v>
      </c>
    </row>
    <row r="255" spans="1:16" ht="15">
      <c r="A255" s="290">
        <v>46</v>
      </c>
      <c r="B255" s="267">
        <v>0</v>
      </c>
      <c r="C255" s="267">
        <v>0</v>
      </c>
      <c r="D255" s="267">
        <v>9.5688</v>
      </c>
      <c r="E255" s="267">
        <v>1.717</v>
      </c>
      <c r="F255" s="267">
        <v>6.0662</v>
      </c>
      <c r="G255" s="267">
        <v>1.6442</v>
      </c>
      <c r="H255" s="267">
        <v>5.4235</v>
      </c>
      <c r="I255" s="267">
        <v>1.7367</v>
      </c>
      <c r="J255" s="267">
        <v>3.6749</v>
      </c>
      <c r="K255" s="267">
        <v>1.6455</v>
      </c>
      <c r="L255" s="267">
        <v>4.168</v>
      </c>
      <c r="M255" s="267">
        <v>2.3942</v>
      </c>
      <c r="N255" s="267">
        <v>2.9728</v>
      </c>
      <c r="O255" s="267">
        <v>1.9787</v>
      </c>
      <c r="P255" s="267">
        <v>0</v>
      </c>
    </row>
    <row r="256" spans="1:16" ht="15">
      <c r="A256" s="290">
        <v>47</v>
      </c>
      <c r="B256" s="267">
        <v>0</v>
      </c>
      <c r="C256" s="267">
        <v>0</v>
      </c>
      <c r="D256" s="267">
        <v>9.0987</v>
      </c>
      <c r="E256" s="267">
        <v>1.702</v>
      </c>
      <c r="F256" s="267">
        <v>5.9481</v>
      </c>
      <c r="G256" s="267">
        <v>1.633</v>
      </c>
      <c r="H256" s="267">
        <v>5.2913</v>
      </c>
      <c r="I256" s="267">
        <v>1.7229</v>
      </c>
      <c r="J256" s="267">
        <v>3.5984</v>
      </c>
      <c r="K256" s="267">
        <v>1.6432</v>
      </c>
      <c r="L256" s="267">
        <v>4.1359</v>
      </c>
      <c r="M256" s="267">
        <v>2.3747</v>
      </c>
      <c r="N256" s="267">
        <v>2.9094</v>
      </c>
      <c r="O256" s="267">
        <v>1.953</v>
      </c>
      <c r="P256" s="267">
        <v>0</v>
      </c>
    </row>
    <row r="257" spans="1:16" ht="15">
      <c r="A257" s="290">
        <v>48</v>
      </c>
      <c r="B257" s="267">
        <v>0</v>
      </c>
      <c r="C257" s="267">
        <v>0</v>
      </c>
      <c r="D257" s="267">
        <v>8.6285</v>
      </c>
      <c r="E257" s="267">
        <v>1.687</v>
      </c>
      <c r="F257" s="267">
        <v>5.83</v>
      </c>
      <c r="G257" s="267">
        <v>1.6219</v>
      </c>
      <c r="H257" s="267">
        <v>5.1592</v>
      </c>
      <c r="I257" s="267">
        <v>1.709</v>
      </c>
      <c r="J257" s="267">
        <v>3.5218</v>
      </c>
      <c r="K257" s="267">
        <v>1.641</v>
      </c>
      <c r="L257" s="267">
        <v>4.1038</v>
      </c>
      <c r="M257" s="267">
        <v>2.3552</v>
      </c>
      <c r="N257" s="267">
        <v>2.846</v>
      </c>
      <c r="O257" s="267">
        <v>1.9273</v>
      </c>
      <c r="P257" s="267">
        <v>0</v>
      </c>
    </row>
    <row r="258" spans="1:16" ht="15">
      <c r="A258" s="290">
        <v>49</v>
      </c>
      <c r="B258" s="267">
        <v>0</v>
      </c>
      <c r="C258" s="267">
        <v>0</v>
      </c>
      <c r="D258" s="267">
        <v>8.1583</v>
      </c>
      <c r="E258" s="267">
        <v>1.672</v>
      </c>
      <c r="F258" s="267">
        <v>5.7118</v>
      </c>
      <c r="G258" s="267">
        <v>1.6107</v>
      </c>
      <c r="H258" s="267">
        <v>5.0271</v>
      </c>
      <c r="I258" s="267">
        <v>1.6951</v>
      </c>
      <c r="J258" s="267">
        <v>3.4453</v>
      </c>
      <c r="K258" s="267">
        <v>1.6388</v>
      </c>
      <c r="L258" s="267">
        <v>4.0717</v>
      </c>
      <c r="M258" s="267">
        <v>2.3358</v>
      </c>
      <c r="N258" s="267">
        <v>2.7826</v>
      </c>
      <c r="O258" s="267">
        <v>1.9016</v>
      </c>
      <c r="P258" s="267">
        <v>0</v>
      </c>
    </row>
    <row r="259" spans="1:16" ht="15">
      <c r="A259" s="290">
        <v>50</v>
      </c>
      <c r="B259" s="267">
        <v>0</v>
      </c>
      <c r="C259" s="267">
        <v>0</v>
      </c>
      <c r="D259" s="267">
        <v>7.6882</v>
      </c>
      <c r="E259" s="267">
        <v>1.657</v>
      </c>
      <c r="F259" s="267">
        <v>5.5937</v>
      </c>
      <c r="G259" s="267">
        <v>1.5995</v>
      </c>
      <c r="H259" s="267">
        <v>4.8949</v>
      </c>
      <c r="I259" s="267">
        <v>1.6812</v>
      </c>
      <c r="J259" s="267">
        <v>3.3688</v>
      </c>
      <c r="K259" s="267">
        <v>1.6365</v>
      </c>
      <c r="L259" s="267">
        <v>4.0396</v>
      </c>
      <c r="M259" s="267">
        <v>2.3163</v>
      </c>
      <c r="N259" s="267">
        <v>2.7192</v>
      </c>
      <c r="O259" s="267">
        <v>1.8759</v>
      </c>
      <c r="P259" s="267">
        <v>0</v>
      </c>
    </row>
    <row r="260" spans="1:16" ht="15">
      <c r="A260" s="290">
        <v>51</v>
      </c>
      <c r="B260" s="267">
        <v>0</v>
      </c>
      <c r="C260" s="267">
        <v>0</v>
      </c>
      <c r="D260" s="267">
        <v>7.218</v>
      </c>
      <c r="E260" s="267">
        <v>1.642</v>
      </c>
      <c r="F260" s="267">
        <v>5.4756</v>
      </c>
      <c r="G260" s="267">
        <v>1.5883</v>
      </c>
      <c r="H260" s="267">
        <v>4.7628</v>
      </c>
      <c r="I260" s="267">
        <v>1.6673</v>
      </c>
      <c r="J260" s="267">
        <v>3.2922</v>
      </c>
      <c r="K260" s="267">
        <v>1.6343</v>
      </c>
      <c r="L260" s="267">
        <v>4.0075</v>
      </c>
      <c r="M260" s="267">
        <v>2.2968</v>
      </c>
      <c r="N260" s="267">
        <v>2.6558</v>
      </c>
      <c r="O260" s="267">
        <v>1.8502</v>
      </c>
      <c r="P260" s="267">
        <v>0</v>
      </c>
    </row>
    <row r="261" spans="1:16" ht="15">
      <c r="A261" s="290">
        <v>52</v>
      </c>
      <c r="B261" s="267">
        <v>0</v>
      </c>
      <c r="C261" s="267">
        <v>0</v>
      </c>
      <c r="D261" s="267">
        <v>6.7479</v>
      </c>
      <c r="E261" s="267">
        <v>1.627</v>
      </c>
      <c r="F261" s="267">
        <v>5.3575</v>
      </c>
      <c r="G261" s="267">
        <v>1.5772</v>
      </c>
      <c r="H261" s="267">
        <v>4.6306</v>
      </c>
      <c r="I261" s="267">
        <v>1.6535</v>
      </c>
      <c r="J261" s="267">
        <v>3.2157</v>
      </c>
      <c r="K261" s="267">
        <v>1.6321</v>
      </c>
      <c r="L261" s="267">
        <v>3.9754</v>
      </c>
      <c r="M261" s="267">
        <v>2.2774</v>
      </c>
      <c r="N261" s="267">
        <v>2.5925</v>
      </c>
      <c r="O261" s="267">
        <v>1.8245</v>
      </c>
      <c r="P261" s="267">
        <v>0</v>
      </c>
    </row>
    <row r="262" spans="1:16" ht="15">
      <c r="A262" s="290">
        <v>53</v>
      </c>
      <c r="B262" s="267">
        <v>0</v>
      </c>
      <c r="C262" s="267">
        <v>0</v>
      </c>
      <c r="D262" s="267">
        <v>6.2777</v>
      </c>
      <c r="E262" s="267">
        <v>1.612</v>
      </c>
      <c r="F262" s="267">
        <v>5.2394</v>
      </c>
      <c r="G262" s="267">
        <v>1.566</v>
      </c>
      <c r="H262" s="267">
        <v>4.4985</v>
      </c>
      <c r="I262" s="267">
        <v>1.6396</v>
      </c>
      <c r="J262" s="267">
        <v>3.1392</v>
      </c>
      <c r="K262" s="267">
        <v>1.6298</v>
      </c>
      <c r="L262" s="267">
        <v>3.9433</v>
      </c>
      <c r="M262" s="267">
        <v>2.2579</v>
      </c>
      <c r="N262" s="267">
        <v>2.5291</v>
      </c>
      <c r="O262" s="267">
        <v>1.7988</v>
      </c>
      <c r="P262" s="267">
        <v>0</v>
      </c>
    </row>
    <row r="263" spans="1:16" ht="15">
      <c r="A263" s="290">
        <v>54</v>
      </c>
      <c r="B263" s="267">
        <v>0</v>
      </c>
      <c r="C263" s="267">
        <v>0</v>
      </c>
      <c r="D263" s="267">
        <v>5.8076</v>
      </c>
      <c r="E263" s="267">
        <v>1.597</v>
      </c>
      <c r="F263" s="267">
        <v>5.1212</v>
      </c>
      <c r="G263" s="267">
        <v>1.5548</v>
      </c>
      <c r="H263" s="267">
        <v>4.3663</v>
      </c>
      <c r="I263" s="267">
        <v>1.6257</v>
      </c>
      <c r="J263" s="267">
        <v>3.0626</v>
      </c>
      <c r="K263" s="267">
        <v>1.6276</v>
      </c>
      <c r="L263" s="267">
        <v>3.9111</v>
      </c>
      <c r="M263" s="267">
        <v>2.2384</v>
      </c>
      <c r="N263" s="267">
        <v>2.4657</v>
      </c>
      <c r="O263" s="267">
        <v>1.7731</v>
      </c>
      <c r="P263" s="267">
        <v>0</v>
      </c>
    </row>
    <row r="264" spans="1:16" ht="15">
      <c r="A264" s="290">
        <v>55</v>
      </c>
      <c r="B264" s="267">
        <v>0</v>
      </c>
      <c r="C264" s="267">
        <v>0</v>
      </c>
      <c r="D264" s="267">
        <v>5.9597</v>
      </c>
      <c r="E264" s="267">
        <v>1.5875</v>
      </c>
      <c r="F264" s="267">
        <v>4.9651</v>
      </c>
      <c r="G264" s="267">
        <v>1.5482</v>
      </c>
      <c r="H264" s="267">
        <v>4.347</v>
      </c>
      <c r="I264" s="267">
        <v>1.6144</v>
      </c>
      <c r="J264" s="267">
        <v>2.9599</v>
      </c>
      <c r="K264" s="267">
        <v>1.6187</v>
      </c>
      <c r="L264" s="267">
        <v>3.8138</v>
      </c>
      <c r="M264" s="267">
        <v>2.2201</v>
      </c>
      <c r="N264" s="267">
        <v>2.4214</v>
      </c>
      <c r="O264" s="267">
        <v>1.7633</v>
      </c>
      <c r="P264" s="267">
        <v>0</v>
      </c>
    </row>
    <row r="265" spans="1:16" ht="15">
      <c r="A265" s="290">
        <v>56</v>
      </c>
      <c r="B265" s="267">
        <v>0</v>
      </c>
      <c r="C265" s="267">
        <v>0</v>
      </c>
      <c r="D265" s="267">
        <v>6.1118</v>
      </c>
      <c r="E265" s="267">
        <v>1.578</v>
      </c>
      <c r="F265" s="267">
        <v>4.8089</v>
      </c>
      <c r="G265" s="267">
        <v>1.5416</v>
      </c>
      <c r="H265" s="267">
        <v>4.3276</v>
      </c>
      <c r="I265" s="267">
        <v>1.6032</v>
      </c>
      <c r="J265" s="267">
        <v>2.8572</v>
      </c>
      <c r="K265" s="267">
        <v>1.6098</v>
      </c>
      <c r="L265" s="267">
        <v>3.7165</v>
      </c>
      <c r="M265" s="267">
        <v>2.2018</v>
      </c>
      <c r="N265" s="267">
        <v>2.3772</v>
      </c>
      <c r="O265" s="267">
        <v>1.7535</v>
      </c>
      <c r="P265" s="267">
        <v>0</v>
      </c>
    </row>
    <row r="266" spans="1:16" ht="15">
      <c r="A266" s="290">
        <v>57</v>
      </c>
      <c r="B266" s="267">
        <v>0</v>
      </c>
      <c r="C266" s="267">
        <v>0</v>
      </c>
      <c r="D266" s="267">
        <v>6.2639</v>
      </c>
      <c r="E266" s="267">
        <v>1.5685</v>
      </c>
      <c r="F266" s="267">
        <v>4.6527</v>
      </c>
      <c r="G266" s="267">
        <v>1.535</v>
      </c>
      <c r="H266" s="267">
        <v>4.3082</v>
      </c>
      <c r="I266" s="267">
        <v>1.5919</v>
      </c>
      <c r="J266" s="267">
        <v>2.7544</v>
      </c>
      <c r="K266" s="267">
        <v>1.6009</v>
      </c>
      <c r="L266" s="267">
        <v>3.6192</v>
      </c>
      <c r="M266" s="267">
        <v>2.1834</v>
      </c>
      <c r="N266" s="267">
        <v>2.333</v>
      </c>
      <c r="O266" s="267">
        <v>1.7436</v>
      </c>
      <c r="P266" s="267">
        <v>0</v>
      </c>
    </row>
    <row r="267" spans="1:16" ht="15">
      <c r="A267" s="290">
        <v>58</v>
      </c>
      <c r="B267" s="267">
        <v>0</v>
      </c>
      <c r="C267" s="267">
        <v>0</v>
      </c>
      <c r="D267" s="267">
        <v>6.416</v>
      </c>
      <c r="E267" s="267">
        <v>1.559</v>
      </c>
      <c r="F267" s="267">
        <v>4.4965</v>
      </c>
      <c r="G267" s="267">
        <v>1.5284</v>
      </c>
      <c r="H267" s="267">
        <v>4.2889</v>
      </c>
      <c r="I267" s="267">
        <v>1.5807</v>
      </c>
      <c r="J267" s="267">
        <v>2.6517</v>
      </c>
      <c r="K267" s="267">
        <v>1.592</v>
      </c>
      <c r="L267" s="267">
        <v>3.5219</v>
      </c>
      <c r="M267" s="267">
        <v>2.1651</v>
      </c>
      <c r="N267" s="267">
        <v>2.2887</v>
      </c>
      <c r="O267" s="267">
        <v>1.7338</v>
      </c>
      <c r="P267" s="267">
        <v>0</v>
      </c>
    </row>
    <row r="268" spans="1:16" ht="15">
      <c r="A268" s="290">
        <v>59</v>
      </c>
      <c r="B268" s="267">
        <v>0</v>
      </c>
      <c r="C268" s="267">
        <v>0</v>
      </c>
      <c r="D268" s="267">
        <v>6.5681</v>
      </c>
      <c r="E268" s="267">
        <v>1.5495</v>
      </c>
      <c r="F268" s="267">
        <v>4.3404</v>
      </c>
      <c r="G268" s="267">
        <v>1.5218</v>
      </c>
      <c r="H268" s="267">
        <v>4.2695</v>
      </c>
      <c r="I268" s="267">
        <v>1.5694</v>
      </c>
      <c r="J268" s="267">
        <v>2.549</v>
      </c>
      <c r="K268" s="267">
        <v>1.5831</v>
      </c>
      <c r="L268" s="267">
        <v>3.4246</v>
      </c>
      <c r="M268" s="267">
        <v>2.1467</v>
      </c>
      <c r="N268" s="267">
        <v>2.2445</v>
      </c>
      <c r="O268" s="267">
        <v>1.724</v>
      </c>
      <c r="P268" s="267">
        <v>0</v>
      </c>
    </row>
    <row r="269" spans="1:16" ht="15">
      <c r="A269" s="290">
        <v>60</v>
      </c>
      <c r="B269" s="267">
        <v>0</v>
      </c>
      <c r="C269" s="267">
        <v>0</v>
      </c>
      <c r="D269" s="267">
        <v>6.7202</v>
      </c>
      <c r="E269" s="267">
        <v>1.54</v>
      </c>
      <c r="F269" s="267">
        <v>4.1842</v>
      </c>
      <c r="G269" s="267">
        <v>1.5151</v>
      </c>
      <c r="H269" s="267">
        <v>4.2501</v>
      </c>
      <c r="I269" s="267">
        <v>1.5581</v>
      </c>
      <c r="J269" s="267">
        <v>2.4463</v>
      </c>
      <c r="K269" s="267">
        <v>1.5742</v>
      </c>
      <c r="L269" s="267">
        <v>3.3273</v>
      </c>
      <c r="M269" s="267">
        <v>2.1284</v>
      </c>
      <c r="N269" s="267">
        <v>2.2003</v>
      </c>
      <c r="O269" s="267">
        <v>1.7141</v>
      </c>
      <c r="P269" s="267">
        <v>0</v>
      </c>
    </row>
    <row r="270" ht="12.75">
      <c r="A270" s="83"/>
    </row>
    <row r="271" ht="12.75">
      <c r="A271" s="76" t="e">
        <v>#N/A</v>
      </c>
    </row>
    <row r="272" spans="1:16" s="261" customFormat="1" ht="12.75">
      <c r="A272" s="475" t="s">
        <v>19152</v>
      </c>
      <c r="B272" s="475"/>
      <c r="C272" s="475"/>
      <c r="D272" s="475"/>
      <c r="E272" s="475"/>
      <c r="F272" s="475"/>
      <c r="G272" s="475"/>
      <c r="H272" s="475"/>
      <c r="I272" s="475"/>
      <c r="J272" s="475"/>
      <c r="K272" s="475"/>
      <c r="L272" s="475"/>
      <c r="M272" s="475"/>
      <c r="N272" s="475"/>
      <c r="O272" s="475"/>
      <c r="P272" s="475"/>
    </row>
    <row r="273" spans="1:16" ht="12.75">
      <c r="A273" s="479" t="s">
        <v>19153</v>
      </c>
      <c r="B273" s="479"/>
      <c r="C273" s="479"/>
      <c r="D273" s="479"/>
      <c r="E273" s="479"/>
      <c r="F273" s="479"/>
      <c r="G273" s="479"/>
      <c r="H273" s="479"/>
      <c r="I273" s="479"/>
      <c r="J273" s="479"/>
      <c r="K273" s="479"/>
      <c r="L273" s="479"/>
      <c r="M273" s="479"/>
      <c r="N273" s="479"/>
      <c r="O273" s="479"/>
      <c r="P273" s="479"/>
    </row>
    <row r="274" spans="1:16" ht="12.75">
      <c r="A274" s="80" t="s">
        <v>19154</v>
      </c>
      <c r="B274" s="222" t="s">
        <v>19155</v>
      </c>
      <c r="C274" s="222" t="s">
        <v>19156</v>
      </c>
      <c r="D274" s="222" t="s">
        <v>19157</v>
      </c>
      <c r="E274" s="222" t="s">
        <v>19158</v>
      </c>
      <c r="F274" s="222" t="s">
        <v>19159</v>
      </c>
      <c r="G274" s="222" t="s">
        <v>19160</v>
      </c>
      <c r="H274" s="222" t="s">
        <v>19161</v>
      </c>
      <c r="I274" s="222" t="s">
        <v>19162</v>
      </c>
      <c r="J274" s="222" t="s">
        <v>19163</v>
      </c>
      <c r="K274" s="222" t="s">
        <v>19164</v>
      </c>
      <c r="L274" s="222" t="s">
        <v>19165</v>
      </c>
      <c r="M274" s="222" t="s">
        <v>19166</v>
      </c>
      <c r="N274" s="222" t="s">
        <v>19167</v>
      </c>
      <c r="O274" s="222" t="s">
        <v>19168</v>
      </c>
      <c r="P274" s="222" t="s">
        <v>19169</v>
      </c>
    </row>
    <row r="275" spans="1:16" ht="12.75">
      <c r="A275" s="82" t="s">
        <v>19170</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20.7923</v>
      </c>
      <c r="E276" s="267">
        <v>6.703</v>
      </c>
      <c r="F276" s="267">
        <v>25.6725</v>
      </c>
      <c r="G276" s="267">
        <v>6.6821</v>
      </c>
      <c r="H276" s="267">
        <v>25.8583</v>
      </c>
      <c r="I276" s="267">
        <v>6.989</v>
      </c>
      <c r="J276" s="267">
        <v>27.1786</v>
      </c>
      <c r="K276" s="267">
        <v>9.8168</v>
      </c>
      <c r="L276" s="267">
        <v>26.049</v>
      </c>
      <c r="M276" s="267">
        <v>7.2331</v>
      </c>
      <c r="N276" s="267">
        <v>0</v>
      </c>
      <c r="O276" s="267">
        <v>0</v>
      </c>
      <c r="P276" s="267">
        <v>0</v>
      </c>
    </row>
    <row r="277" spans="1:16" ht="15">
      <c r="A277" s="290">
        <v>1</v>
      </c>
      <c r="B277" s="267">
        <v>0</v>
      </c>
      <c r="C277" s="267">
        <v>0</v>
      </c>
      <c r="D277" s="267">
        <v>18.482</v>
      </c>
      <c r="E277" s="267">
        <v>5.9582</v>
      </c>
      <c r="F277" s="267">
        <v>22.82</v>
      </c>
      <c r="G277" s="267">
        <v>5.9396</v>
      </c>
      <c r="H277" s="267">
        <v>22.9852</v>
      </c>
      <c r="I277" s="267">
        <v>6.2124</v>
      </c>
      <c r="J277" s="267">
        <v>24.1588</v>
      </c>
      <c r="K277" s="267">
        <v>8.726</v>
      </c>
      <c r="L277" s="267">
        <v>23.1547</v>
      </c>
      <c r="M277" s="267">
        <v>6.4294</v>
      </c>
      <c r="N277" s="267">
        <v>0</v>
      </c>
      <c r="O277" s="267">
        <v>0</v>
      </c>
      <c r="P277" s="267">
        <v>0</v>
      </c>
    </row>
    <row r="278" spans="1:16" ht="15">
      <c r="A278" s="290">
        <v>2</v>
      </c>
      <c r="B278" s="267">
        <v>0</v>
      </c>
      <c r="C278" s="267">
        <v>0</v>
      </c>
      <c r="D278" s="267">
        <v>16.1718</v>
      </c>
      <c r="E278" s="267">
        <v>5.2134</v>
      </c>
      <c r="F278" s="267">
        <v>19.9675</v>
      </c>
      <c r="G278" s="267">
        <v>5.1972</v>
      </c>
      <c r="H278" s="267">
        <v>20.112</v>
      </c>
      <c r="I278" s="267">
        <v>5.4359</v>
      </c>
      <c r="J278" s="267">
        <v>21.1389</v>
      </c>
      <c r="K278" s="267">
        <v>7.6353</v>
      </c>
      <c r="L278" s="267">
        <v>20.2604</v>
      </c>
      <c r="M278" s="267">
        <v>5.6257</v>
      </c>
      <c r="N278" s="267">
        <v>0</v>
      </c>
      <c r="O278" s="267">
        <v>0</v>
      </c>
      <c r="P278" s="267">
        <v>0</v>
      </c>
    </row>
    <row r="279" spans="1:16" ht="15">
      <c r="A279" s="290">
        <v>3</v>
      </c>
      <c r="B279" s="267">
        <v>0</v>
      </c>
      <c r="C279" s="267">
        <v>0</v>
      </c>
      <c r="D279" s="267">
        <v>13.8615</v>
      </c>
      <c r="E279" s="267">
        <v>4.4687</v>
      </c>
      <c r="F279" s="267">
        <v>17.115</v>
      </c>
      <c r="G279" s="267">
        <v>4.4547</v>
      </c>
      <c r="H279" s="267">
        <v>17.2389</v>
      </c>
      <c r="I279" s="267">
        <v>4.6593</v>
      </c>
      <c r="J279" s="267">
        <v>18.1191</v>
      </c>
      <c r="K279" s="267">
        <v>6.5445</v>
      </c>
      <c r="L279" s="267">
        <v>17.366</v>
      </c>
      <c r="M279" s="267">
        <v>4.8221</v>
      </c>
      <c r="N279" s="267">
        <v>0</v>
      </c>
      <c r="O279" s="267">
        <v>0</v>
      </c>
      <c r="P279" s="267">
        <v>0</v>
      </c>
    </row>
    <row r="280" spans="1:16" ht="15">
      <c r="A280" s="290">
        <v>4</v>
      </c>
      <c r="B280" s="267">
        <v>0</v>
      </c>
      <c r="C280" s="267">
        <v>0</v>
      </c>
      <c r="D280" s="267">
        <v>11.5513</v>
      </c>
      <c r="E280" s="267">
        <v>3.7239</v>
      </c>
      <c r="F280" s="267">
        <v>14.2625</v>
      </c>
      <c r="G280" s="267">
        <v>3.7123</v>
      </c>
      <c r="H280" s="267">
        <v>14.3657</v>
      </c>
      <c r="I280" s="267">
        <v>3.8828</v>
      </c>
      <c r="J280" s="267">
        <v>15.0992</v>
      </c>
      <c r="K280" s="267">
        <v>5.4538</v>
      </c>
      <c r="L280" s="267">
        <v>14.4717</v>
      </c>
      <c r="M280" s="267">
        <v>4.0184</v>
      </c>
      <c r="N280" s="267">
        <v>0</v>
      </c>
      <c r="O280" s="267">
        <v>0</v>
      </c>
      <c r="P280" s="267">
        <v>0</v>
      </c>
    </row>
    <row r="281" spans="1:16" ht="15">
      <c r="A281" s="290">
        <v>5</v>
      </c>
      <c r="B281" s="267">
        <v>0</v>
      </c>
      <c r="C281" s="267">
        <v>0</v>
      </c>
      <c r="D281" s="267">
        <v>9.241</v>
      </c>
      <c r="E281" s="267">
        <v>2.9791</v>
      </c>
      <c r="F281" s="267">
        <v>11.41</v>
      </c>
      <c r="G281" s="267">
        <v>2.9698</v>
      </c>
      <c r="H281" s="267">
        <v>11.4926</v>
      </c>
      <c r="I281" s="267">
        <v>3.1062</v>
      </c>
      <c r="J281" s="267">
        <v>12.0794</v>
      </c>
      <c r="K281" s="267">
        <v>4.363</v>
      </c>
      <c r="L281" s="267">
        <v>11.5773</v>
      </c>
      <c r="M281" s="267">
        <v>3.2147</v>
      </c>
      <c r="N281" s="267">
        <v>0</v>
      </c>
      <c r="O281" s="267">
        <v>0</v>
      </c>
      <c r="P281" s="267">
        <v>0</v>
      </c>
    </row>
    <row r="282" spans="1:16" ht="15">
      <c r="A282" s="290">
        <v>6</v>
      </c>
      <c r="B282" s="267">
        <v>0</v>
      </c>
      <c r="C282" s="267">
        <v>0</v>
      </c>
      <c r="D282" s="267">
        <v>6.9308</v>
      </c>
      <c r="E282" s="267">
        <v>2.2343</v>
      </c>
      <c r="F282" s="267">
        <v>8.5575</v>
      </c>
      <c r="G282" s="267">
        <v>2.2274</v>
      </c>
      <c r="H282" s="267">
        <v>8.6194</v>
      </c>
      <c r="I282" s="267">
        <v>2.3297</v>
      </c>
      <c r="J282" s="267">
        <v>9.0595</v>
      </c>
      <c r="K282" s="267">
        <v>3.2723</v>
      </c>
      <c r="L282" s="267">
        <v>8.683</v>
      </c>
      <c r="M282" s="267">
        <v>2.411</v>
      </c>
      <c r="N282" s="267">
        <v>0</v>
      </c>
      <c r="O282" s="267">
        <v>0</v>
      </c>
      <c r="P282" s="267">
        <v>0</v>
      </c>
    </row>
    <row r="283" spans="1:16" ht="15">
      <c r="A283" s="290">
        <v>7</v>
      </c>
      <c r="B283" s="267">
        <v>0</v>
      </c>
      <c r="C283" s="267">
        <v>0</v>
      </c>
      <c r="D283" s="267">
        <v>6.6837</v>
      </c>
      <c r="E283" s="267">
        <v>2.1723</v>
      </c>
      <c r="F283" s="267">
        <v>8.0816</v>
      </c>
      <c r="G283" s="267">
        <v>2.1655</v>
      </c>
      <c r="H283" s="267">
        <v>8.2376</v>
      </c>
      <c r="I283" s="267">
        <v>2.2649</v>
      </c>
      <c r="J283" s="267">
        <v>8.6903</v>
      </c>
      <c r="K283" s="267">
        <v>3.1814</v>
      </c>
      <c r="L283" s="267">
        <v>8.2963</v>
      </c>
      <c r="M283" s="267">
        <v>2.3441</v>
      </c>
      <c r="N283" s="267">
        <v>0</v>
      </c>
      <c r="O283" s="267">
        <v>0</v>
      </c>
      <c r="P283" s="267">
        <v>0</v>
      </c>
    </row>
    <row r="284" spans="1:16" ht="15">
      <c r="A284" s="290">
        <v>8</v>
      </c>
      <c r="B284" s="267">
        <v>0</v>
      </c>
      <c r="C284" s="267">
        <v>0</v>
      </c>
      <c r="D284" s="267">
        <v>6.4367</v>
      </c>
      <c r="E284" s="267">
        <v>2.1102</v>
      </c>
      <c r="F284" s="267">
        <v>7.6058</v>
      </c>
      <c r="G284" s="267">
        <v>2.1036</v>
      </c>
      <c r="H284" s="267">
        <v>7.8558</v>
      </c>
      <c r="I284" s="267">
        <v>2.2002</v>
      </c>
      <c r="J284" s="267">
        <v>8.321</v>
      </c>
      <c r="K284" s="267">
        <v>3.0905</v>
      </c>
      <c r="L284" s="267">
        <v>7.9096</v>
      </c>
      <c r="M284" s="267">
        <v>2.2771</v>
      </c>
      <c r="N284" s="267">
        <v>0</v>
      </c>
      <c r="O284" s="267">
        <v>0</v>
      </c>
      <c r="P284" s="267">
        <v>0</v>
      </c>
    </row>
    <row r="285" spans="1:16" ht="15">
      <c r="A285" s="290">
        <v>9</v>
      </c>
      <c r="B285" s="267">
        <v>0</v>
      </c>
      <c r="C285" s="267">
        <v>0</v>
      </c>
      <c r="D285" s="267">
        <v>6.1897</v>
      </c>
      <c r="E285" s="267">
        <v>2.0481</v>
      </c>
      <c r="F285" s="267">
        <v>7.1299</v>
      </c>
      <c r="G285" s="267">
        <v>2.0417</v>
      </c>
      <c r="H285" s="267">
        <v>7.474</v>
      </c>
      <c r="I285" s="267">
        <v>2.1355</v>
      </c>
      <c r="J285" s="267">
        <v>7.9517</v>
      </c>
      <c r="K285" s="267">
        <v>2.9996</v>
      </c>
      <c r="L285" s="267">
        <v>7.5229</v>
      </c>
      <c r="M285" s="267">
        <v>2.2101</v>
      </c>
      <c r="N285" s="267">
        <v>0</v>
      </c>
      <c r="O285" s="267">
        <v>0</v>
      </c>
      <c r="P285" s="267">
        <v>0</v>
      </c>
    </row>
    <row r="286" spans="1:16" ht="15">
      <c r="A286" s="290">
        <v>10</v>
      </c>
      <c r="B286" s="267">
        <v>0</v>
      </c>
      <c r="C286" s="267">
        <v>0</v>
      </c>
      <c r="D286" s="267">
        <v>5.9427</v>
      </c>
      <c r="E286" s="267">
        <v>1.9861</v>
      </c>
      <c r="F286" s="267">
        <v>6.6541</v>
      </c>
      <c r="G286" s="267">
        <v>1.9799</v>
      </c>
      <c r="H286" s="267">
        <v>7.0922</v>
      </c>
      <c r="I286" s="267">
        <v>2.0708</v>
      </c>
      <c r="J286" s="267">
        <v>7.5825</v>
      </c>
      <c r="K286" s="267">
        <v>2.9087</v>
      </c>
      <c r="L286" s="267">
        <v>7.1361</v>
      </c>
      <c r="M286" s="267">
        <v>2.1431</v>
      </c>
      <c r="N286" s="267">
        <v>0</v>
      </c>
      <c r="O286" s="267">
        <v>0</v>
      </c>
      <c r="P286" s="267">
        <v>0</v>
      </c>
    </row>
    <row r="287" spans="1:16" ht="15">
      <c r="A287" s="290">
        <v>11</v>
      </c>
      <c r="B287" s="267">
        <v>0</v>
      </c>
      <c r="C287" s="267">
        <v>0</v>
      </c>
      <c r="D287" s="267">
        <v>5.6956</v>
      </c>
      <c r="E287" s="267">
        <v>1.924</v>
      </c>
      <c r="F287" s="267">
        <v>6.1782</v>
      </c>
      <c r="G287" s="267">
        <v>1.918</v>
      </c>
      <c r="H287" s="267">
        <v>6.7104</v>
      </c>
      <c r="I287" s="267">
        <v>2.0061</v>
      </c>
      <c r="J287" s="267">
        <v>7.2132</v>
      </c>
      <c r="K287" s="267">
        <v>2.8178</v>
      </c>
      <c r="L287" s="267">
        <v>6.7494</v>
      </c>
      <c r="M287" s="267">
        <v>2.0762</v>
      </c>
      <c r="N287" s="267">
        <v>0</v>
      </c>
      <c r="O287" s="267">
        <v>0</v>
      </c>
      <c r="P287" s="267">
        <v>0</v>
      </c>
    </row>
    <row r="288" spans="1:16" ht="15">
      <c r="A288" s="290">
        <v>12</v>
      </c>
      <c r="B288" s="267">
        <v>0</v>
      </c>
      <c r="C288" s="267">
        <v>0</v>
      </c>
      <c r="D288" s="267">
        <v>5.4486</v>
      </c>
      <c r="E288" s="267">
        <v>1.8619</v>
      </c>
      <c r="F288" s="267">
        <v>5.7024</v>
      </c>
      <c r="G288" s="267">
        <v>1.8561</v>
      </c>
      <c r="H288" s="267">
        <v>6.3286</v>
      </c>
      <c r="I288" s="267">
        <v>1.9414</v>
      </c>
      <c r="J288" s="267">
        <v>6.8439</v>
      </c>
      <c r="K288" s="267">
        <v>2.7269</v>
      </c>
      <c r="L288" s="267">
        <v>6.3627</v>
      </c>
      <c r="M288" s="267">
        <v>2.0092</v>
      </c>
      <c r="N288" s="267">
        <v>0</v>
      </c>
      <c r="O288" s="267">
        <v>0</v>
      </c>
      <c r="P288" s="267">
        <v>0</v>
      </c>
    </row>
    <row r="289" spans="1:16" ht="15">
      <c r="A289" s="290">
        <v>13</v>
      </c>
      <c r="B289" s="267">
        <v>0</v>
      </c>
      <c r="C289" s="267">
        <v>0</v>
      </c>
      <c r="D289" s="267">
        <v>5.2016</v>
      </c>
      <c r="E289" s="267">
        <v>1.7999</v>
      </c>
      <c r="F289" s="267">
        <v>5.2265</v>
      </c>
      <c r="G289" s="267">
        <v>1.7943</v>
      </c>
      <c r="H289" s="267">
        <v>5.9468</v>
      </c>
      <c r="I289" s="267">
        <v>1.8767</v>
      </c>
      <c r="J289" s="267">
        <v>6.4747</v>
      </c>
      <c r="K289" s="267">
        <v>2.636</v>
      </c>
      <c r="L289" s="267">
        <v>5.976</v>
      </c>
      <c r="M289" s="267">
        <v>1.9422</v>
      </c>
      <c r="N289" s="267">
        <v>0</v>
      </c>
      <c r="O289" s="267">
        <v>0</v>
      </c>
      <c r="P289" s="267">
        <v>0</v>
      </c>
    </row>
    <row r="290" spans="1:16" ht="15">
      <c r="A290" s="290">
        <v>14</v>
      </c>
      <c r="B290" s="267">
        <v>0</v>
      </c>
      <c r="C290" s="267">
        <v>0</v>
      </c>
      <c r="D290" s="267">
        <v>4.9546</v>
      </c>
      <c r="E290" s="267">
        <v>1.7378</v>
      </c>
      <c r="F290" s="267">
        <v>4.7507</v>
      </c>
      <c r="G290" s="267">
        <v>1.7324</v>
      </c>
      <c r="H290" s="267">
        <v>5.565</v>
      </c>
      <c r="I290" s="267">
        <v>1.812</v>
      </c>
      <c r="J290" s="267">
        <v>6.1054</v>
      </c>
      <c r="K290" s="267">
        <v>2.5451</v>
      </c>
      <c r="L290" s="267">
        <v>5.5893</v>
      </c>
      <c r="M290" s="267">
        <v>1.8752</v>
      </c>
      <c r="N290" s="267">
        <v>0</v>
      </c>
      <c r="O290" s="267">
        <v>0</v>
      </c>
      <c r="P290" s="267">
        <v>0</v>
      </c>
    </row>
    <row r="291" spans="1:16" ht="15">
      <c r="A291" s="290">
        <v>15</v>
      </c>
      <c r="B291" s="267">
        <v>0</v>
      </c>
      <c r="C291" s="267">
        <v>0</v>
      </c>
      <c r="D291" s="267">
        <v>4.7075</v>
      </c>
      <c r="E291" s="267">
        <v>1.6757</v>
      </c>
      <c r="F291" s="267">
        <v>4.2748</v>
      </c>
      <c r="G291" s="267">
        <v>1.6705</v>
      </c>
      <c r="H291" s="267">
        <v>5.1832</v>
      </c>
      <c r="I291" s="267">
        <v>1.7472</v>
      </c>
      <c r="J291" s="267">
        <v>5.7361</v>
      </c>
      <c r="K291" s="267">
        <v>2.4542</v>
      </c>
      <c r="L291" s="267">
        <v>5.2026</v>
      </c>
      <c r="M291" s="267">
        <v>1.8083</v>
      </c>
      <c r="N291" s="267">
        <v>0</v>
      </c>
      <c r="O291" s="267">
        <v>0</v>
      </c>
      <c r="P291" s="267">
        <v>0</v>
      </c>
    </row>
    <row r="292" spans="1:16" ht="15">
      <c r="A292" s="290">
        <v>16</v>
      </c>
      <c r="B292" s="267">
        <v>0</v>
      </c>
      <c r="C292" s="267">
        <v>0</v>
      </c>
      <c r="D292" s="267">
        <v>4.4605</v>
      </c>
      <c r="E292" s="267">
        <v>1.6137</v>
      </c>
      <c r="F292" s="267">
        <v>3.799</v>
      </c>
      <c r="G292" s="267">
        <v>1.6086</v>
      </c>
      <c r="H292" s="267">
        <v>4.8014</v>
      </c>
      <c r="I292" s="267">
        <v>1.6825</v>
      </c>
      <c r="J292" s="267">
        <v>5.3668</v>
      </c>
      <c r="K292" s="267">
        <v>2.3633</v>
      </c>
      <c r="L292" s="267">
        <v>4.8158</v>
      </c>
      <c r="M292" s="267">
        <v>1.7413</v>
      </c>
      <c r="N292" s="267">
        <v>0</v>
      </c>
      <c r="O292" s="267">
        <v>0</v>
      </c>
      <c r="P292" s="267">
        <v>0</v>
      </c>
    </row>
    <row r="293" spans="1:16" ht="15">
      <c r="A293" s="290">
        <v>17</v>
      </c>
      <c r="B293" s="267">
        <v>0</v>
      </c>
      <c r="C293" s="267">
        <v>0</v>
      </c>
      <c r="D293" s="267">
        <v>4.2135</v>
      </c>
      <c r="E293" s="267">
        <v>1.5516</v>
      </c>
      <c r="F293" s="267">
        <v>3.3231</v>
      </c>
      <c r="G293" s="267">
        <v>1.5468</v>
      </c>
      <c r="H293" s="267">
        <v>4.4196</v>
      </c>
      <c r="I293" s="267">
        <v>1.6178</v>
      </c>
      <c r="J293" s="267">
        <v>4.9976</v>
      </c>
      <c r="K293" s="267">
        <v>2.2724</v>
      </c>
      <c r="L293" s="267">
        <v>4.4291</v>
      </c>
      <c r="M293" s="267">
        <v>1.6743</v>
      </c>
      <c r="N293" s="267">
        <v>0</v>
      </c>
      <c r="O293" s="267">
        <v>0</v>
      </c>
      <c r="P293" s="267">
        <v>0</v>
      </c>
    </row>
    <row r="294" spans="1:16" ht="15">
      <c r="A294" s="290">
        <v>18</v>
      </c>
      <c r="B294" s="267">
        <v>0</v>
      </c>
      <c r="C294" s="267">
        <v>0</v>
      </c>
      <c r="D294" s="267">
        <v>3.9665</v>
      </c>
      <c r="E294" s="267">
        <v>1.4896</v>
      </c>
      <c r="F294" s="267">
        <v>2.8473</v>
      </c>
      <c r="G294" s="267">
        <v>1.4849</v>
      </c>
      <c r="H294" s="267">
        <v>4.0378</v>
      </c>
      <c r="I294" s="267">
        <v>1.5531</v>
      </c>
      <c r="J294" s="267">
        <v>4.6283</v>
      </c>
      <c r="K294" s="267">
        <v>2.1815</v>
      </c>
      <c r="L294" s="267">
        <v>4.0424</v>
      </c>
      <c r="M294" s="267">
        <v>1.6074</v>
      </c>
      <c r="N294" s="267">
        <v>4.3536</v>
      </c>
      <c r="O294" s="267">
        <v>2.7312</v>
      </c>
      <c r="P294" s="267">
        <v>0</v>
      </c>
    </row>
    <row r="295" spans="1:16" ht="15">
      <c r="A295" s="290">
        <v>19</v>
      </c>
      <c r="B295" s="267">
        <v>0</v>
      </c>
      <c r="C295" s="267">
        <v>0</v>
      </c>
      <c r="D295" s="267">
        <v>4.315</v>
      </c>
      <c r="E295" s="267">
        <v>1.4608</v>
      </c>
      <c r="F295" s="267">
        <v>3.0632</v>
      </c>
      <c r="G295" s="267">
        <v>1.464</v>
      </c>
      <c r="H295" s="267">
        <v>4.0385</v>
      </c>
      <c r="I295" s="267">
        <v>1.537</v>
      </c>
      <c r="J295" s="267">
        <v>4.4822</v>
      </c>
      <c r="K295" s="267">
        <v>2.1126</v>
      </c>
      <c r="L295" s="267">
        <v>3.8867</v>
      </c>
      <c r="M295" s="267">
        <v>1.6032</v>
      </c>
      <c r="N295" s="267">
        <v>4.2327</v>
      </c>
      <c r="O295" s="267">
        <v>2.6553</v>
      </c>
      <c r="P295" s="267">
        <v>0</v>
      </c>
    </row>
    <row r="296" spans="1:16" ht="15">
      <c r="A296" s="290">
        <v>20</v>
      </c>
      <c r="B296" s="267">
        <v>0</v>
      </c>
      <c r="C296" s="267">
        <v>0</v>
      </c>
      <c r="D296" s="267">
        <v>4.6635</v>
      </c>
      <c r="E296" s="267">
        <v>1.432</v>
      </c>
      <c r="F296" s="267">
        <v>3.2792</v>
      </c>
      <c r="G296" s="267">
        <v>1.443</v>
      </c>
      <c r="H296" s="267">
        <v>4.0393</v>
      </c>
      <c r="I296" s="267">
        <v>1.5209</v>
      </c>
      <c r="J296" s="267">
        <v>4.3361</v>
      </c>
      <c r="K296" s="267">
        <v>2.0438</v>
      </c>
      <c r="L296" s="267">
        <v>3.7311</v>
      </c>
      <c r="M296" s="267">
        <v>1.5991</v>
      </c>
      <c r="N296" s="267">
        <v>4.1117</v>
      </c>
      <c r="O296" s="267">
        <v>2.5795</v>
      </c>
      <c r="P296" s="267">
        <v>0</v>
      </c>
    </row>
    <row r="297" spans="1:16" ht="15">
      <c r="A297" s="290">
        <v>21</v>
      </c>
      <c r="B297" s="267">
        <v>0</v>
      </c>
      <c r="C297" s="267">
        <v>0</v>
      </c>
      <c r="D297" s="267">
        <v>5.5132</v>
      </c>
      <c r="E297" s="267">
        <v>1.5435</v>
      </c>
      <c r="F297" s="267">
        <v>3.8446</v>
      </c>
      <c r="G297" s="267">
        <v>1.5643</v>
      </c>
      <c r="H297" s="267">
        <v>4.444</v>
      </c>
      <c r="I297" s="267">
        <v>1.6553</v>
      </c>
      <c r="J297" s="267">
        <v>4.609</v>
      </c>
      <c r="K297" s="267">
        <v>2.1724</v>
      </c>
      <c r="L297" s="267">
        <v>3.9329</v>
      </c>
      <c r="M297" s="267">
        <v>1.7544</v>
      </c>
      <c r="N297" s="267">
        <v>4.3899</v>
      </c>
      <c r="O297" s="267">
        <v>2.754</v>
      </c>
      <c r="P297" s="267">
        <v>0</v>
      </c>
    </row>
    <row r="298" spans="1:16" ht="15">
      <c r="A298" s="290">
        <v>22</v>
      </c>
      <c r="B298" s="267">
        <v>0</v>
      </c>
      <c r="C298" s="267">
        <v>0</v>
      </c>
      <c r="D298" s="267">
        <v>5.8966</v>
      </c>
      <c r="E298" s="267">
        <v>1.5118</v>
      </c>
      <c r="F298" s="267">
        <v>4.0822</v>
      </c>
      <c r="G298" s="267">
        <v>1.5412</v>
      </c>
      <c r="H298" s="267">
        <v>4.4449</v>
      </c>
      <c r="I298" s="267">
        <v>1.6376</v>
      </c>
      <c r="J298" s="267">
        <v>4.4483</v>
      </c>
      <c r="K298" s="267">
        <v>2.0967</v>
      </c>
      <c r="L298" s="267">
        <v>3.7617</v>
      </c>
      <c r="M298" s="267">
        <v>1.7499</v>
      </c>
      <c r="N298" s="267">
        <v>4.2569</v>
      </c>
      <c r="O298" s="267">
        <v>2.6705</v>
      </c>
      <c r="P298" s="267">
        <v>0</v>
      </c>
    </row>
    <row r="299" spans="1:16" ht="15">
      <c r="A299" s="290">
        <v>23</v>
      </c>
      <c r="B299" s="267">
        <v>0</v>
      </c>
      <c r="C299" s="267">
        <v>0</v>
      </c>
      <c r="D299" s="267">
        <v>6.28</v>
      </c>
      <c r="E299" s="267">
        <v>1.4801</v>
      </c>
      <c r="F299" s="267">
        <v>4.3197</v>
      </c>
      <c r="G299" s="267">
        <v>1.5182</v>
      </c>
      <c r="H299" s="267">
        <v>4.4457</v>
      </c>
      <c r="I299" s="267">
        <v>1.6199</v>
      </c>
      <c r="J299" s="267">
        <v>4.2876</v>
      </c>
      <c r="K299" s="267">
        <v>2.0209</v>
      </c>
      <c r="L299" s="267">
        <v>3.5905</v>
      </c>
      <c r="M299" s="267">
        <v>1.7453</v>
      </c>
      <c r="N299" s="267">
        <v>4.1238</v>
      </c>
      <c r="O299" s="267">
        <v>2.5871</v>
      </c>
      <c r="P299" s="267">
        <v>0</v>
      </c>
    </row>
    <row r="300" spans="1:16" ht="15">
      <c r="A300" s="290">
        <v>24</v>
      </c>
      <c r="B300" s="267">
        <v>0</v>
      </c>
      <c r="C300" s="267">
        <v>0</v>
      </c>
      <c r="D300" s="267">
        <v>6.6634</v>
      </c>
      <c r="E300" s="267">
        <v>1.4485</v>
      </c>
      <c r="F300" s="267">
        <v>4.5573</v>
      </c>
      <c r="G300" s="267">
        <v>1.4952</v>
      </c>
      <c r="H300" s="267">
        <v>4.4465</v>
      </c>
      <c r="I300" s="267">
        <v>1.6022</v>
      </c>
      <c r="J300" s="267">
        <v>4.1269</v>
      </c>
      <c r="K300" s="267">
        <v>1.9452</v>
      </c>
      <c r="L300" s="267">
        <v>3.4192</v>
      </c>
      <c r="M300" s="267">
        <v>1.7408</v>
      </c>
      <c r="N300" s="267">
        <v>3.9908</v>
      </c>
      <c r="O300" s="267">
        <v>2.5036</v>
      </c>
      <c r="P300" s="267">
        <v>0</v>
      </c>
    </row>
    <row r="301" spans="1:16" ht="15">
      <c r="A301" s="290">
        <v>25</v>
      </c>
      <c r="B301" s="267">
        <v>0</v>
      </c>
      <c r="C301" s="267">
        <v>0</v>
      </c>
      <c r="D301" s="267">
        <v>7.0468</v>
      </c>
      <c r="E301" s="267">
        <v>1.4168</v>
      </c>
      <c r="F301" s="267">
        <v>4.7948</v>
      </c>
      <c r="G301" s="267">
        <v>1.4721</v>
      </c>
      <c r="H301" s="267">
        <v>4.4474</v>
      </c>
      <c r="I301" s="267">
        <v>1.5845</v>
      </c>
      <c r="J301" s="267">
        <v>3.9662</v>
      </c>
      <c r="K301" s="267">
        <v>1.8694</v>
      </c>
      <c r="L301" s="267">
        <v>3.248</v>
      </c>
      <c r="M301" s="267">
        <v>1.7362</v>
      </c>
      <c r="N301" s="267">
        <v>3.8578</v>
      </c>
      <c r="O301" s="267">
        <v>2.4201</v>
      </c>
      <c r="P301" s="267">
        <v>0</v>
      </c>
    </row>
    <row r="302" spans="1:16" ht="15">
      <c r="A302" s="290">
        <v>26</v>
      </c>
      <c r="B302" s="267">
        <v>0</v>
      </c>
      <c r="C302" s="267">
        <v>0</v>
      </c>
      <c r="D302" s="267">
        <v>7.4302</v>
      </c>
      <c r="E302" s="267">
        <v>1.3851</v>
      </c>
      <c r="F302" s="267">
        <v>5.0324</v>
      </c>
      <c r="G302" s="267">
        <v>1.4491</v>
      </c>
      <c r="H302" s="267">
        <v>4.4482</v>
      </c>
      <c r="I302" s="267">
        <v>1.5668</v>
      </c>
      <c r="J302" s="267">
        <v>3.8055</v>
      </c>
      <c r="K302" s="267">
        <v>1.7937</v>
      </c>
      <c r="L302" s="267">
        <v>3.0768</v>
      </c>
      <c r="M302" s="267">
        <v>1.7317</v>
      </c>
      <c r="N302" s="267">
        <v>3.7247</v>
      </c>
      <c r="O302" s="267">
        <v>2.3367</v>
      </c>
      <c r="P302" s="267">
        <v>0</v>
      </c>
    </row>
    <row r="303" spans="1:16" ht="15">
      <c r="A303" s="290">
        <v>27</v>
      </c>
      <c r="B303" s="267">
        <v>0</v>
      </c>
      <c r="C303" s="267">
        <v>0</v>
      </c>
      <c r="D303" s="267">
        <v>7.8135</v>
      </c>
      <c r="E303" s="267">
        <v>1.3534</v>
      </c>
      <c r="F303" s="267">
        <v>5.2699</v>
      </c>
      <c r="G303" s="267">
        <v>1.4261</v>
      </c>
      <c r="H303" s="267">
        <v>4.449</v>
      </c>
      <c r="I303" s="267">
        <v>1.5491</v>
      </c>
      <c r="J303" s="267">
        <v>3.6448</v>
      </c>
      <c r="K303" s="267">
        <v>1.718</v>
      </c>
      <c r="L303" s="267">
        <v>2.9055</v>
      </c>
      <c r="M303" s="267">
        <v>1.7271</v>
      </c>
      <c r="N303" s="267">
        <v>3.5917</v>
      </c>
      <c r="O303" s="267">
        <v>2.2532</v>
      </c>
      <c r="P303" s="267">
        <v>0</v>
      </c>
    </row>
    <row r="304" spans="1:16" ht="15">
      <c r="A304" s="290">
        <v>28</v>
      </c>
      <c r="B304" s="267">
        <v>0</v>
      </c>
      <c r="C304" s="267">
        <v>0</v>
      </c>
      <c r="D304" s="267">
        <v>8.1969</v>
      </c>
      <c r="E304" s="267">
        <v>1.3218</v>
      </c>
      <c r="F304" s="267">
        <v>5.5075</v>
      </c>
      <c r="G304" s="267">
        <v>1.403</v>
      </c>
      <c r="H304" s="267">
        <v>4.4499</v>
      </c>
      <c r="I304" s="267">
        <v>1.5314</v>
      </c>
      <c r="J304" s="267">
        <v>3.4841</v>
      </c>
      <c r="K304" s="267">
        <v>1.6422</v>
      </c>
      <c r="L304" s="267">
        <v>2.7343</v>
      </c>
      <c r="M304" s="267">
        <v>1.7226</v>
      </c>
      <c r="N304" s="267">
        <v>3.4587</v>
      </c>
      <c r="O304" s="267">
        <v>2.1698</v>
      </c>
      <c r="P304" s="267">
        <v>0</v>
      </c>
    </row>
    <row r="305" spans="1:16" ht="15">
      <c r="A305" s="290">
        <v>29</v>
      </c>
      <c r="B305" s="267">
        <v>0</v>
      </c>
      <c r="C305" s="267">
        <v>0</v>
      </c>
      <c r="D305" s="267">
        <v>8.5803</v>
      </c>
      <c r="E305" s="267">
        <v>1.2901</v>
      </c>
      <c r="F305" s="267">
        <v>5.745</v>
      </c>
      <c r="G305" s="267">
        <v>1.38</v>
      </c>
      <c r="H305" s="267">
        <v>4.4507</v>
      </c>
      <c r="I305" s="267">
        <v>1.5137</v>
      </c>
      <c r="J305" s="267">
        <v>3.3234</v>
      </c>
      <c r="K305" s="267">
        <v>1.5665</v>
      </c>
      <c r="L305" s="267">
        <v>2.5631</v>
      </c>
      <c r="M305" s="267">
        <v>1.718</v>
      </c>
      <c r="N305" s="267">
        <v>3.3257</v>
      </c>
      <c r="O305" s="267">
        <v>2.0863</v>
      </c>
      <c r="P305" s="267">
        <v>0</v>
      </c>
    </row>
    <row r="306" spans="1:16" ht="15">
      <c r="A306" s="290">
        <v>30</v>
      </c>
      <c r="B306" s="267">
        <v>0</v>
      </c>
      <c r="C306" s="267">
        <v>0</v>
      </c>
      <c r="D306" s="267">
        <v>8.9637</v>
      </c>
      <c r="E306" s="267">
        <v>1.2584</v>
      </c>
      <c r="F306" s="267">
        <v>5.9826</v>
      </c>
      <c r="G306" s="267">
        <v>1.357</v>
      </c>
      <c r="H306" s="267">
        <v>4.4516</v>
      </c>
      <c r="I306" s="267">
        <v>1.496</v>
      </c>
      <c r="J306" s="267">
        <v>3.1627</v>
      </c>
      <c r="K306" s="267">
        <v>1.4907</v>
      </c>
      <c r="L306" s="267">
        <v>2.3918</v>
      </c>
      <c r="M306" s="267">
        <v>1.7135</v>
      </c>
      <c r="N306" s="267">
        <v>3.1926</v>
      </c>
      <c r="O306" s="267">
        <v>2.0029</v>
      </c>
      <c r="P306" s="267">
        <v>0</v>
      </c>
    </row>
    <row r="307" spans="1:16" ht="15">
      <c r="A307" s="290">
        <v>31</v>
      </c>
      <c r="B307" s="267">
        <v>0</v>
      </c>
      <c r="C307" s="267">
        <v>0</v>
      </c>
      <c r="D307" s="267">
        <v>9.0943</v>
      </c>
      <c r="E307" s="267">
        <v>1.2521</v>
      </c>
      <c r="F307" s="267">
        <v>6.1194</v>
      </c>
      <c r="G307" s="267">
        <v>1.3437</v>
      </c>
      <c r="H307" s="267">
        <v>4.4178</v>
      </c>
      <c r="I307" s="267">
        <v>1.481</v>
      </c>
      <c r="J307" s="267">
        <v>3.1143</v>
      </c>
      <c r="K307" s="267">
        <v>1.482</v>
      </c>
      <c r="L307" s="267">
        <v>2.3944</v>
      </c>
      <c r="M307" s="267">
        <v>1.7089</v>
      </c>
      <c r="N307" s="267">
        <v>3.1196</v>
      </c>
      <c r="O307" s="267">
        <v>1.9499</v>
      </c>
      <c r="P307" s="267">
        <v>0</v>
      </c>
    </row>
    <row r="308" spans="1:16" ht="15">
      <c r="A308" s="290">
        <v>32</v>
      </c>
      <c r="B308" s="267">
        <v>0</v>
      </c>
      <c r="C308" s="267">
        <v>0</v>
      </c>
      <c r="D308" s="267">
        <v>9.2248</v>
      </c>
      <c r="E308" s="267">
        <v>1.2459</v>
      </c>
      <c r="F308" s="267">
        <v>6.2562</v>
      </c>
      <c r="G308" s="267">
        <v>1.3305</v>
      </c>
      <c r="H308" s="267">
        <v>4.3841</v>
      </c>
      <c r="I308" s="267">
        <v>1.466</v>
      </c>
      <c r="J308" s="267">
        <v>3.066</v>
      </c>
      <c r="K308" s="267">
        <v>1.4734</v>
      </c>
      <c r="L308" s="267">
        <v>2.397</v>
      </c>
      <c r="M308" s="267">
        <v>1.7044</v>
      </c>
      <c r="N308" s="267">
        <v>3.0465</v>
      </c>
      <c r="O308" s="267">
        <v>1.8968</v>
      </c>
      <c r="P308" s="267">
        <v>0</v>
      </c>
    </row>
    <row r="309" spans="1:16" ht="15">
      <c r="A309" s="290">
        <v>33</v>
      </c>
      <c r="B309" s="267">
        <v>0</v>
      </c>
      <c r="C309" s="267">
        <v>0</v>
      </c>
      <c r="D309" s="267">
        <v>10.291</v>
      </c>
      <c r="E309" s="267">
        <v>1.3078</v>
      </c>
      <c r="F309" s="267">
        <v>7.0323</v>
      </c>
      <c r="G309" s="267">
        <v>1.3896</v>
      </c>
      <c r="H309" s="267">
        <v>4.7853</v>
      </c>
      <c r="I309" s="267">
        <v>1.5308</v>
      </c>
      <c r="J309" s="267">
        <v>3.3193</v>
      </c>
      <c r="K309" s="267">
        <v>1.5453</v>
      </c>
      <c r="L309" s="267">
        <v>2.6396</v>
      </c>
      <c r="M309" s="267">
        <v>1.7933</v>
      </c>
      <c r="N309" s="267">
        <v>3.2708</v>
      </c>
      <c r="O309" s="267">
        <v>1.9452</v>
      </c>
      <c r="P309" s="267">
        <v>0</v>
      </c>
    </row>
    <row r="310" spans="1:16" ht="15">
      <c r="A310" s="290">
        <v>34</v>
      </c>
      <c r="B310" s="267">
        <v>0</v>
      </c>
      <c r="C310" s="267">
        <v>0</v>
      </c>
      <c r="D310" s="267">
        <v>10.4346</v>
      </c>
      <c r="E310" s="267">
        <v>1.3012</v>
      </c>
      <c r="F310" s="267">
        <v>7.1828</v>
      </c>
      <c r="G310" s="267">
        <v>1.3757</v>
      </c>
      <c r="H310" s="267">
        <v>4.7482</v>
      </c>
      <c r="I310" s="267">
        <v>1.5149</v>
      </c>
      <c r="J310" s="267">
        <v>3.2661</v>
      </c>
      <c r="K310" s="267">
        <v>1.5361</v>
      </c>
      <c r="L310" s="267">
        <v>2.6425</v>
      </c>
      <c r="M310" s="267">
        <v>1.7885</v>
      </c>
      <c r="N310" s="267">
        <v>3.1904</v>
      </c>
      <c r="O310" s="267">
        <v>1.8893</v>
      </c>
      <c r="P310" s="267">
        <v>0</v>
      </c>
    </row>
    <row r="311" spans="1:16" ht="15">
      <c r="A311" s="290">
        <v>35</v>
      </c>
      <c r="B311" s="267">
        <v>0</v>
      </c>
      <c r="C311" s="267">
        <v>0</v>
      </c>
      <c r="D311" s="267">
        <v>10.5782</v>
      </c>
      <c r="E311" s="267">
        <v>1.2946</v>
      </c>
      <c r="F311" s="267">
        <v>7.3333</v>
      </c>
      <c r="G311" s="267">
        <v>1.3617</v>
      </c>
      <c r="H311" s="267">
        <v>4.7111</v>
      </c>
      <c r="I311" s="267">
        <v>1.4991</v>
      </c>
      <c r="J311" s="267">
        <v>3.2129</v>
      </c>
      <c r="K311" s="267">
        <v>1.527</v>
      </c>
      <c r="L311" s="267">
        <v>2.6453</v>
      </c>
      <c r="M311" s="267">
        <v>1.7837</v>
      </c>
      <c r="N311" s="267">
        <v>3.1101</v>
      </c>
      <c r="O311" s="267">
        <v>1.8334</v>
      </c>
      <c r="P311" s="267">
        <v>0</v>
      </c>
    </row>
    <row r="312" spans="1:16" ht="15">
      <c r="A312" s="290">
        <v>36</v>
      </c>
      <c r="B312" s="267">
        <v>0</v>
      </c>
      <c r="C312" s="267">
        <v>0</v>
      </c>
      <c r="D312" s="267">
        <v>10.7219</v>
      </c>
      <c r="E312" s="267">
        <v>1.288</v>
      </c>
      <c r="F312" s="267">
        <v>7.4838</v>
      </c>
      <c r="G312" s="267">
        <v>1.3477</v>
      </c>
      <c r="H312" s="267">
        <v>4.674</v>
      </c>
      <c r="I312" s="267">
        <v>1.4833</v>
      </c>
      <c r="J312" s="267">
        <v>3.1597</v>
      </c>
      <c r="K312" s="267">
        <v>1.5178</v>
      </c>
      <c r="L312" s="267">
        <v>2.6482</v>
      </c>
      <c r="M312" s="267">
        <v>1.7789</v>
      </c>
      <c r="N312" s="267">
        <v>3.0297</v>
      </c>
      <c r="O312" s="267">
        <v>1.7775</v>
      </c>
      <c r="P312" s="267">
        <v>0</v>
      </c>
    </row>
    <row r="313" spans="1:16" ht="15">
      <c r="A313" s="290">
        <v>37</v>
      </c>
      <c r="B313" s="267">
        <v>0</v>
      </c>
      <c r="C313" s="267">
        <v>0</v>
      </c>
      <c r="D313" s="267">
        <v>10.8655</v>
      </c>
      <c r="E313" s="267">
        <v>1.2814</v>
      </c>
      <c r="F313" s="267">
        <v>7.6342</v>
      </c>
      <c r="G313" s="267">
        <v>1.3337</v>
      </c>
      <c r="H313" s="267">
        <v>4.6368</v>
      </c>
      <c r="I313" s="267">
        <v>1.4674</v>
      </c>
      <c r="J313" s="267">
        <v>3.1065</v>
      </c>
      <c r="K313" s="267">
        <v>1.5087</v>
      </c>
      <c r="L313" s="267">
        <v>2.651</v>
      </c>
      <c r="M313" s="267">
        <v>1.7741</v>
      </c>
      <c r="N313" s="267">
        <v>2.9494</v>
      </c>
      <c r="O313" s="267">
        <v>1.7215</v>
      </c>
      <c r="P313" s="267">
        <v>0</v>
      </c>
    </row>
    <row r="314" spans="1:16" ht="15">
      <c r="A314" s="290">
        <v>38</v>
      </c>
      <c r="B314" s="267">
        <v>0</v>
      </c>
      <c r="C314" s="267">
        <v>0</v>
      </c>
      <c r="D314" s="267">
        <v>11.0091</v>
      </c>
      <c r="E314" s="267">
        <v>1.2748</v>
      </c>
      <c r="F314" s="267">
        <v>7.7847</v>
      </c>
      <c r="G314" s="267">
        <v>1.3197</v>
      </c>
      <c r="H314" s="267">
        <v>4.5997</v>
      </c>
      <c r="I314" s="267">
        <v>1.4516</v>
      </c>
      <c r="J314" s="267">
        <v>3.0532</v>
      </c>
      <c r="K314" s="267">
        <v>1.4995</v>
      </c>
      <c r="L314" s="267">
        <v>2.6539</v>
      </c>
      <c r="M314" s="267">
        <v>1.7693</v>
      </c>
      <c r="N314" s="267">
        <v>2.869</v>
      </c>
      <c r="O314" s="267">
        <v>1.6656</v>
      </c>
      <c r="P314" s="267">
        <v>0</v>
      </c>
    </row>
    <row r="315" spans="1:16" ht="15">
      <c r="A315" s="290">
        <v>39</v>
      </c>
      <c r="B315" s="267">
        <v>0</v>
      </c>
      <c r="C315" s="267">
        <v>0</v>
      </c>
      <c r="D315" s="267">
        <v>11.1528</v>
      </c>
      <c r="E315" s="267">
        <v>1.2683</v>
      </c>
      <c r="F315" s="267">
        <v>7.9352</v>
      </c>
      <c r="G315" s="267">
        <v>1.3057</v>
      </c>
      <c r="H315" s="267">
        <v>4.5626</v>
      </c>
      <c r="I315" s="267">
        <v>1.4358</v>
      </c>
      <c r="J315" s="267">
        <v>3</v>
      </c>
      <c r="K315" s="267">
        <v>1.4904</v>
      </c>
      <c r="L315" s="267">
        <v>2.6568</v>
      </c>
      <c r="M315" s="267">
        <v>1.7645</v>
      </c>
      <c r="N315" s="267">
        <v>2.7886</v>
      </c>
      <c r="O315" s="267">
        <v>1.6097</v>
      </c>
      <c r="P315" s="267">
        <v>0</v>
      </c>
    </row>
    <row r="316" spans="1:16" ht="15">
      <c r="A316" s="290">
        <v>40</v>
      </c>
      <c r="B316" s="267">
        <v>0</v>
      </c>
      <c r="C316" s="267">
        <v>0</v>
      </c>
      <c r="D316" s="267">
        <v>11.2964</v>
      </c>
      <c r="E316" s="267">
        <v>1.2617</v>
      </c>
      <c r="F316" s="267">
        <v>8.0857</v>
      </c>
      <c r="G316" s="267">
        <v>1.2918</v>
      </c>
      <c r="H316" s="267">
        <v>4.5255</v>
      </c>
      <c r="I316" s="267">
        <v>1.4199</v>
      </c>
      <c r="J316" s="267">
        <v>2.9468</v>
      </c>
      <c r="K316" s="267">
        <v>1.4812</v>
      </c>
      <c r="L316" s="267">
        <v>2.6596</v>
      </c>
      <c r="M316" s="267">
        <v>1.7597</v>
      </c>
      <c r="N316" s="267">
        <v>2.7083</v>
      </c>
      <c r="O316" s="267">
        <v>1.5537</v>
      </c>
      <c r="P316" s="267">
        <v>0</v>
      </c>
    </row>
    <row r="317" spans="1:16" ht="15">
      <c r="A317" s="290">
        <v>41</v>
      </c>
      <c r="B317" s="267">
        <v>0</v>
      </c>
      <c r="C317" s="267">
        <v>0</v>
      </c>
      <c r="D317" s="267">
        <v>11.4401</v>
      </c>
      <c r="E317" s="267">
        <v>1.2551</v>
      </c>
      <c r="F317" s="267">
        <v>8.2362</v>
      </c>
      <c r="G317" s="267">
        <v>1.2778</v>
      </c>
      <c r="H317" s="267">
        <v>4.4883</v>
      </c>
      <c r="I317" s="267">
        <v>1.4041</v>
      </c>
      <c r="J317" s="267">
        <v>2.8936</v>
      </c>
      <c r="K317" s="267">
        <v>1.4721</v>
      </c>
      <c r="L317" s="267">
        <v>2.6625</v>
      </c>
      <c r="M317" s="267">
        <v>1.7549</v>
      </c>
      <c r="N317" s="267">
        <v>2.6279</v>
      </c>
      <c r="O317" s="267">
        <v>1.4978</v>
      </c>
      <c r="P317" s="267">
        <v>0</v>
      </c>
    </row>
    <row r="318" spans="1:16" ht="15">
      <c r="A318" s="290">
        <v>42</v>
      </c>
      <c r="B318" s="267">
        <v>0</v>
      </c>
      <c r="C318" s="267">
        <v>0</v>
      </c>
      <c r="D318" s="267">
        <v>11.5837</v>
      </c>
      <c r="E318" s="267">
        <v>1.2485</v>
      </c>
      <c r="F318" s="267">
        <v>8.3866</v>
      </c>
      <c r="G318" s="267">
        <v>1.2638</v>
      </c>
      <c r="H318" s="267">
        <v>4.4512</v>
      </c>
      <c r="I318" s="267">
        <v>1.3882</v>
      </c>
      <c r="J318" s="267">
        <v>2.8404</v>
      </c>
      <c r="K318" s="267">
        <v>1.4629</v>
      </c>
      <c r="L318" s="267">
        <v>2.6653</v>
      </c>
      <c r="M318" s="267">
        <v>1.7502</v>
      </c>
      <c r="N318" s="267">
        <v>2.5475</v>
      </c>
      <c r="O318" s="267">
        <v>1.4419</v>
      </c>
      <c r="P318" s="267">
        <v>0</v>
      </c>
    </row>
    <row r="319" spans="1:16" ht="15">
      <c r="A319" s="290">
        <v>43</v>
      </c>
      <c r="B319" s="267">
        <v>0</v>
      </c>
      <c r="C319" s="267">
        <v>0</v>
      </c>
      <c r="D319" s="267">
        <v>10.9362</v>
      </c>
      <c r="E319" s="267">
        <v>1.2464</v>
      </c>
      <c r="F319" s="267">
        <v>7.9998</v>
      </c>
      <c r="G319" s="267">
        <v>1.2598</v>
      </c>
      <c r="H319" s="267">
        <v>4.45</v>
      </c>
      <c r="I319" s="267">
        <v>1.375</v>
      </c>
      <c r="J319" s="267">
        <v>2.9254</v>
      </c>
      <c r="K319" s="267">
        <v>1.4535</v>
      </c>
      <c r="L319" s="267">
        <v>2.6705</v>
      </c>
      <c r="M319" s="267">
        <v>1.7358</v>
      </c>
      <c r="N319" s="267">
        <v>2.4965</v>
      </c>
      <c r="O319" s="267">
        <v>1.436</v>
      </c>
      <c r="P319" s="267">
        <v>0</v>
      </c>
    </row>
    <row r="320" spans="1:16" ht="15">
      <c r="A320" s="290">
        <v>44</v>
      </c>
      <c r="B320" s="267">
        <v>0</v>
      </c>
      <c r="C320" s="267">
        <v>0</v>
      </c>
      <c r="D320" s="267">
        <v>10.2888</v>
      </c>
      <c r="E320" s="267">
        <v>1.2443</v>
      </c>
      <c r="F320" s="267">
        <v>7.613</v>
      </c>
      <c r="G320" s="267">
        <v>1.2558</v>
      </c>
      <c r="H320" s="267">
        <v>4.4487</v>
      </c>
      <c r="I320" s="267">
        <v>1.3618</v>
      </c>
      <c r="J320" s="267">
        <v>3.0105</v>
      </c>
      <c r="K320" s="267">
        <v>1.4441</v>
      </c>
      <c r="L320" s="267">
        <v>2.6756</v>
      </c>
      <c r="M320" s="267">
        <v>1.7214</v>
      </c>
      <c r="N320" s="267">
        <v>2.4454</v>
      </c>
      <c r="O320" s="267">
        <v>1.4301</v>
      </c>
      <c r="P320" s="267">
        <v>0</v>
      </c>
    </row>
    <row r="321" spans="1:16" ht="15">
      <c r="A321" s="290">
        <v>45</v>
      </c>
      <c r="B321" s="267">
        <v>0</v>
      </c>
      <c r="C321" s="267">
        <v>0</v>
      </c>
      <c r="D321" s="267">
        <v>9.6413</v>
      </c>
      <c r="E321" s="267">
        <v>1.2422</v>
      </c>
      <c r="F321" s="267">
        <v>7.2262</v>
      </c>
      <c r="G321" s="267">
        <v>1.2518</v>
      </c>
      <c r="H321" s="267">
        <v>4.4475</v>
      </c>
      <c r="I321" s="267">
        <v>1.3485</v>
      </c>
      <c r="J321" s="267">
        <v>3.0956</v>
      </c>
      <c r="K321" s="267">
        <v>1.4347</v>
      </c>
      <c r="L321" s="267">
        <v>2.6808</v>
      </c>
      <c r="M321" s="267">
        <v>1.7071</v>
      </c>
      <c r="N321" s="267">
        <v>2.3943</v>
      </c>
      <c r="O321" s="267">
        <v>1.4242</v>
      </c>
      <c r="P321" s="267">
        <v>0</v>
      </c>
    </row>
    <row r="322" spans="1:16" ht="15">
      <c r="A322" s="290">
        <v>46</v>
      </c>
      <c r="B322" s="267">
        <v>0</v>
      </c>
      <c r="C322" s="267">
        <v>0</v>
      </c>
      <c r="D322" s="267">
        <v>8.9939</v>
      </c>
      <c r="E322" s="267">
        <v>1.2402</v>
      </c>
      <c r="F322" s="267">
        <v>6.8394</v>
      </c>
      <c r="G322" s="267">
        <v>1.2478</v>
      </c>
      <c r="H322" s="267">
        <v>4.4463</v>
      </c>
      <c r="I322" s="267">
        <v>1.3353</v>
      </c>
      <c r="J322" s="267">
        <v>3.1807</v>
      </c>
      <c r="K322" s="267">
        <v>1.4253</v>
      </c>
      <c r="L322" s="267">
        <v>2.686</v>
      </c>
      <c r="M322" s="267">
        <v>1.6927</v>
      </c>
      <c r="N322" s="267">
        <v>2.3432</v>
      </c>
      <c r="O322" s="267">
        <v>1.4182</v>
      </c>
      <c r="P322" s="267">
        <v>0</v>
      </c>
    </row>
    <row r="323" spans="1:16" ht="15">
      <c r="A323" s="290">
        <v>47</v>
      </c>
      <c r="B323" s="267">
        <v>0</v>
      </c>
      <c r="C323" s="267">
        <v>0</v>
      </c>
      <c r="D323" s="267">
        <v>8.3464</v>
      </c>
      <c r="E323" s="267">
        <v>1.2381</v>
      </c>
      <c r="F323" s="267">
        <v>6.4526</v>
      </c>
      <c r="G323" s="267">
        <v>1.2438</v>
      </c>
      <c r="H323" s="267">
        <v>4.4451</v>
      </c>
      <c r="I323" s="267">
        <v>1.322</v>
      </c>
      <c r="J323" s="267">
        <v>3.2657</v>
      </c>
      <c r="K323" s="267">
        <v>1.4159</v>
      </c>
      <c r="L323" s="267">
        <v>2.6911</v>
      </c>
      <c r="M323" s="267">
        <v>1.6783</v>
      </c>
      <c r="N323" s="267">
        <v>2.2921</v>
      </c>
      <c r="O323" s="267">
        <v>1.4123</v>
      </c>
      <c r="P323" s="267">
        <v>0</v>
      </c>
    </row>
    <row r="324" spans="1:16" ht="15">
      <c r="A324" s="290">
        <v>48</v>
      </c>
      <c r="B324" s="267">
        <v>0</v>
      </c>
      <c r="C324" s="267">
        <v>0</v>
      </c>
      <c r="D324" s="267">
        <v>7.699</v>
      </c>
      <c r="E324" s="267">
        <v>1.236</v>
      </c>
      <c r="F324" s="267">
        <v>6.0658</v>
      </c>
      <c r="G324" s="267">
        <v>1.2398</v>
      </c>
      <c r="H324" s="267">
        <v>4.4438</v>
      </c>
      <c r="I324" s="267">
        <v>1.3088</v>
      </c>
      <c r="J324" s="267">
        <v>3.3508</v>
      </c>
      <c r="K324" s="267">
        <v>1.4064</v>
      </c>
      <c r="L324" s="267">
        <v>2.6963</v>
      </c>
      <c r="M324" s="267">
        <v>1.664</v>
      </c>
      <c r="N324" s="267">
        <v>2.2411</v>
      </c>
      <c r="O324" s="267">
        <v>1.4064</v>
      </c>
      <c r="P324" s="267">
        <v>0</v>
      </c>
    </row>
    <row r="325" spans="1:16" ht="15">
      <c r="A325" s="290">
        <v>49</v>
      </c>
      <c r="B325" s="267">
        <v>0</v>
      </c>
      <c r="C325" s="267">
        <v>0</v>
      </c>
      <c r="D325" s="267">
        <v>7.0515</v>
      </c>
      <c r="E325" s="267">
        <v>1.2339</v>
      </c>
      <c r="F325" s="267">
        <v>5.679</v>
      </c>
      <c r="G325" s="267">
        <v>1.2359</v>
      </c>
      <c r="H325" s="267">
        <v>4.4426</v>
      </c>
      <c r="I325" s="267">
        <v>1.2955</v>
      </c>
      <c r="J325" s="267">
        <v>3.4359</v>
      </c>
      <c r="K325" s="267">
        <v>1.397</v>
      </c>
      <c r="L325" s="267">
        <v>2.7014</v>
      </c>
      <c r="M325" s="267">
        <v>1.6496</v>
      </c>
      <c r="N325" s="267">
        <v>2.19</v>
      </c>
      <c r="O325" s="267">
        <v>1.4005</v>
      </c>
      <c r="P325" s="267">
        <v>0</v>
      </c>
    </row>
    <row r="326" spans="1:16" ht="15">
      <c r="A326" s="290">
        <v>50</v>
      </c>
      <c r="B326" s="267">
        <v>0</v>
      </c>
      <c r="C326" s="267">
        <v>0</v>
      </c>
      <c r="D326" s="267">
        <v>6.4041</v>
      </c>
      <c r="E326" s="267">
        <v>1.2319</v>
      </c>
      <c r="F326" s="267">
        <v>5.2922</v>
      </c>
      <c r="G326" s="267">
        <v>1.2319</v>
      </c>
      <c r="H326" s="267">
        <v>4.4414</v>
      </c>
      <c r="I326" s="267">
        <v>1.2823</v>
      </c>
      <c r="J326" s="267">
        <v>3.5209</v>
      </c>
      <c r="K326" s="267">
        <v>1.3876</v>
      </c>
      <c r="L326" s="267">
        <v>2.7066</v>
      </c>
      <c r="M326" s="267">
        <v>1.6353</v>
      </c>
      <c r="N326" s="267">
        <v>2.1389</v>
      </c>
      <c r="O326" s="267">
        <v>1.3946</v>
      </c>
      <c r="P326" s="267">
        <v>0</v>
      </c>
    </row>
    <row r="327" spans="1:16" ht="15">
      <c r="A327" s="290">
        <v>51</v>
      </c>
      <c r="B327" s="267">
        <v>0</v>
      </c>
      <c r="C327" s="267">
        <v>0</v>
      </c>
      <c r="D327" s="267">
        <v>5.7566</v>
      </c>
      <c r="E327" s="267">
        <v>1.2298</v>
      </c>
      <c r="F327" s="267">
        <v>4.9053</v>
      </c>
      <c r="G327" s="267">
        <v>1.2279</v>
      </c>
      <c r="H327" s="267">
        <v>4.4401</v>
      </c>
      <c r="I327" s="267">
        <v>1.2691</v>
      </c>
      <c r="J327" s="267">
        <v>3.606</v>
      </c>
      <c r="K327" s="267">
        <v>1.3782</v>
      </c>
      <c r="L327" s="267">
        <v>2.7117</v>
      </c>
      <c r="M327" s="267">
        <v>1.6209</v>
      </c>
      <c r="N327" s="267">
        <v>2.0878</v>
      </c>
      <c r="O327" s="267">
        <v>1.3887</v>
      </c>
      <c r="P327" s="267">
        <v>0</v>
      </c>
    </row>
    <row r="328" spans="1:16" ht="15">
      <c r="A328" s="290">
        <v>52</v>
      </c>
      <c r="B328" s="267">
        <v>0</v>
      </c>
      <c r="C328" s="267">
        <v>0</v>
      </c>
      <c r="D328" s="267">
        <v>5.1092</v>
      </c>
      <c r="E328" s="267">
        <v>1.2277</v>
      </c>
      <c r="F328" s="267">
        <v>4.5185</v>
      </c>
      <c r="G328" s="267">
        <v>1.2239</v>
      </c>
      <c r="H328" s="267">
        <v>4.4389</v>
      </c>
      <c r="I328" s="267">
        <v>1.2558</v>
      </c>
      <c r="J328" s="267">
        <v>3.6911</v>
      </c>
      <c r="K328" s="267">
        <v>1.3688</v>
      </c>
      <c r="L328" s="267">
        <v>2.7169</v>
      </c>
      <c r="M328" s="267">
        <v>1.6065</v>
      </c>
      <c r="N328" s="267">
        <v>2.0368</v>
      </c>
      <c r="O328" s="267">
        <v>1.3828</v>
      </c>
      <c r="P328" s="267">
        <v>0</v>
      </c>
    </row>
    <row r="329" spans="1:16" ht="15">
      <c r="A329" s="290">
        <v>53</v>
      </c>
      <c r="B329" s="267">
        <v>0</v>
      </c>
      <c r="C329" s="267">
        <v>0</v>
      </c>
      <c r="D329" s="267">
        <v>4.4617</v>
      </c>
      <c r="E329" s="267">
        <v>1.2256</v>
      </c>
      <c r="F329" s="267">
        <v>4.1317</v>
      </c>
      <c r="G329" s="267">
        <v>1.2199</v>
      </c>
      <c r="H329" s="267">
        <v>4.4377</v>
      </c>
      <c r="I329" s="267">
        <v>1.2426</v>
      </c>
      <c r="J329" s="267">
        <v>3.7762</v>
      </c>
      <c r="K329" s="267">
        <v>1.3594</v>
      </c>
      <c r="L329" s="267">
        <v>2.7221</v>
      </c>
      <c r="M329" s="267">
        <v>1.5922</v>
      </c>
      <c r="N329" s="267">
        <v>1.9857</v>
      </c>
      <c r="O329" s="267">
        <v>1.3769</v>
      </c>
      <c r="P329" s="267">
        <v>0</v>
      </c>
    </row>
    <row r="330" spans="1:16" ht="15">
      <c r="A330" s="290">
        <v>54</v>
      </c>
      <c r="B330" s="267">
        <v>0</v>
      </c>
      <c r="C330" s="267">
        <v>0</v>
      </c>
      <c r="D330" s="267">
        <v>3.8143</v>
      </c>
      <c r="E330" s="267">
        <v>1.2236</v>
      </c>
      <c r="F330" s="267">
        <v>3.7449</v>
      </c>
      <c r="G330" s="267">
        <v>1.2159</v>
      </c>
      <c r="H330" s="267">
        <v>4.4365</v>
      </c>
      <c r="I330" s="267">
        <v>1.2293</v>
      </c>
      <c r="J330" s="267">
        <v>3.8612</v>
      </c>
      <c r="K330" s="267">
        <v>1.35</v>
      </c>
      <c r="L330" s="267">
        <v>2.7272</v>
      </c>
      <c r="M330" s="267">
        <v>1.5778</v>
      </c>
      <c r="N330" s="267">
        <v>1.9346</v>
      </c>
      <c r="O330" s="267">
        <v>1.371</v>
      </c>
      <c r="P330" s="267">
        <v>0</v>
      </c>
    </row>
    <row r="331" spans="1:16" ht="15">
      <c r="A331" s="290">
        <v>55</v>
      </c>
      <c r="B331" s="267">
        <v>0</v>
      </c>
      <c r="C331" s="267">
        <v>0</v>
      </c>
      <c r="D331" s="267">
        <v>3.8107</v>
      </c>
      <c r="E331" s="267">
        <v>1.222</v>
      </c>
      <c r="F331" s="267">
        <v>3.9184</v>
      </c>
      <c r="G331" s="267">
        <v>1.2133</v>
      </c>
      <c r="H331" s="267">
        <v>4.1871</v>
      </c>
      <c r="I331" s="267">
        <v>1.2256</v>
      </c>
      <c r="J331" s="267">
        <v>3.715</v>
      </c>
      <c r="K331" s="267">
        <v>1.3368</v>
      </c>
      <c r="L331" s="267">
        <v>2.6683</v>
      </c>
      <c r="M331" s="267">
        <v>1.5676</v>
      </c>
      <c r="N331" s="267">
        <v>1.9014</v>
      </c>
      <c r="O331" s="267">
        <v>1.3657</v>
      </c>
      <c r="P331" s="267">
        <v>0</v>
      </c>
    </row>
    <row r="332" spans="1:16" ht="15">
      <c r="A332" s="290">
        <v>56</v>
      </c>
      <c r="B332" s="267">
        <v>0</v>
      </c>
      <c r="C332" s="267">
        <v>0</v>
      </c>
      <c r="D332" s="267">
        <v>3.807</v>
      </c>
      <c r="E332" s="267">
        <v>1.2205</v>
      </c>
      <c r="F332" s="267">
        <v>4.0919</v>
      </c>
      <c r="G332" s="267">
        <v>1.2106</v>
      </c>
      <c r="H332" s="267">
        <v>3.9377</v>
      </c>
      <c r="I332" s="267">
        <v>1.2218</v>
      </c>
      <c r="J332" s="267">
        <v>3.5688</v>
      </c>
      <c r="K332" s="267">
        <v>1.3236</v>
      </c>
      <c r="L332" s="267">
        <v>2.6093</v>
      </c>
      <c r="M332" s="267">
        <v>1.5573</v>
      </c>
      <c r="N332" s="267">
        <v>1.8682</v>
      </c>
      <c r="O332" s="267">
        <v>1.3604</v>
      </c>
      <c r="P332" s="267">
        <v>0</v>
      </c>
    </row>
    <row r="333" spans="1:16" ht="15">
      <c r="A333" s="290">
        <v>57</v>
      </c>
      <c r="B333" s="267">
        <v>0</v>
      </c>
      <c r="C333" s="267">
        <v>0</v>
      </c>
      <c r="D333" s="267">
        <v>3.8034</v>
      </c>
      <c r="E333" s="267">
        <v>1.2189</v>
      </c>
      <c r="F333" s="267">
        <v>4.2654</v>
      </c>
      <c r="G333" s="267">
        <v>1.208</v>
      </c>
      <c r="H333" s="267">
        <v>3.6883</v>
      </c>
      <c r="I333" s="267">
        <v>1.218</v>
      </c>
      <c r="J333" s="267">
        <v>3.4225</v>
      </c>
      <c r="K333" s="267">
        <v>1.3104</v>
      </c>
      <c r="L333" s="267">
        <v>2.5503</v>
      </c>
      <c r="M333" s="267">
        <v>1.547</v>
      </c>
      <c r="N333" s="267">
        <v>1.8351</v>
      </c>
      <c r="O333" s="267">
        <v>1.355</v>
      </c>
      <c r="P333" s="267">
        <v>0</v>
      </c>
    </row>
    <row r="334" spans="1:16" ht="15">
      <c r="A334" s="290">
        <v>58</v>
      </c>
      <c r="B334" s="267">
        <v>0</v>
      </c>
      <c r="C334" s="267">
        <v>0</v>
      </c>
      <c r="D334" s="267">
        <v>3.7998</v>
      </c>
      <c r="E334" s="267">
        <v>1.2174</v>
      </c>
      <c r="F334" s="267">
        <v>4.4389</v>
      </c>
      <c r="G334" s="267">
        <v>1.2053</v>
      </c>
      <c r="H334" s="267">
        <v>3.4389</v>
      </c>
      <c r="I334" s="267">
        <v>1.2143</v>
      </c>
      <c r="J334" s="267">
        <v>3.2763</v>
      </c>
      <c r="K334" s="267">
        <v>1.2972</v>
      </c>
      <c r="L334" s="267">
        <v>2.4914</v>
      </c>
      <c r="M334" s="267">
        <v>1.5368</v>
      </c>
      <c r="N334" s="267">
        <v>1.8019</v>
      </c>
      <c r="O334" s="267">
        <v>1.3497</v>
      </c>
      <c r="P334" s="267">
        <v>0</v>
      </c>
    </row>
    <row r="335" spans="1:16" ht="15">
      <c r="A335" s="290">
        <v>59</v>
      </c>
      <c r="B335" s="267">
        <v>0</v>
      </c>
      <c r="C335" s="267">
        <v>0</v>
      </c>
      <c r="D335" s="267">
        <v>3.7962</v>
      </c>
      <c r="E335" s="267">
        <v>1.2158</v>
      </c>
      <c r="F335" s="267">
        <v>4.6124</v>
      </c>
      <c r="G335" s="267">
        <v>1.2027</v>
      </c>
      <c r="H335" s="267">
        <v>3.1895</v>
      </c>
      <c r="I335" s="267">
        <v>1.2105</v>
      </c>
      <c r="J335" s="267">
        <v>3.1301</v>
      </c>
      <c r="K335" s="267">
        <v>1.284</v>
      </c>
      <c r="L335" s="267">
        <v>2.4324</v>
      </c>
      <c r="M335" s="267">
        <v>1.5265</v>
      </c>
      <c r="N335" s="267">
        <v>1.7687</v>
      </c>
      <c r="O335" s="267">
        <v>1.3444</v>
      </c>
      <c r="P335" s="267">
        <v>0</v>
      </c>
    </row>
    <row r="336" spans="1:16" ht="15">
      <c r="A336" s="290">
        <v>60</v>
      </c>
      <c r="B336" s="267">
        <v>0</v>
      </c>
      <c r="C336" s="267">
        <v>0</v>
      </c>
      <c r="D336" s="267">
        <v>3.7926</v>
      </c>
      <c r="E336" s="267">
        <v>1.2143</v>
      </c>
      <c r="F336" s="267">
        <v>4.7859</v>
      </c>
      <c r="G336" s="267">
        <v>1.2</v>
      </c>
      <c r="H336" s="267">
        <v>2.9401</v>
      </c>
      <c r="I336" s="267">
        <v>1.2067</v>
      </c>
      <c r="J336" s="267">
        <v>2.9838</v>
      </c>
      <c r="K336" s="267">
        <v>1.2708</v>
      </c>
      <c r="L336" s="267">
        <v>2.3734</v>
      </c>
      <c r="M336" s="267">
        <v>1.5162</v>
      </c>
      <c r="N336" s="267">
        <v>1.7355</v>
      </c>
      <c r="O336" s="267">
        <v>1.3391</v>
      </c>
      <c r="P336" s="267">
        <v>0</v>
      </c>
    </row>
    <row r="337" ht="12.75">
      <c r="A337" s="83"/>
    </row>
    <row r="338" ht="12.75">
      <c r="A338" s="76" t="e">
        <v>#N/A</v>
      </c>
    </row>
    <row r="339" spans="1:16" s="261" customFormat="1" ht="12.75">
      <c r="A339" s="475" t="s">
        <v>19171</v>
      </c>
      <c r="B339" s="475"/>
      <c r="C339" s="475"/>
      <c r="D339" s="475"/>
      <c r="E339" s="475"/>
      <c r="F339" s="475"/>
      <c r="G339" s="475"/>
      <c r="H339" s="475"/>
      <c r="I339" s="475"/>
      <c r="J339" s="475"/>
      <c r="K339" s="475"/>
      <c r="L339" s="475"/>
      <c r="M339" s="475"/>
      <c r="N339" s="475"/>
      <c r="O339" s="475"/>
      <c r="P339" s="475"/>
    </row>
    <row r="340" spans="1:16" ht="12.75">
      <c r="A340" s="479" t="s">
        <v>19172</v>
      </c>
      <c r="B340" s="479"/>
      <c r="C340" s="479"/>
      <c r="D340" s="479"/>
      <c r="E340" s="479"/>
      <c r="F340" s="479"/>
      <c r="G340" s="479"/>
      <c r="H340" s="479"/>
      <c r="I340" s="479"/>
      <c r="J340" s="479"/>
      <c r="K340" s="479"/>
      <c r="L340" s="479"/>
      <c r="M340" s="479"/>
      <c r="N340" s="479"/>
      <c r="O340" s="479"/>
      <c r="P340" s="479"/>
    </row>
    <row r="341" spans="1:16" ht="12.75">
      <c r="A341" s="80" t="s">
        <v>19173</v>
      </c>
      <c r="B341" s="222" t="s">
        <v>19174</v>
      </c>
      <c r="C341" s="222" t="s">
        <v>19175</v>
      </c>
      <c r="D341" s="222" t="s">
        <v>19176</v>
      </c>
      <c r="E341" s="222" t="s">
        <v>19177</v>
      </c>
      <c r="F341" s="222" t="s">
        <v>19178</v>
      </c>
      <c r="G341" s="222" t="s">
        <v>19179</v>
      </c>
      <c r="H341" s="222" t="s">
        <v>19180</v>
      </c>
      <c r="I341" s="222" t="s">
        <v>19181</v>
      </c>
      <c r="J341" s="222" t="s">
        <v>19182</v>
      </c>
      <c r="K341" s="222" t="s">
        <v>19183</v>
      </c>
      <c r="L341" s="222" t="s">
        <v>19184</v>
      </c>
      <c r="M341" s="222" t="s">
        <v>19185</v>
      </c>
      <c r="N341" s="222" t="s">
        <v>19186</v>
      </c>
      <c r="O341" s="222" t="s">
        <v>19187</v>
      </c>
      <c r="P341" s="222" t="s">
        <v>19188</v>
      </c>
    </row>
    <row r="342" spans="1:16" ht="12.75">
      <c r="A342" s="82" t="s">
        <v>19189</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17.0465</v>
      </c>
      <c r="E343" s="267">
        <v>6.7309</v>
      </c>
      <c r="F343" s="267">
        <v>21.3644</v>
      </c>
      <c r="G343" s="267">
        <v>6.5914</v>
      </c>
      <c r="H343" s="267">
        <v>26.6554</v>
      </c>
      <c r="I343" s="267">
        <v>6.1241</v>
      </c>
      <c r="J343" s="267">
        <v>29.208</v>
      </c>
      <c r="K343" s="267">
        <v>12.6287</v>
      </c>
      <c r="L343" s="267">
        <v>21.1052</v>
      </c>
      <c r="M343" s="267">
        <v>11.2995</v>
      </c>
      <c r="N343" s="267">
        <v>0</v>
      </c>
      <c r="O343" s="267">
        <v>0</v>
      </c>
      <c r="P343" s="267">
        <v>0</v>
      </c>
    </row>
    <row r="344" spans="1:16" ht="15">
      <c r="A344" s="290">
        <v>1</v>
      </c>
      <c r="B344" s="267">
        <v>0</v>
      </c>
      <c r="C344" s="267">
        <v>0</v>
      </c>
      <c r="D344" s="267">
        <v>15.1525</v>
      </c>
      <c r="E344" s="267">
        <v>5.983</v>
      </c>
      <c r="F344" s="267">
        <v>18.9906</v>
      </c>
      <c r="G344" s="267">
        <v>5.859</v>
      </c>
      <c r="H344" s="267">
        <v>23.6937</v>
      </c>
      <c r="I344" s="267">
        <v>5.4436</v>
      </c>
      <c r="J344" s="267">
        <v>25.9626</v>
      </c>
      <c r="K344" s="267">
        <v>11.2256</v>
      </c>
      <c r="L344" s="267">
        <v>18.7602</v>
      </c>
      <c r="M344" s="267">
        <v>10.044</v>
      </c>
      <c r="N344" s="267">
        <v>0</v>
      </c>
      <c r="O344" s="267">
        <v>0</v>
      </c>
      <c r="P344" s="267">
        <v>0</v>
      </c>
    </row>
    <row r="345" spans="1:16" ht="15">
      <c r="A345" s="290">
        <v>2</v>
      </c>
      <c r="B345" s="267">
        <v>0</v>
      </c>
      <c r="C345" s="267">
        <v>0</v>
      </c>
      <c r="D345" s="267">
        <v>13.2584</v>
      </c>
      <c r="E345" s="267">
        <v>5.2351</v>
      </c>
      <c r="F345" s="267">
        <v>16.6168</v>
      </c>
      <c r="G345" s="267">
        <v>5.1266</v>
      </c>
      <c r="H345" s="267">
        <v>20.732</v>
      </c>
      <c r="I345" s="267">
        <v>4.7632</v>
      </c>
      <c r="J345" s="267">
        <v>22.7173</v>
      </c>
      <c r="K345" s="267">
        <v>9.8224</v>
      </c>
      <c r="L345" s="267">
        <v>16.4152</v>
      </c>
      <c r="M345" s="267">
        <v>8.7885</v>
      </c>
      <c r="N345" s="267">
        <v>0</v>
      </c>
      <c r="O345" s="267">
        <v>0</v>
      </c>
      <c r="P345" s="267">
        <v>0</v>
      </c>
    </row>
    <row r="346" spans="1:16" ht="15">
      <c r="A346" s="290">
        <v>3</v>
      </c>
      <c r="B346" s="267">
        <v>0</v>
      </c>
      <c r="C346" s="267">
        <v>0</v>
      </c>
      <c r="D346" s="267">
        <v>11.3644</v>
      </c>
      <c r="E346" s="267">
        <v>4.4873</v>
      </c>
      <c r="F346" s="267">
        <v>14.2429</v>
      </c>
      <c r="G346" s="267">
        <v>4.3943</v>
      </c>
      <c r="H346" s="267">
        <v>17.7703</v>
      </c>
      <c r="I346" s="267">
        <v>4.0827</v>
      </c>
      <c r="J346" s="267">
        <v>19.472</v>
      </c>
      <c r="K346" s="267">
        <v>8.4192</v>
      </c>
      <c r="L346" s="267">
        <v>14.0702</v>
      </c>
      <c r="M346" s="267">
        <v>7.533</v>
      </c>
      <c r="N346" s="267">
        <v>0</v>
      </c>
      <c r="O346" s="267">
        <v>0</v>
      </c>
      <c r="P346" s="267">
        <v>0</v>
      </c>
    </row>
    <row r="347" spans="1:16" ht="15">
      <c r="A347" s="290">
        <v>4</v>
      </c>
      <c r="B347" s="267">
        <v>0</v>
      </c>
      <c r="C347" s="267">
        <v>0</v>
      </c>
      <c r="D347" s="267">
        <v>9.4703</v>
      </c>
      <c r="E347" s="267">
        <v>3.7394</v>
      </c>
      <c r="F347" s="267">
        <v>11.8691</v>
      </c>
      <c r="G347" s="267">
        <v>3.6619</v>
      </c>
      <c r="H347" s="267">
        <v>14.8086</v>
      </c>
      <c r="I347" s="267">
        <v>3.4023</v>
      </c>
      <c r="J347" s="267">
        <v>16.2267</v>
      </c>
      <c r="K347" s="267">
        <v>7.016</v>
      </c>
      <c r="L347" s="267">
        <v>11.7251</v>
      </c>
      <c r="M347" s="267">
        <v>6.2775</v>
      </c>
      <c r="N347" s="267">
        <v>0</v>
      </c>
      <c r="O347" s="267">
        <v>0</v>
      </c>
      <c r="P347" s="267">
        <v>0</v>
      </c>
    </row>
    <row r="348" spans="1:16" ht="15">
      <c r="A348" s="290">
        <v>5</v>
      </c>
      <c r="B348" s="267">
        <v>0</v>
      </c>
      <c r="C348" s="267">
        <v>0</v>
      </c>
      <c r="D348" s="267">
        <v>7.5762</v>
      </c>
      <c r="E348" s="267">
        <v>2.9915</v>
      </c>
      <c r="F348" s="267">
        <v>9.4953</v>
      </c>
      <c r="G348" s="267">
        <v>2.9295</v>
      </c>
      <c r="H348" s="267">
        <v>11.8468</v>
      </c>
      <c r="I348" s="267">
        <v>2.7218</v>
      </c>
      <c r="J348" s="267">
        <v>12.9813</v>
      </c>
      <c r="K348" s="267">
        <v>5.6128</v>
      </c>
      <c r="L348" s="267">
        <v>9.3801</v>
      </c>
      <c r="M348" s="267">
        <v>5.022</v>
      </c>
      <c r="N348" s="267">
        <v>0</v>
      </c>
      <c r="O348" s="267">
        <v>0</v>
      </c>
      <c r="P348" s="267">
        <v>0</v>
      </c>
    </row>
    <row r="349" spans="1:16" ht="15">
      <c r="A349" s="290">
        <v>6</v>
      </c>
      <c r="B349" s="267">
        <v>0</v>
      </c>
      <c r="C349" s="267">
        <v>0</v>
      </c>
      <c r="D349" s="267">
        <v>5.6822</v>
      </c>
      <c r="E349" s="267">
        <v>2.2436</v>
      </c>
      <c r="F349" s="267">
        <v>7.1215</v>
      </c>
      <c r="G349" s="267">
        <v>2.1971</v>
      </c>
      <c r="H349" s="267">
        <v>8.8851</v>
      </c>
      <c r="I349" s="267">
        <v>2.0414</v>
      </c>
      <c r="J349" s="267">
        <v>9.736</v>
      </c>
      <c r="K349" s="267">
        <v>4.2096</v>
      </c>
      <c r="L349" s="267">
        <v>7.0351</v>
      </c>
      <c r="M349" s="267">
        <v>3.7665</v>
      </c>
      <c r="N349" s="267">
        <v>0</v>
      </c>
      <c r="O349" s="267">
        <v>0</v>
      </c>
      <c r="P349" s="267">
        <v>0</v>
      </c>
    </row>
    <row r="350" spans="1:16" ht="15">
      <c r="A350" s="290">
        <v>7</v>
      </c>
      <c r="B350" s="267">
        <v>0</v>
      </c>
      <c r="C350" s="267">
        <v>0</v>
      </c>
      <c r="D350" s="267">
        <v>5.4692</v>
      </c>
      <c r="E350" s="267">
        <v>2.1813</v>
      </c>
      <c r="F350" s="267">
        <v>6.7755</v>
      </c>
      <c r="G350" s="267">
        <v>2.1361</v>
      </c>
      <c r="H350" s="267">
        <v>8.4617</v>
      </c>
      <c r="I350" s="267">
        <v>1.9846</v>
      </c>
      <c r="J350" s="267">
        <v>9.3207</v>
      </c>
      <c r="K350" s="267">
        <v>4.0926</v>
      </c>
      <c r="L350" s="267">
        <v>6.7843</v>
      </c>
      <c r="M350" s="267">
        <v>3.6619</v>
      </c>
      <c r="N350" s="267">
        <v>0</v>
      </c>
      <c r="O350" s="267">
        <v>0</v>
      </c>
      <c r="P350" s="267">
        <v>0</v>
      </c>
    </row>
    <row r="351" spans="1:16" ht="15">
      <c r="A351" s="290">
        <v>8</v>
      </c>
      <c r="B351" s="267">
        <v>0</v>
      </c>
      <c r="C351" s="267">
        <v>0</v>
      </c>
      <c r="D351" s="267">
        <v>5.2562</v>
      </c>
      <c r="E351" s="267">
        <v>2.119</v>
      </c>
      <c r="F351" s="267">
        <v>6.4295</v>
      </c>
      <c r="G351" s="267">
        <v>2.0751</v>
      </c>
      <c r="H351" s="267">
        <v>8.0382</v>
      </c>
      <c r="I351" s="267">
        <v>1.9279</v>
      </c>
      <c r="J351" s="267">
        <v>8.9054</v>
      </c>
      <c r="K351" s="267">
        <v>3.9757</v>
      </c>
      <c r="L351" s="267">
        <v>6.5335</v>
      </c>
      <c r="M351" s="267">
        <v>3.5573</v>
      </c>
      <c r="N351" s="267">
        <v>0</v>
      </c>
      <c r="O351" s="267">
        <v>0</v>
      </c>
      <c r="P351" s="267">
        <v>0</v>
      </c>
    </row>
    <row r="352" spans="1:16" ht="15">
      <c r="A352" s="290">
        <v>9</v>
      </c>
      <c r="B352" s="267">
        <v>0</v>
      </c>
      <c r="C352" s="267">
        <v>0</v>
      </c>
      <c r="D352" s="267">
        <v>5.0432</v>
      </c>
      <c r="E352" s="267">
        <v>2.0567</v>
      </c>
      <c r="F352" s="267">
        <v>6.0836</v>
      </c>
      <c r="G352" s="267">
        <v>2.014</v>
      </c>
      <c r="H352" s="267">
        <v>7.6148</v>
      </c>
      <c r="I352" s="267">
        <v>1.8712</v>
      </c>
      <c r="J352" s="267">
        <v>8.4901</v>
      </c>
      <c r="K352" s="267">
        <v>3.8588</v>
      </c>
      <c r="L352" s="267">
        <v>6.2826</v>
      </c>
      <c r="M352" s="267">
        <v>3.4526</v>
      </c>
      <c r="N352" s="267">
        <v>0</v>
      </c>
      <c r="O352" s="267">
        <v>0</v>
      </c>
      <c r="P352" s="267">
        <v>0</v>
      </c>
    </row>
    <row r="353" spans="1:16" ht="15">
      <c r="A353" s="290">
        <v>10</v>
      </c>
      <c r="B353" s="267">
        <v>0</v>
      </c>
      <c r="C353" s="267">
        <v>0</v>
      </c>
      <c r="D353" s="267">
        <v>4.8302</v>
      </c>
      <c r="E353" s="267">
        <v>1.9943</v>
      </c>
      <c r="F353" s="267">
        <v>5.7376</v>
      </c>
      <c r="G353" s="267">
        <v>1.953</v>
      </c>
      <c r="H353" s="267">
        <v>7.1913</v>
      </c>
      <c r="I353" s="267">
        <v>1.8145</v>
      </c>
      <c r="J353" s="267">
        <v>8.0748</v>
      </c>
      <c r="K353" s="267">
        <v>3.7419</v>
      </c>
      <c r="L353" s="267">
        <v>6.0318</v>
      </c>
      <c r="M353" s="267">
        <v>3.348</v>
      </c>
      <c r="N353" s="267">
        <v>0</v>
      </c>
      <c r="O353" s="267">
        <v>0</v>
      </c>
      <c r="P353" s="267">
        <v>0</v>
      </c>
    </row>
    <row r="354" spans="1:16" ht="15">
      <c r="A354" s="290">
        <v>11</v>
      </c>
      <c r="B354" s="267">
        <v>0</v>
      </c>
      <c r="C354" s="267">
        <v>0</v>
      </c>
      <c r="D354" s="267">
        <v>4.6173</v>
      </c>
      <c r="E354" s="267">
        <v>1.932</v>
      </c>
      <c r="F354" s="267">
        <v>5.3916</v>
      </c>
      <c r="G354" s="267">
        <v>1.892</v>
      </c>
      <c r="H354" s="267">
        <v>6.7679</v>
      </c>
      <c r="I354" s="267">
        <v>1.7578</v>
      </c>
      <c r="J354" s="267">
        <v>7.6595</v>
      </c>
      <c r="K354" s="267">
        <v>3.6249</v>
      </c>
      <c r="L354" s="267">
        <v>5.781</v>
      </c>
      <c r="M354" s="267">
        <v>3.2434</v>
      </c>
      <c r="N354" s="267">
        <v>0</v>
      </c>
      <c r="O354" s="267">
        <v>0</v>
      </c>
      <c r="P354" s="267">
        <v>0</v>
      </c>
    </row>
    <row r="355" spans="1:16" ht="15">
      <c r="A355" s="290">
        <v>12</v>
      </c>
      <c r="B355" s="267">
        <v>0</v>
      </c>
      <c r="C355" s="267">
        <v>0</v>
      </c>
      <c r="D355" s="267">
        <v>4.4043</v>
      </c>
      <c r="E355" s="267">
        <v>1.8697</v>
      </c>
      <c r="F355" s="267">
        <v>5.0456</v>
      </c>
      <c r="G355" s="267">
        <v>1.8309</v>
      </c>
      <c r="H355" s="267">
        <v>6.3444</v>
      </c>
      <c r="I355" s="267">
        <v>1.7011</v>
      </c>
      <c r="J355" s="267">
        <v>7.2441</v>
      </c>
      <c r="K355" s="267">
        <v>3.508</v>
      </c>
      <c r="L355" s="267">
        <v>5.5302</v>
      </c>
      <c r="M355" s="267">
        <v>3.1388</v>
      </c>
      <c r="N355" s="267">
        <v>0</v>
      </c>
      <c r="O355" s="267">
        <v>0</v>
      </c>
      <c r="P355" s="267">
        <v>0</v>
      </c>
    </row>
    <row r="356" spans="1:16" ht="15">
      <c r="A356" s="290">
        <v>13</v>
      </c>
      <c r="B356" s="267">
        <v>0</v>
      </c>
      <c r="C356" s="267">
        <v>0</v>
      </c>
      <c r="D356" s="267">
        <v>4.1913</v>
      </c>
      <c r="E356" s="267">
        <v>1.8074</v>
      </c>
      <c r="F356" s="267">
        <v>4.6997</v>
      </c>
      <c r="G356" s="267">
        <v>1.7699</v>
      </c>
      <c r="H356" s="267">
        <v>5.921</v>
      </c>
      <c r="I356" s="267">
        <v>1.6444</v>
      </c>
      <c r="J356" s="267">
        <v>6.8288</v>
      </c>
      <c r="K356" s="267">
        <v>3.3911</v>
      </c>
      <c r="L356" s="267">
        <v>5.2794</v>
      </c>
      <c r="M356" s="267">
        <v>3.0341</v>
      </c>
      <c r="N356" s="267">
        <v>0</v>
      </c>
      <c r="O356" s="267">
        <v>0</v>
      </c>
      <c r="P356" s="267">
        <v>0</v>
      </c>
    </row>
    <row r="357" spans="1:16" ht="15">
      <c r="A357" s="290">
        <v>14</v>
      </c>
      <c r="B357" s="267">
        <v>0</v>
      </c>
      <c r="C357" s="267">
        <v>0</v>
      </c>
      <c r="D357" s="267">
        <v>3.9783</v>
      </c>
      <c r="E357" s="267">
        <v>1.745</v>
      </c>
      <c r="F357" s="267">
        <v>4.3537</v>
      </c>
      <c r="G357" s="267">
        <v>1.7089</v>
      </c>
      <c r="H357" s="267">
        <v>5.4975</v>
      </c>
      <c r="I357" s="267">
        <v>1.5877</v>
      </c>
      <c r="J357" s="267">
        <v>6.4135</v>
      </c>
      <c r="K357" s="267">
        <v>3.2741</v>
      </c>
      <c r="L357" s="267">
        <v>5.0286</v>
      </c>
      <c r="M357" s="267">
        <v>2.9295</v>
      </c>
      <c r="N357" s="267">
        <v>0</v>
      </c>
      <c r="O357" s="267">
        <v>0</v>
      </c>
      <c r="P357" s="267">
        <v>0</v>
      </c>
    </row>
    <row r="358" spans="1:16" ht="15">
      <c r="A358" s="290">
        <v>15</v>
      </c>
      <c r="B358" s="267">
        <v>0</v>
      </c>
      <c r="C358" s="267">
        <v>0</v>
      </c>
      <c r="D358" s="267">
        <v>3.7653</v>
      </c>
      <c r="E358" s="267">
        <v>1.6827</v>
      </c>
      <c r="F358" s="267">
        <v>4.0077</v>
      </c>
      <c r="G358" s="267">
        <v>1.6478</v>
      </c>
      <c r="H358" s="267">
        <v>5.0741</v>
      </c>
      <c r="I358" s="267">
        <v>1.531</v>
      </c>
      <c r="J358" s="267">
        <v>5.9982</v>
      </c>
      <c r="K358" s="267">
        <v>3.1572</v>
      </c>
      <c r="L358" s="267">
        <v>4.7778</v>
      </c>
      <c r="M358" s="267">
        <v>2.8249</v>
      </c>
      <c r="N358" s="267">
        <v>0</v>
      </c>
      <c r="O358" s="267">
        <v>0</v>
      </c>
      <c r="P358" s="267">
        <v>0</v>
      </c>
    </row>
    <row r="359" spans="1:16" ht="15">
      <c r="A359" s="290">
        <v>16</v>
      </c>
      <c r="B359" s="267">
        <v>0</v>
      </c>
      <c r="C359" s="267">
        <v>0</v>
      </c>
      <c r="D359" s="267">
        <v>3.5523</v>
      </c>
      <c r="E359" s="267">
        <v>1.6204</v>
      </c>
      <c r="F359" s="267">
        <v>3.6617</v>
      </c>
      <c r="G359" s="267">
        <v>1.5868</v>
      </c>
      <c r="H359" s="267">
        <v>4.6506</v>
      </c>
      <c r="I359" s="267">
        <v>1.4743</v>
      </c>
      <c r="J359" s="267">
        <v>5.5829</v>
      </c>
      <c r="K359" s="267">
        <v>3.0403</v>
      </c>
      <c r="L359" s="267">
        <v>4.527</v>
      </c>
      <c r="M359" s="267">
        <v>2.7203</v>
      </c>
      <c r="N359" s="267">
        <v>0</v>
      </c>
      <c r="O359" s="267">
        <v>0</v>
      </c>
      <c r="P359" s="267">
        <v>0</v>
      </c>
    </row>
    <row r="360" spans="1:16" ht="15">
      <c r="A360" s="290">
        <v>17</v>
      </c>
      <c r="B360" s="267">
        <v>0</v>
      </c>
      <c r="C360" s="267">
        <v>0</v>
      </c>
      <c r="D360" s="267">
        <v>3.3393</v>
      </c>
      <c r="E360" s="267">
        <v>1.5581</v>
      </c>
      <c r="F360" s="267">
        <v>3.3158</v>
      </c>
      <c r="G360" s="267">
        <v>1.5258</v>
      </c>
      <c r="H360" s="267">
        <v>4.2272</v>
      </c>
      <c r="I360" s="267">
        <v>1.4176</v>
      </c>
      <c r="J360" s="267">
        <v>5.1676</v>
      </c>
      <c r="K360" s="267">
        <v>2.9233</v>
      </c>
      <c r="L360" s="267">
        <v>4.2762</v>
      </c>
      <c r="M360" s="267">
        <v>2.6156</v>
      </c>
      <c r="N360" s="267">
        <v>0</v>
      </c>
      <c r="O360" s="267">
        <v>0</v>
      </c>
      <c r="P360" s="267">
        <v>0</v>
      </c>
    </row>
    <row r="361" spans="1:16" ht="15">
      <c r="A361" s="290">
        <v>18</v>
      </c>
      <c r="B361" s="267">
        <v>0</v>
      </c>
      <c r="C361" s="267">
        <v>0</v>
      </c>
      <c r="D361" s="267">
        <v>3.1264</v>
      </c>
      <c r="E361" s="267">
        <v>1.4958</v>
      </c>
      <c r="F361" s="267">
        <v>2.9698</v>
      </c>
      <c r="G361" s="267">
        <v>1.4648</v>
      </c>
      <c r="H361" s="267">
        <v>3.8037</v>
      </c>
      <c r="I361" s="267">
        <v>1.3609</v>
      </c>
      <c r="J361" s="267">
        <v>4.7523</v>
      </c>
      <c r="K361" s="267">
        <v>2.8064</v>
      </c>
      <c r="L361" s="267">
        <v>4.0254</v>
      </c>
      <c r="M361" s="267">
        <v>2.511</v>
      </c>
      <c r="N361" s="267">
        <v>4.5192</v>
      </c>
      <c r="O361" s="267">
        <v>3.3302</v>
      </c>
      <c r="P361" s="267">
        <v>0</v>
      </c>
    </row>
    <row r="362" spans="1:16" ht="15">
      <c r="A362" s="290">
        <v>19</v>
      </c>
      <c r="B362" s="267">
        <v>0</v>
      </c>
      <c r="C362" s="267">
        <v>0</v>
      </c>
      <c r="D362" s="267">
        <v>3.2377</v>
      </c>
      <c r="E362" s="267">
        <v>1.4819</v>
      </c>
      <c r="F362" s="267">
        <v>2.9969</v>
      </c>
      <c r="G362" s="267">
        <v>1.4514</v>
      </c>
      <c r="H362" s="267">
        <v>3.8182</v>
      </c>
      <c r="I362" s="267">
        <v>1.3582</v>
      </c>
      <c r="J362" s="267">
        <v>4.5816</v>
      </c>
      <c r="K362" s="267">
        <v>2.7056</v>
      </c>
      <c r="L362" s="267">
        <v>3.8999</v>
      </c>
      <c r="M362" s="267">
        <v>2.4619</v>
      </c>
      <c r="N362" s="267">
        <v>4.3937</v>
      </c>
      <c r="O362" s="267">
        <v>3.2377</v>
      </c>
      <c r="P362" s="267">
        <v>0</v>
      </c>
    </row>
    <row r="363" spans="1:16" ht="15">
      <c r="A363" s="290">
        <v>20</v>
      </c>
      <c r="B363" s="267">
        <v>0</v>
      </c>
      <c r="C363" s="267">
        <v>0</v>
      </c>
      <c r="D363" s="267">
        <v>3.349</v>
      </c>
      <c r="E363" s="267">
        <v>1.4681</v>
      </c>
      <c r="F363" s="267">
        <v>3.0239</v>
      </c>
      <c r="G363" s="267">
        <v>1.438</v>
      </c>
      <c r="H363" s="267">
        <v>3.8327</v>
      </c>
      <c r="I363" s="267">
        <v>1.3554</v>
      </c>
      <c r="J363" s="267">
        <v>4.4109</v>
      </c>
      <c r="K363" s="267">
        <v>2.6048</v>
      </c>
      <c r="L363" s="267">
        <v>3.7745</v>
      </c>
      <c r="M363" s="267">
        <v>2.4128</v>
      </c>
      <c r="N363" s="267">
        <v>4.2681</v>
      </c>
      <c r="O363" s="267">
        <v>3.1452</v>
      </c>
      <c r="P363" s="267">
        <v>0</v>
      </c>
    </row>
    <row r="364" spans="1:16" ht="15">
      <c r="A364" s="290">
        <v>21</v>
      </c>
      <c r="B364" s="267">
        <v>0</v>
      </c>
      <c r="C364" s="267">
        <v>0</v>
      </c>
      <c r="D364" s="267">
        <v>3.8064</v>
      </c>
      <c r="E364" s="267">
        <v>1.5996</v>
      </c>
      <c r="F364" s="267">
        <v>3.356</v>
      </c>
      <c r="G364" s="267">
        <v>1.567</v>
      </c>
      <c r="H364" s="267">
        <v>4.2319</v>
      </c>
      <c r="I364" s="267">
        <v>1.4879</v>
      </c>
      <c r="J364" s="267">
        <v>4.6642</v>
      </c>
      <c r="K364" s="267">
        <v>2.7544</v>
      </c>
      <c r="L364" s="267">
        <v>4.0139</v>
      </c>
      <c r="M364" s="267">
        <v>2.6</v>
      </c>
      <c r="N364" s="267">
        <v>4.5569</v>
      </c>
      <c r="O364" s="267">
        <v>3.358</v>
      </c>
      <c r="P364" s="267">
        <v>0</v>
      </c>
    </row>
    <row r="365" spans="1:16" ht="15">
      <c r="A365" s="290">
        <v>22</v>
      </c>
      <c r="B365" s="267">
        <v>0</v>
      </c>
      <c r="C365" s="267">
        <v>0</v>
      </c>
      <c r="D365" s="267">
        <v>3.9289</v>
      </c>
      <c r="E365" s="267">
        <v>1.5844</v>
      </c>
      <c r="F365" s="267">
        <v>3.3858</v>
      </c>
      <c r="G365" s="267">
        <v>1.5523</v>
      </c>
      <c r="H365" s="267">
        <v>4.2478</v>
      </c>
      <c r="I365" s="267">
        <v>1.4849</v>
      </c>
      <c r="J365" s="267">
        <v>4.4765</v>
      </c>
      <c r="K365" s="267">
        <v>2.6435</v>
      </c>
      <c r="L365" s="267">
        <v>3.8759</v>
      </c>
      <c r="M365" s="267">
        <v>2.546</v>
      </c>
      <c r="N365" s="267">
        <v>4.4188</v>
      </c>
      <c r="O365" s="267">
        <v>3.2562</v>
      </c>
      <c r="P365" s="267">
        <v>0</v>
      </c>
    </row>
    <row r="366" spans="1:16" ht="15">
      <c r="A366" s="290">
        <v>23</v>
      </c>
      <c r="B366" s="267">
        <v>0</v>
      </c>
      <c r="C366" s="267">
        <v>0</v>
      </c>
      <c r="D366" s="267">
        <v>4.0513</v>
      </c>
      <c r="E366" s="267">
        <v>1.5692</v>
      </c>
      <c r="F366" s="267">
        <v>3.4156</v>
      </c>
      <c r="G366" s="267">
        <v>1.5375</v>
      </c>
      <c r="H366" s="267">
        <v>4.2638</v>
      </c>
      <c r="I366" s="267">
        <v>1.4819</v>
      </c>
      <c r="J366" s="267">
        <v>4.2887</v>
      </c>
      <c r="K366" s="267">
        <v>2.5326</v>
      </c>
      <c r="L366" s="267">
        <v>3.7379</v>
      </c>
      <c r="M366" s="267">
        <v>2.492</v>
      </c>
      <c r="N366" s="267">
        <v>4.2807</v>
      </c>
      <c r="O366" s="267">
        <v>3.1545</v>
      </c>
      <c r="P366" s="267">
        <v>0</v>
      </c>
    </row>
    <row r="367" spans="1:16" ht="15">
      <c r="A367" s="290">
        <v>24</v>
      </c>
      <c r="B367" s="267">
        <v>0</v>
      </c>
      <c r="C367" s="267">
        <v>0</v>
      </c>
      <c r="D367" s="267">
        <v>4.1738</v>
      </c>
      <c r="E367" s="267">
        <v>1.5539</v>
      </c>
      <c r="F367" s="267">
        <v>3.4453</v>
      </c>
      <c r="G367" s="267">
        <v>1.5228</v>
      </c>
      <c r="H367" s="267">
        <v>4.2797</v>
      </c>
      <c r="I367" s="267">
        <v>1.4789</v>
      </c>
      <c r="J367" s="267">
        <v>4.101</v>
      </c>
      <c r="K367" s="267">
        <v>2.4218</v>
      </c>
      <c r="L367" s="267">
        <v>3.5999</v>
      </c>
      <c r="M367" s="267">
        <v>2.4379</v>
      </c>
      <c r="N367" s="267">
        <v>4.1426</v>
      </c>
      <c r="O367" s="267">
        <v>3.0527</v>
      </c>
      <c r="P367" s="267">
        <v>0</v>
      </c>
    </row>
    <row r="368" spans="1:16" ht="15">
      <c r="A368" s="290">
        <v>25</v>
      </c>
      <c r="B368" s="267">
        <v>0</v>
      </c>
      <c r="C368" s="267">
        <v>0</v>
      </c>
      <c r="D368" s="267">
        <v>4.2963</v>
      </c>
      <c r="E368" s="267">
        <v>1.5387</v>
      </c>
      <c r="F368" s="267">
        <v>3.4751</v>
      </c>
      <c r="G368" s="267">
        <v>1.5081</v>
      </c>
      <c r="H368" s="267">
        <v>4.2957</v>
      </c>
      <c r="I368" s="267">
        <v>1.4759</v>
      </c>
      <c r="J368" s="267">
        <v>3.9132</v>
      </c>
      <c r="K368" s="267">
        <v>2.3109</v>
      </c>
      <c r="L368" s="267">
        <v>3.462</v>
      </c>
      <c r="M368" s="267">
        <v>2.3839</v>
      </c>
      <c r="N368" s="267">
        <v>4.0045</v>
      </c>
      <c r="O368" s="267">
        <v>2.9509</v>
      </c>
      <c r="P368" s="267">
        <v>0</v>
      </c>
    </row>
    <row r="369" spans="1:16" ht="15">
      <c r="A369" s="290">
        <v>26</v>
      </c>
      <c r="B369" s="267">
        <v>0</v>
      </c>
      <c r="C369" s="267">
        <v>0</v>
      </c>
      <c r="D369" s="267">
        <v>4.4188</v>
      </c>
      <c r="E369" s="267">
        <v>1.5235</v>
      </c>
      <c r="F369" s="267">
        <v>3.5048</v>
      </c>
      <c r="G369" s="267">
        <v>1.4933</v>
      </c>
      <c r="H369" s="267">
        <v>4.3116</v>
      </c>
      <c r="I369" s="267">
        <v>1.4729</v>
      </c>
      <c r="J369" s="267">
        <v>3.7254</v>
      </c>
      <c r="K369" s="267">
        <v>2.2</v>
      </c>
      <c r="L369" s="267">
        <v>3.324</v>
      </c>
      <c r="M369" s="267">
        <v>2.3299</v>
      </c>
      <c r="N369" s="267">
        <v>3.8664</v>
      </c>
      <c r="O369" s="267">
        <v>2.8492</v>
      </c>
      <c r="P369" s="267">
        <v>0</v>
      </c>
    </row>
    <row r="370" spans="1:16" ht="15">
      <c r="A370" s="290">
        <v>27</v>
      </c>
      <c r="B370" s="267">
        <v>0</v>
      </c>
      <c r="C370" s="267">
        <v>0</v>
      </c>
      <c r="D370" s="267">
        <v>4.5412</v>
      </c>
      <c r="E370" s="267">
        <v>1.5083</v>
      </c>
      <c r="F370" s="267">
        <v>3.5346</v>
      </c>
      <c r="G370" s="267">
        <v>1.4786</v>
      </c>
      <c r="H370" s="267">
        <v>4.3275</v>
      </c>
      <c r="I370" s="267">
        <v>1.4698</v>
      </c>
      <c r="J370" s="267">
        <v>3.5377</v>
      </c>
      <c r="K370" s="267">
        <v>2.0891</v>
      </c>
      <c r="L370" s="267">
        <v>3.186</v>
      </c>
      <c r="M370" s="267">
        <v>2.2758</v>
      </c>
      <c r="N370" s="267">
        <v>3.7283</v>
      </c>
      <c r="O370" s="267">
        <v>2.7474</v>
      </c>
      <c r="P370" s="267">
        <v>0</v>
      </c>
    </row>
    <row r="371" spans="1:16" ht="15">
      <c r="A371" s="290">
        <v>28</v>
      </c>
      <c r="B371" s="267">
        <v>0</v>
      </c>
      <c r="C371" s="267">
        <v>0</v>
      </c>
      <c r="D371" s="267">
        <v>4.6637</v>
      </c>
      <c r="E371" s="267">
        <v>1.493</v>
      </c>
      <c r="F371" s="267">
        <v>3.5643</v>
      </c>
      <c r="G371" s="267">
        <v>1.4639</v>
      </c>
      <c r="H371" s="267">
        <v>4.3435</v>
      </c>
      <c r="I371" s="267">
        <v>1.4668</v>
      </c>
      <c r="J371" s="267">
        <v>3.3499</v>
      </c>
      <c r="K371" s="267">
        <v>1.9782</v>
      </c>
      <c r="L371" s="267">
        <v>3.048</v>
      </c>
      <c r="M371" s="267">
        <v>2.2218</v>
      </c>
      <c r="N371" s="267">
        <v>3.5903</v>
      </c>
      <c r="O371" s="267">
        <v>2.6457</v>
      </c>
      <c r="P371" s="267">
        <v>0</v>
      </c>
    </row>
    <row r="372" spans="1:16" ht="15">
      <c r="A372" s="290">
        <v>29</v>
      </c>
      <c r="B372" s="267">
        <v>0</v>
      </c>
      <c r="C372" s="267">
        <v>0</v>
      </c>
      <c r="D372" s="267">
        <v>4.7862</v>
      </c>
      <c r="E372" s="267">
        <v>1.4778</v>
      </c>
      <c r="F372" s="267">
        <v>3.5941</v>
      </c>
      <c r="G372" s="267">
        <v>1.4491</v>
      </c>
      <c r="H372" s="267">
        <v>4.3594</v>
      </c>
      <c r="I372" s="267">
        <v>1.4638</v>
      </c>
      <c r="J372" s="267">
        <v>3.1622</v>
      </c>
      <c r="K372" s="267">
        <v>1.8674</v>
      </c>
      <c r="L372" s="267">
        <v>2.91</v>
      </c>
      <c r="M372" s="267">
        <v>2.1678</v>
      </c>
      <c r="N372" s="267">
        <v>3.4522</v>
      </c>
      <c r="O372" s="267">
        <v>2.5439</v>
      </c>
      <c r="P372" s="267">
        <v>0</v>
      </c>
    </row>
    <row r="373" spans="1:16" ht="15">
      <c r="A373" s="290">
        <v>30</v>
      </c>
      <c r="B373" s="267">
        <v>0</v>
      </c>
      <c r="C373" s="267">
        <v>0</v>
      </c>
      <c r="D373" s="267">
        <v>4.9086</v>
      </c>
      <c r="E373" s="267">
        <v>1.4626</v>
      </c>
      <c r="F373" s="267">
        <v>3.6238</v>
      </c>
      <c r="G373" s="267">
        <v>1.4344</v>
      </c>
      <c r="H373" s="267">
        <v>4.3754</v>
      </c>
      <c r="I373" s="267">
        <v>1.4608</v>
      </c>
      <c r="J373" s="267">
        <v>2.9744</v>
      </c>
      <c r="K373" s="267">
        <v>1.7565</v>
      </c>
      <c r="L373" s="267">
        <v>2.772</v>
      </c>
      <c r="M373" s="267">
        <v>2.1138</v>
      </c>
      <c r="N373" s="267">
        <v>3.3141</v>
      </c>
      <c r="O373" s="267">
        <v>2.4422</v>
      </c>
      <c r="P373" s="267">
        <v>0</v>
      </c>
    </row>
    <row r="374" spans="1:16" ht="15">
      <c r="A374" s="290">
        <v>31</v>
      </c>
      <c r="B374" s="267">
        <v>0</v>
      </c>
      <c r="C374" s="267">
        <v>0</v>
      </c>
      <c r="D374" s="267">
        <v>4.927</v>
      </c>
      <c r="E374" s="267">
        <v>1.4535</v>
      </c>
      <c r="F374" s="267">
        <v>3.6405</v>
      </c>
      <c r="G374" s="267">
        <v>1.4272</v>
      </c>
      <c r="H374" s="267">
        <v>4.2502</v>
      </c>
      <c r="I374" s="267">
        <v>1.4546</v>
      </c>
      <c r="J374" s="267">
        <v>2.9622</v>
      </c>
      <c r="K374" s="267">
        <v>1.7266</v>
      </c>
      <c r="L374" s="267">
        <v>2.7588</v>
      </c>
      <c r="M374" s="267">
        <v>2.0988</v>
      </c>
      <c r="N374" s="267">
        <v>3.248</v>
      </c>
      <c r="O374" s="267">
        <v>2.3689</v>
      </c>
      <c r="P374" s="267">
        <v>0</v>
      </c>
    </row>
    <row r="375" spans="1:16" ht="15">
      <c r="A375" s="290">
        <v>32</v>
      </c>
      <c r="B375" s="267">
        <v>0</v>
      </c>
      <c r="C375" s="267">
        <v>0</v>
      </c>
      <c r="D375" s="267">
        <v>4.9453</v>
      </c>
      <c r="E375" s="267">
        <v>1.4445</v>
      </c>
      <c r="F375" s="267">
        <v>3.6573</v>
      </c>
      <c r="G375" s="267">
        <v>1.4201</v>
      </c>
      <c r="H375" s="267">
        <v>4.125</v>
      </c>
      <c r="I375" s="267">
        <v>1.4484</v>
      </c>
      <c r="J375" s="267">
        <v>2.95</v>
      </c>
      <c r="K375" s="267">
        <v>1.6967</v>
      </c>
      <c r="L375" s="267">
        <v>2.7456</v>
      </c>
      <c r="M375" s="267">
        <v>2.0839</v>
      </c>
      <c r="N375" s="267">
        <v>3.1819</v>
      </c>
      <c r="O375" s="267">
        <v>2.2956</v>
      </c>
      <c r="P375" s="267">
        <v>0</v>
      </c>
    </row>
    <row r="376" spans="1:16" ht="15">
      <c r="A376" s="290">
        <v>33</v>
      </c>
      <c r="B376" s="267">
        <v>0</v>
      </c>
      <c r="C376" s="267">
        <v>0</v>
      </c>
      <c r="D376" s="267">
        <v>5.46</v>
      </c>
      <c r="E376" s="267">
        <v>1.5144</v>
      </c>
      <c r="F376" s="267">
        <v>4.0414</v>
      </c>
      <c r="G376" s="267">
        <v>1.4906</v>
      </c>
      <c r="H376" s="267">
        <v>4.3998</v>
      </c>
      <c r="I376" s="267">
        <v>1.5216</v>
      </c>
      <c r="J376" s="267">
        <v>3.2315</v>
      </c>
      <c r="K376" s="267">
        <v>1.7584</v>
      </c>
      <c r="L376" s="267">
        <v>3.0056</v>
      </c>
      <c r="M376" s="267">
        <v>2.1828</v>
      </c>
      <c r="N376" s="267">
        <v>3.4274</v>
      </c>
      <c r="O376" s="267">
        <v>2.3445</v>
      </c>
      <c r="P376" s="267">
        <v>0</v>
      </c>
    </row>
    <row r="377" spans="1:16" ht="15">
      <c r="A377" s="290">
        <v>34</v>
      </c>
      <c r="B377" s="267">
        <v>0</v>
      </c>
      <c r="C377" s="267">
        <v>0</v>
      </c>
      <c r="D377" s="267">
        <v>5.4801</v>
      </c>
      <c r="E377" s="267">
        <v>1.5048</v>
      </c>
      <c r="F377" s="267">
        <v>4.0597</v>
      </c>
      <c r="G377" s="267">
        <v>1.4831</v>
      </c>
      <c r="H377" s="267">
        <v>4.2621</v>
      </c>
      <c r="I377" s="267">
        <v>1.5151</v>
      </c>
      <c r="J377" s="267">
        <v>3.2181</v>
      </c>
      <c r="K377" s="267">
        <v>1.7269</v>
      </c>
      <c r="L377" s="267">
        <v>2.9911</v>
      </c>
      <c r="M377" s="267">
        <v>2.1671</v>
      </c>
      <c r="N377" s="267">
        <v>3.3547</v>
      </c>
      <c r="O377" s="267">
        <v>2.2672</v>
      </c>
      <c r="P377" s="267">
        <v>0</v>
      </c>
    </row>
    <row r="378" spans="1:16" ht="15">
      <c r="A378" s="290">
        <v>35</v>
      </c>
      <c r="B378" s="267">
        <v>0</v>
      </c>
      <c r="C378" s="267">
        <v>0</v>
      </c>
      <c r="D378" s="267">
        <v>5.5003</v>
      </c>
      <c r="E378" s="267">
        <v>1.4953</v>
      </c>
      <c r="F378" s="267">
        <v>4.0781</v>
      </c>
      <c r="G378" s="267">
        <v>1.4756</v>
      </c>
      <c r="H378" s="267">
        <v>4.1244</v>
      </c>
      <c r="I378" s="267">
        <v>1.5086</v>
      </c>
      <c r="J378" s="267">
        <v>3.2046</v>
      </c>
      <c r="K378" s="267">
        <v>1.6953</v>
      </c>
      <c r="L378" s="267">
        <v>2.9766</v>
      </c>
      <c r="M378" s="267">
        <v>2.1513</v>
      </c>
      <c r="N378" s="267">
        <v>3.282</v>
      </c>
      <c r="O378" s="267">
        <v>2.1899</v>
      </c>
      <c r="P378" s="267">
        <v>0</v>
      </c>
    </row>
    <row r="379" spans="1:16" ht="15">
      <c r="A379" s="290">
        <v>36</v>
      </c>
      <c r="B379" s="267">
        <v>0</v>
      </c>
      <c r="C379" s="267">
        <v>0</v>
      </c>
      <c r="D379" s="267">
        <v>5.5204</v>
      </c>
      <c r="E379" s="267">
        <v>1.4857</v>
      </c>
      <c r="F379" s="267">
        <v>4.0965</v>
      </c>
      <c r="G379" s="267">
        <v>1.468</v>
      </c>
      <c r="H379" s="267">
        <v>3.9867</v>
      </c>
      <c r="I379" s="267">
        <v>1.502</v>
      </c>
      <c r="J379" s="267">
        <v>3.1912</v>
      </c>
      <c r="K379" s="267">
        <v>1.6638</v>
      </c>
      <c r="L379" s="267">
        <v>2.9621</v>
      </c>
      <c r="M379" s="267">
        <v>2.1356</v>
      </c>
      <c r="N379" s="267">
        <v>3.2093</v>
      </c>
      <c r="O379" s="267">
        <v>2.1126</v>
      </c>
      <c r="P379" s="267">
        <v>0</v>
      </c>
    </row>
    <row r="380" spans="1:16" ht="15">
      <c r="A380" s="290">
        <v>37</v>
      </c>
      <c r="B380" s="267">
        <v>0</v>
      </c>
      <c r="C380" s="267">
        <v>0</v>
      </c>
      <c r="D380" s="267">
        <v>5.5406</v>
      </c>
      <c r="E380" s="267">
        <v>1.4762</v>
      </c>
      <c r="F380" s="267">
        <v>4.1149</v>
      </c>
      <c r="G380" s="267">
        <v>1.4605</v>
      </c>
      <c r="H380" s="267">
        <v>3.849</v>
      </c>
      <c r="I380" s="267">
        <v>1.4955</v>
      </c>
      <c r="J380" s="267">
        <v>3.1778</v>
      </c>
      <c r="K380" s="267">
        <v>1.6322</v>
      </c>
      <c r="L380" s="267">
        <v>2.9476</v>
      </c>
      <c r="M380" s="267">
        <v>2.1199</v>
      </c>
      <c r="N380" s="267">
        <v>3.1366</v>
      </c>
      <c r="O380" s="267">
        <v>2.0353</v>
      </c>
      <c r="P380" s="267">
        <v>0</v>
      </c>
    </row>
    <row r="381" spans="1:16" ht="15">
      <c r="A381" s="290">
        <v>38</v>
      </c>
      <c r="B381" s="267">
        <v>0</v>
      </c>
      <c r="C381" s="267">
        <v>0</v>
      </c>
      <c r="D381" s="267">
        <v>5.5607</v>
      </c>
      <c r="E381" s="267">
        <v>1.4666</v>
      </c>
      <c r="F381" s="267">
        <v>4.1333</v>
      </c>
      <c r="G381" s="267">
        <v>1.4529</v>
      </c>
      <c r="H381" s="267">
        <v>3.7113</v>
      </c>
      <c r="I381" s="267">
        <v>1.489</v>
      </c>
      <c r="J381" s="267">
        <v>3.1643</v>
      </c>
      <c r="K381" s="267">
        <v>1.6006</v>
      </c>
      <c r="L381" s="267">
        <v>2.933</v>
      </c>
      <c r="M381" s="267">
        <v>2.1041</v>
      </c>
      <c r="N381" s="267">
        <v>3.0639</v>
      </c>
      <c r="O381" s="267">
        <v>1.9579</v>
      </c>
      <c r="P381" s="267">
        <v>0</v>
      </c>
    </row>
    <row r="382" spans="1:16" ht="15">
      <c r="A382" s="290">
        <v>39</v>
      </c>
      <c r="B382" s="267">
        <v>0</v>
      </c>
      <c r="C382" s="267">
        <v>0</v>
      </c>
      <c r="D382" s="267">
        <v>5.5809</v>
      </c>
      <c r="E382" s="267">
        <v>1.4571</v>
      </c>
      <c r="F382" s="267">
        <v>4.1516</v>
      </c>
      <c r="G382" s="267">
        <v>1.4454</v>
      </c>
      <c r="H382" s="267">
        <v>3.5737</v>
      </c>
      <c r="I382" s="267">
        <v>1.4825</v>
      </c>
      <c r="J382" s="267">
        <v>3.1509</v>
      </c>
      <c r="K382" s="267">
        <v>1.5691</v>
      </c>
      <c r="L382" s="267">
        <v>2.9185</v>
      </c>
      <c r="M382" s="267">
        <v>2.0884</v>
      </c>
      <c r="N382" s="267">
        <v>2.9912</v>
      </c>
      <c r="O382" s="267">
        <v>1.8806</v>
      </c>
      <c r="P382" s="267">
        <v>0</v>
      </c>
    </row>
    <row r="383" spans="1:16" ht="15">
      <c r="A383" s="290">
        <v>40</v>
      </c>
      <c r="B383" s="267">
        <v>0</v>
      </c>
      <c r="C383" s="267">
        <v>0</v>
      </c>
      <c r="D383" s="267">
        <v>5.601</v>
      </c>
      <c r="E383" s="267">
        <v>1.4475</v>
      </c>
      <c r="F383" s="267">
        <v>4.17</v>
      </c>
      <c r="G383" s="267">
        <v>1.4378</v>
      </c>
      <c r="H383" s="267">
        <v>3.436</v>
      </c>
      <c r="I383" s="267">
        <v>1.476</v>
      </c>
      <c r="J383" s="267">
        <v>3.1374</v>
      </c>
      <c r="K383" s="267">
        <v>1.5375</v>
      </c>
      <c r="L383" s="267">
        <v>2.904</v>
      </c>
      <c r="M383" s="267">
        <v>2.0727</v>
      </c>
      <c r="N383" s="267">
        <v>2.9185</v>
      </c>
      <c r="O383" s="267">
        <v>1.8033</v>
      </c>
      <c r="P383" s="267">
        <v>0</v>
      </c>
    </row>
    <row r="384" spans="1:16" ht="15">
      <c r="A384" s="290">
        <v>41</v>
      </c>
      <c r="B384" s="267">
        <v>0</v>
      </c>
      <c r="C384" s="267">
        <v>0</v>
      </c>
      <c r="D384" s="267">
        <v>5.6211</v>
      </c>
      <c r="E384" s="267">
        <v>1.438</v>
      </c>
      <c r="F384" s="267">
        <v>4.1884</v>
      </c>
      <c r="G384" s="267">
        <v>1.4303</v>
      </c>
      <c r="H384" s="267">
        <v>3.2983</v>
      </c>
      <c r="I384" s="267">
        <v>1.4694</v>
      </c>
      <c r="J384" s="267">
        <v>3.124</v>
      </c>
      <c r="K384" s="267">
        <v>1.506</v>
      </c>
      <c r="L384" s="267">
        <v>2.8895</v>
      </c>
      <c r="M384" s="267">
        <v>2.0569</v>
      </c>
      <c r="N384" s="267">
        <v>2.8458</v>
      </c>
      <c r="O384" s="267">
        <v>1.726</v>
      </c>
      <c r="P384" s="267">
        <v>0</v>
      </c>
    </row>
    <row r="385" spans="1:16" ht="15">
      <c r="A385" s="290">
        <v>42</v>
      </c>
      <c r="B385" s="267">
        <v>0</v>
      </c>
      <c r="C385" s="267">
        <v>0</v>
      </c>
      <c r="D385" s="267">
        <v>5.6413</v>
      </c>
      <c r="E385" s="267">
        <v>1.4285</v>
      </c>
      <c r="F385" s="267">
        <v>4.2068</v>
      </c>
      <c r="G385" s="267">
        <v>1.4227</v>
      </c>
      <c r="H385" s="267">
        <v>3.1606</v>
      </c>
      <c r="I385" s="267">
        <v>1.4629</v>
      </c>
      <c r="J385" s="267">
        <v>3.1105</v>
      </c>
      <c r="K385" s="267">
        <v>1.4744</v>
      </c>
      <c r="L385" s="267">
        <v>2.875</v>
      </c>
      <c r="M385" s="267">
        <v>2.0412</v>
      </c>
      <c r="N385" s="267">
        <v>2.7731</v>
      </c>
      <c r="O385" s="267">
        <v>1.6487</v>
      </c>
      <c r="P385" s="267">
        <v>0</v>
      </c>
    </row>
    <row r="386" spans="1:16" ht="15">
      <c r="A386" s="290">
        <v>43</v>
      </c>
      <c r="B386" s="267">
        <v>0</v>
      </c>
      <c r="C386" s="267">
        <v>0</v>
      </c>
      <c r="D386" s="267">
        <v>5.6092</v>
      </c>
      <c r="E386" s="267">
        <v>1.4251</v>
      </c>
      <c r="F386" s="267">
        <v>4.238</v>
      </c>
      <c r="G386" s="267">
        <v>1.4202</v>
      </c>
      <c r="H386" s="267">
        <v>3.1454</v>
      </c>
      <c r="I386" s="267">
        <v>1.4575</v>
      </c>
      <c r="J386" s="267">
        <v>3.1645</v>
      </c>
      <c r="K386" s="267">
        <v>1.4671</v>
      </c>
      <c r="L386" s="267">
        <v>2.8558</v>
      </c>
      <c r="M386" s="267">
        <v>2.0315</v>
      </c>
      <c r="N386" s="267">
        <v>2.7246</v>
      </c>
      <c r="O386" s="267">
        <v>1.6392</v>
      </c>
      <c r="P386" s="267">
        <v>0</v>
      </c>
    </row>
    <row r="387" spans="1:16" ht="15">
      <c r="A387" s="290">
        <v>44</v>
      </c>
      <c r="B387" s="267">
        <v>0</v>
      </c>
      <c r="C387" s="267">
        <v>0</v>
      </c>
      <c r="D387" s="267">
        <v>5.577</v>
      </c>
      <c r="E387" s="267">
        <v>1.4218</v>
      </c>
      <c r="F387" s="267">
        <v>4.2693</v>
      </c>
      <c r="G387" s="267">
        <v>1.4176</v>
      </c>
      <c r="H387" s="267">
        <v>3.1303</v>
      </c>
      <c r="I387" s="267">
        <v>1.4521</v>
      </c>
      <c r="J387" s="267">
        <v>3.2185</v>
      </c>
      <c r="K387" s="267">
        <v>1.4597</v>
      </c>
      <c r="L387" s="267">
        <v>2.8367</v>
      </c>
      <c r="M387" s="267">
        <v>2.0217</v>
      </c>
      <c r="N387" s="267">
        <v>2.676</v>
      </c>
      <c r="O387" s="267">
        <v>1.6298</v>
      </c>
      <c r="P387" s="267">
        <v>0</v>
      </c>
    </row>
    <row r="388" spans="1:16" ht="15">
      <c r="A388" s="290">
        <v>45</v>
      </c>
      <c r="B388" s="267">
        <v>0</v>
      </c>
      <c r="C388" s="267">
        <v>0</v>
      </c>
      <c r="D388" s="267">
        <v>5.5449</v>
      </c>
      <c r="E388" s="267">
        <v>1.4184</v>
      </c>
      <c r="F388" s="267">
        <v>4.3006</v>
      </c>
      <c r="G388" s="267">
        <v>1.4151</v>
      </c>
      <c r="H388" s="267">
        <v>3.1151</v>
      </c>
      <c r="I388" s="267">
        <v>1.4467</v>
      </c>
      <c r="J388" s="267">
        <v>3.2724</v>
      </c>
      <c r="K388" s="267">
        <v>1.4524</v>
      </c>
      <c r="L388" s="267">
        <v>2.8176</v>
      </c>
      <c r="M388" s="267">
        <v>2.012</v>
      </c>
      <c r="N388" s="267">
        <v>2.6274</v>
      </c>
      <c r="O388" s="267">
        <v>1.6204</v>
      </c>
      <c r="P388" s="267">
        <v>0</v>
      </c>
    </row>
    <row r="389" spans="1:16" ht="15">
      <c r="A389" s="290">
        <v>46</v>
      </c>
      <c r="B389" s="267">
        <v>0</v>
      </c>
      <c r="C389" s="267">
        <v>0</v>
      </c>
      <c r="D389" s="267">
        <v>5.5127</v>
      </c>
      <c r="E389" s="267">
        <v>1.4151</v>
      </c>
      <c r="F389" s="267">
        <v>4.3318</v>
      </c>
      <c r="G389" s="267">
        <v>1.4125</v>
      </c>
      <c r="H389" s="267">
        <v>3.1</v>
      </c>
      <c r="I389" s="267">
        <v>1.4412</v>
      </c>
      <c r="J389" s="267">
        <v>3.3264</v>
      </c>
      <c r="K389" s="267">
        <v>1.4451</v>
      </c>
      <c r="L389" s="267">
        <v>2.7984</v>
      </c>
      <c r="M389" s="267">
        <v>2.0023</v>
      </c>
      <c r="N389" s="267">
        <v>2.5788</v>
      </c>
      <c r="O389" s="267">
        <v>1.611</v>
      </c>
      <c r="P389" s="267">
        <v>0</v>
      </c>
    </row>
    <row r="390" spans="1:16" ht="15">
      <c r="A390" s="290">
        <v>47</v>
      </c>
      <c r="B390" s="267">
        <v>0</v>
      </c>
      <c r="C390" s="267">
        <v>0</v>
      </c>
      <c r="D390" s="267">
        <v>5.4806</v>
      </c>
      <c r="E390" s="267">
        <v>1.4117</v>
      </c>
      <c r="F390" s="267">
        <v>4.3631</v>
      </c>
      <c r="G390" s="267">
        <v>1.4099</v>
      </c>
      <c r="H390" s="267">
        <v>3.0848</v>
      </c>
      <c r="I390" s="267">
        <v>1.4358</v>
      </c>
      <c r="J390" s="267">
        <v>3.3803</v>
      </c>
      <c r="K390" s="267">
        <v>1.4377</v>
      </c>
      <c r="L390" s="267">
        <v>2.7793</v>
      </c>
      <c r="M390" s="267">
        <v>1.9925</v>
      </c>
      <c r="N390" s="267">
        <v>2.5302</v>
      </c>
      <c r="O390" s="267">
        <v>1.6016</v>
      </c>
      <c r="P390" s="267">
        <v>0</v>
      </c>
    </row>
    <row r="391" spans="1:16" ht="15">
      <c r="A391" s="290">
        <v>48</v>
      </c>
      <c r="B391" s="267">
        <v>0</v>
      </c>
      <c r="C391" s="267">
        <v>0</v>
      </c>
      <c r="D391" s="267">
        <v>5.4484</v>
      </c>
      <c r="E391" s="267">
        <v>1.4084</v>
      </c>
      <c r="F391" s="267">
        <v>4.3944</v>
      </c>
      <c r="G391" s="267">
        <v>1.4074</v>
      </c>
      <c r="H391" s="267">
        <v>3.0697</v>
      </c>
      <c r="I391" s="267">
        <v>1.4304</v>
      </c>
      <c r="J391" s="267">
        <v>3.4343</v>
      </c>
      <c r="K391" s="267">
        <v>1.4304</v>
      </c>
      <c r="L391" s="267">
        <v>2.7602</v>
      </c>
      <c r="M391" s="267">
        <v>1.9828</v>
      </c>
      <c r="N391" s="267">
        <v>2.4816</v>
      </c>
      <c r="O391" s="267">
        <v>1.5922</v>
      </c>
      <c r="P391" s="267">
        <v>0</v>
      </c>
    </row>
    <row r="392" spans="1:16" ht="15">
      <c r="A392" s="290">
        <v>49</v>
      </c>
      <c r="B392" s="267">
        <v>0</v>
      </c>
      <c r="C392" s="267">
        <v>0</v>
      </c>
      <c r="D392" s="267">
        <v>5.4163</v>
      </c>
      <c r="E392" s="267">
        <v>1.405</v>
      </c>
      <c r="F392" s="267">
        <v>4.4256</v>
      </c>
      <c r="G392" s="267">
        <v>1.4048</v>
      </c>
      <c r="H392" s="267">
        <v>3.0545</v>
      </c>
      <c r="I392" s="267">
        <v>1.4249</v>
      </c>
      <c r="J392" s="267">
        <v>3.4882</v>
      </c>
      <c r="K392" s="267">
        <v>1.423</v>
      </c>
      <c r="L392" s="267">
        <v>2.741</v>
      </c>
      <c r="M392" s="267">
        <v>1.9731</v>
      </c>
      <c r="N392" s="267">
        <v>2.4331</v>
      </c>
      <c r="O392" s="267">
        <v>1.5828</v>
      </c>
      <c r="P392" s="267">
        <v>0</v>
      </c>
    </row>
    <row r="393" spans="1:16" ht="15">
      <c r="A393" s="290">
        <v>50</v>
      </c>
      <c r="B393" s="267">
        <v>0</v>
      </c>
      <c r="C393" s="267">
        <v>0</v>
      </c>
      <c r="D393" s="267">
        <v>5.3842</v>
      </c>
      <c r="E393" s="267">
        <v>1.4017</v>
      </c>
      <c r="F393" s="267">
        <v>4.4569</v>
      </c>
      <c r="G393" s="267">
        <v>1.4023</v>
      </c>
      <c r="H393" s="267">
        <v>3.0394</v>
      </c>
      <c r="I393" s="267">
        <v>1.4195</v>
      </c>
      <c r="J393" s="267">
        <v>3.5422</v>
      </c>
      <c r="K393" s="267">
        <v>1.4157</v>
      </c>
      <c r="L393" s="267">
        <v>2.7219</v>
      </c>
      <c r="M393" s="267">
        <v>1.9633</v>
      </c>
      <c r="N393" s="267">
        <v>2.3845</v>
      </c>
      <c r="O393" s="267">
        <v>1.5733</v>
      </c>
      <c r="P393" s="267">
        <v>0</v>
      </c>
    </row>
    <row r="394" spans="1:16" ht="15">
      <c r="A394" s="290">
        <v>51</v>
      </c>
      <c r="B394" s="267">
        <v>0</v>
      </c>
      <c r="C394" s="267">
        <v>0</v>
      </c>
      <c r="D394" s="267">
        <v>5.352</v>
      </c>
      <c r="E394" s="267">
        <v>1.3983</v>
      </c>
      <c r="F394" s="267">
        <v>4.4882</v>
      </c>
      <c r="G394" s="267">
        <v>1.3997</v>
      </c>
      <c r="H394" s="267">
        <v>3.0242</v>
      </c>
      <c r="I394" s="267">
        <v>1.4141</v>
      </c>
      <c r="J394" s="267">
        <v>3.5961</v>
      </c>
      <c r="K394" s="267">
        <v>1.4084</v>
      </c>
      <c r="L394" s="267">
        <v>2.7028</v>
      </c>
      <c r="M394" s="267">
        <v>1.9536</v>
      </c>
      <c r="N394" s="267">
        <v>2.3359</v>
      </c>
      <c r="O394" s="267">
        <v>1.5639</v>
      </c>
      <c r="P394" s="267">
        <v>0</v>
      </c>
    </row>
    <row r="395" spans="1:16" ht="15">
      <c r="A395" s="290">
        <v>52</v>
      </c>
      <c r="B395" s="267">
        <v>0</v>
      </c>
      <c r="C395" s="267">
        <v>0</v>
      </c>
      <c r="D395" s="267">
        <v>5.3199</v>
      </c>
      <c r="E395" s="267">
        <v>1.395</v>
      </c>
      <c r="F395" s="267">
        <v>4.5194</v>
      </c>
      <c r="G395" s="267">
        <v>1.3972</v>
      </c>
      <c r="H395" s="267">
        <v>3.0091</v>
      </c>
      <c r="I395" s="267">
        <v>1.4087</v>
      </c>
      <c r="J395" s="267">
        <v>3.6501</v>
      </c>
      <c r="K395" s="267">
        <v>1.401</v>
      </c>
      <c r="L395" s="267">
        <v>2.6836</v>
      </c>
      <c r="M395" s="267">
        <v>1.9439</v>
      </c>
      <c r="N395" s="267">
        <v>2.2873</v>
      </c>
      <c r="O395" s="267">
        <v>1.5545</v>
      </c>
      <c r="P395" s="267">
        <v>0</v>
      </c>
    </row>
    <row r="396" spans="1:16" ht="15">
      <c r="A396" s="290">
        <v>53</v>
      </c>
      <c r="B396" s="267">
        <v>0</v>
      </c>
      <c r="C396" s="267">
        <v>0</v>
      </c>
      <c r="D396" s="267">
        <v>5.2877</v>
      </c>
      <c r="E396" s="267">
        <v>1.3916</v>
      </c>
      <c r="F396" s="267">
        <v>4.5507</v>
      </c>
      <c r="G396" s="267">
        <v>1.3946</v>
      </c>
      <c r="H396" s="267">
        <v>2.9939</v>
      </c>
      <c r="I396" s="267">
        <v>1.4032</v>
      </c>
      <c r="J396" s="267">
        <v>3.704</v>
      </c>
      <c r="K396" s="267">
        <v>1.3937</v>
      </c>
      <c r="L396" s="267">
        <v>2.6645</v>
      </c>
      <c r="M396" s="267">
        <v>1.9341</v>
      </c>
      <c r="N396" s="267">
        <v>2.2387</v>
      </c>
      <c r="O396" s="267">
        <v>1.5451</v>
      </c>
      <c r="P396" s="267">
        <v>0</v>
      </c>
    </row>
    <row r="397" spans="1:16" ht="15">
      <c r="A397" s="290">
        <v>54</v>
      </c>
      <c r="B397" s="267">
        <v>0</v>
      </c>
      <c r="C397" s="267">
        <v>0</v>
      </c>
      <c r="D397" s="267">
        <v>5.2556</v>
      </c>
      <c r="E397" s="267">
        <v>1.3882</v>
      </c>
      <c r="F397" s="267">
        <v>4.582</v>
      </c>
      <c r="G397" s="267">
        <v>1.3921</v>
      </c>
      <c r="H397" s="267">
        <v>2.9788</v>
      </c>
      <c r="I397" s="267">
        <v>1.3978</v>
      </c>
      <c r="J397" s="267">
        <v>3.758</v>
      </c>
      <c r="K397" s="267">
        <v>1.3863</v>
      </c>
      <c r="L397" s="267">
        <v>2.6454</v>
      </c>
      <c r="M397" s="267">
        <v>1.9244</v>
      </c>
      <c r="N397" s="267">
        <v>2.1902</v>
      </c>
      <c r="O397" s="267">
        <v>1.5357</v>
      </c>
      <c r="P397" s="267">
        <v>0</v>
      </c>
    </row>
    <row r="398" spans="1:16" ht="15">
      <c r="A398" s="290">
        <v>55</v>
      </c>
      <c r="B398" s="267">
        <v>0</v>
      </c>
      <c r="C398" s="267">
        <v>0</v>
      </c>
      <c r="D398" s="267">
        <v>5.2471</v>
      </c>
      <c r="E398" s="267">
        <v>1.3854</v>
      </c>
      <c r="F398" s="267">
        <v>4.5146</v>
      </c>
      <c r="G398" s="267">
        <v>1.3891</v>
      </c>
      <c r="H398" s="267">
        <v>2.9871</v>
      </c>
      <c r="I398" s="267">
        <v>1.3945</v>
      </c>
      <c r="J398" s="267">
        <v>3.632</v>
      </c>
      <c r="K398" s="267">
        <v>1.3843</v>
      </c>
      <c r="L398" s="267">
        <v>2.5855</v>
      </c>
      <c r="M398" s="267">
        <v>1.9146</v>
      </c>
      <c r="N398" s="267">
        <v>2.1543</v>
      </c>
      <c r="O398" s="267">
        <v>1.533</v>
      </c>
      <c r="P398" s="267">
        <v>0</v>
      </c>
    </row>
    <row r="399" spans="1:16" ht="15">
      <c r="A399" s="290">
        <v>56</v>
      </c>
      <c r="B399" s="267">
        <v>0</v>
      </c>
      <c r="C399" s="267">
        <v>0</v>
      </c>
      <c r="D399" s="267">
        <v>5.2386</v>
      </c>
      <c r="E399" s="267">
        <v>1.3826</v>
      </c>
      <c r="F399" s="267">
        <v>4.4472</v>
      </c>
      <c r="G399" s="267">
        <v>1.3861</v>
      </c>
      <c r="H399" s="267">
        <v>2.9954</v>
      </c>
      <c r="I399" s="267">
        <v>1.3912</v>
      </c>
      <c r="J399" s="267">
        <v>3.506</v>
      </c>
      <c r="K399" s="267">
        <v>1.3823</v>
      </c>
      <c r="L399" s="267">
        <v>2.5256</v>
      </c>
      <c r="M399" s="267">
        <v>1.9047</v>
      </c>
      <c r="N399" s="267">
        <v>2.1183</v>
      </c>
      <c r="O399" s="267">
        <v>1.5304</v>
      </c>
      <c r="P399" s="267">
        <v>0</v>
      </c>
    </row>
    <row r="400" spans="1:16" ht="15">
      <c r="A400" s="290">
        <v>57</v>
      </c>
      <c r="B400" s="267">
        <v>0</v>
      </c>
      <c r="C400" s="267">
        <v>0</v>
      </c>
      <c r="D400" s="267">
        <v>5.2301</v>
      </c>
      <c r="E400" s="267">
        <v>1.3798</v>
      </c>
      <c r="F400" s="267">
        <v>4.3799</v>
      </c>
      <c r="G400" s="267">
        <v>1.3831</v>
      </c>
      <c r="H400" s="267">
        <v>3.0037</v>
      </c>
      <c r="I400" s="267">
        <v>1.3879</v>
      </c>
      <c r="J400" s="267">
        <v>3.3799</v>
      </c>
      <c r="K400" s="267">
        <v>1.3802</v>
      </c>
      <c r="L400" s="267">
        <v>2.4658</v>
      </c>
      <c r="M400" s="267">
        <v>1.8949</v>
      </c>
      <c r="N400" s="267">
        <v>2.0824</v>
      </c>
      <c r="O400" s="267">
        <v>1.5277</v>
      </c>
      <c r="P400" s="267">
        <v>0</v>
      </c>
    </row>
    <row r="401" spans="1:16" ht="15">
      <c r="A401" s="290">
        <v>58</v>
      </c>
      <c r="B401" s="267">
        <v>0</v>
      </c>
      <c r="C401" s="267">
        <v>0</v>
      </c>
      <c r="D401" s="267">
        <v>5.2216</v>
      </c>
      <c r="E401" s="267">
        <v>1.377</v>
      </c>
      <c r="F401" s="267">
        <v>4.3125</v>
      </c>
      <c r="G401" s="267">
        <v>1.3801</v>
      </c>
      <c r="H401" s="267">
        <v>3.012</v>
      </c>
      <c r="I401" s="267">
        <v>1.3846</v>
      </c>
      <c r="J401" s="267">
        <v>3.2539</v>
      </c>
      <c r="K401" s="267">
        <v>1.3782</v>
      </c>
      <c r="L401" s="267">
        <v>2.4059</v>
      </c>
      <c r="M401" s="267">
        <v>1.8851</v>
      </c>
      <c r="N401" s="267">
        <v>2.0465</v>
      </c>
      <c r="O401" s="267">
        <v>1.5251</v>
      </c>
      <c r="P401" s="267">
        <v>0</v>
      </c>
    </row>
    <row r="402" spans="1:16" ht="15">
      <c r="A402" s="290">
        <v>59</v>
      </c>
      <c r="B402" s="267">
        <v>0</v>
      </c>
      <c r="C402" s="267">
        <v>0</v>
      </c>
      <c r="D402" s="267">
        <v>5.2131</v>
      </c>
      <c r="E402" s="267">
        <v>1.3741</v>
      </c>
      <c r="F402" s="267">
        <v>4.2451</v>
      </c>
      <c r="G402" s="267">
        <v>1.3772</v>
      </c>
      <c r="H402" s="267">
        <v>3.0203</v>
      </c>
      <c r="I402" s="267">
        <v>1.3813</v>
      </c>
      <c r="J402" s="267">
        <v>3.1279</v>
      </c>
      <c r="K402" s="267">
        <v>1.3762</v>
      </c>
      <c r="L402" s="267">
        <v>2.346</v>
      </c>
      <c r="M402" s="267">
        <v>1.8753</v>
      </c>
      <c r="N402" s="267">
        <v>2.0106</v>
      </c>
      <c r="O402" s="267">
        <v>1.5224</v>
      </c>
      <c r="P402" s="267">
        <v>0</v>
      </c>
    </row>
    <row r="403" spans="1:16" ht="15">
      <c r="A403" s="290">
        <v>60</v>
      </c>
      <c r="B403" s="267">
        <v>0</v>
      </c>
      <c r="C403" s="267">
        <v>0</v>
      </c>
      <c r="D403" s="267">
        <v>5.2046</v>
      </c>
      <c r="E403" s="267">
        <v>1.3713</v>
      </c>
      <c r="F403" s="267">
        <v>4.1778</v>
      </c>
      <c r="G403" s="267">
        <v>1.3742</v>
      </c>
      <c r="H403" s="267">
        <v>3.0286</v>
      </c>
      <c r="I403" s="267">
        <v>1.378</v>
      </c>
      <c r="J403" s="267">
        <v>3.0018</v>
      </c>
      <c r="K403" s="267">
        <v>1.3741</v>
      </c>
      <c r="L403" s="267">
        <v>2.2861</v>
      </c>
      <c r="M403" s="267">
        <v>1.8654</v>
      </c>
      <c r="N403" s="267">
        <v>1.9747</v>
      </c>
      <c r="O403" s="267">
        <v>1.5198</v>
      </c>
      <c r="P403" s="267">
        <v>0</v>
      </c>
    </row>
    <row r="404" ht="12.75">
      <c r="A404" s="83"/>
    </row>
    <row r="405" ht="12.75">
      <c r="A405" s="76" t="e">
        <v>#N/A</v>
      </c>
    </row>
    <row r="406" spans="1:16" s="261" customFormat="1" ht="12.75">
      <c r="A406" s="475" t="s">
        <v>19190</v>
      </c>
      <c r="B406" s="475"/>
      <c r="C406" s="475"/>
      <c r="D406" s="475"/>
      <c r="E406" s="475"/>
      <c r="F406" s="475"/>
      <c r="G406" s="475"/>
      <c r="H406" s="475"/>
      <c r="I406" s="475"/>
      <c r="J406" s="475"/>
      <c r="K406" s="475"/>
      <c r="L406" s="475"/>
      <c r="M406" s="475"/>
      <c r="N406" s="475"/>
      <c r="O406" s="475"/>
      <c r="P406" s="475"/>
    </row>
    <row r="407" spans="1:16" ht="12.75">
      <c r="A407" s="479" t="s">
        <v>19191</v>
      </c>
      <c r="B407" s="479"/>
      <c r="C407" s="479"/>
      <c r="D407" s="479"/>
      <c r="E407" s="479"/>
      <c r="F407" s="479"/>
      <c r="G407" s="479"/>
      <c r="H407" s="479"/>
      <c r="I407" s="479"/>
      <c r="J407" s="479"/>
      <c r="K407" s="479"/>
      <c r="L407" s="479"/>
      <c r="M407" s="479"/>
      <c r="N407" s="479"/>
      <c r="O407" s="479"/>
      <c r="P407" s="479"/>
    </row>
    <row r="408" spans="1:16" ht="12.75">
      <c r="A408" s="80" t="s">
        <v>19192</v>
      </c>
      <c r="B408" s="222" t="s">
        <v>19193</v>
      </c>
      <c r="C408" s="222" t="s">
        <v>19194</v>
      </c>
      <c r="D408" s="222" t="s">
        <v>19195</v>
      </c>
      <c r="E408" s="222" t="s">
        <v>19196</v>
      </c>
      <c r="F408" s="222" t="s">
        <v>19197</v>
      </c>
      <c r="G408" s="222" t="s">
        <v>19198</v>
      </c>
      <c r="H408" s="222" t="s">
        <v>19199</v>
      </c>
      <c r="I408" s="222" t="s">
        <v>19200</v>
      </c>
      <c r="J408" s="222" t="s">
        <v>19201</v>
      </c>
      <c r="K408" s="222" t="s">
        <v>19202</v>
      </c>
      <c r="L408" s="222" t="s">
        <v>19203</v>
      </c>
      <c r="M408" s="222" t="s">
        <v>19204</v>
      </c>
      <c r="N408" s="222" t="s">
        <v>19205</v>
      </c>
      <c r="O408" s="222" t="s">
        <v>19206</v>
      </c>
      <c r="P408" s="222" t="s">
        <v>19207</v>
      </c>
    </row>
    <row r="409" spans="1:16" ht="12.75">
      <c r="A409" s="82" t="s">
        <v>19208</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16.7434</v>
      </c>
      <c r="E410" s="267">
        <v>7.5609</v>
      </c>
      <c r="F410" s="267">
        <v>22.2251</v>
      </c>
      <c r="G410" s="267">
        <v>7.1075</v>
      </c>
      <c r="H410" s="267">
        <v>26.7825</v>
      </c>
      <c r="I410" s="267">
        <v>7.0238</v>
      </c>
      <c r="J410" s="267">
        <v>32.2887</v>
      </c>
      <c r="K410" s="267">
        <v>7.1056</v>
      </c>
      <c r="L410" s="267">
        <v>16.3668</v>
      </c>
      <c r="M410" s="267">
        <v>14.0616</v>
      </c>
      <c r="N410" s="267">
        <v>0</v>
      </c>
      <c r="O410" s="267">
        <v>0</v>
      </c>
      <c r="P410" s="267">
        <v>0</v>
      </c>
    </row>
    <row r="411" spans="1:16" ht="15">
      <c r="A411" s="290">
        <v>1</v>
      </c>
      <c r="B411" s="267">
        <v>0</v>
      </c>
      <c r="C411" s="267">
        <v>0</v>
      </c>
      <c r="D411" s="267">
        <v>14.883</v>
      </c>
      <c r="E411" s="267">
        <v>6.7208</v>
      </c>
      <c r="F411" s="267">
        <v>19.7556</v>
      </c>
      <c r="G411" s="267">
        <v>6.3178</v>
      </c>
      <c r="H411" s="267">
        <v>23.8067</v>
      </c>
      <c r="I411" s="267">
        <v>6.2434</v>
      </c>
      <c r="J411" s="267">
        <v>28.701</v>
      </c>
      <c r="K411" s="267">
        <v>6.3161</v>
      </c>
      <c r="L411" s="267">
        <v>14.5483</v>
      </c>
      <c r="M411" s="267">
        <v>12.4992</v>
      </c>
      <c r="N411" s="267">
        <v>0</v>
      </c>
      <c r="O411" s="267">
        <v>0</v>
      </c>
      <c r="P411" s="267">
        <v>0</v>
      </c>
    </row>
    <row r="412" spans="1:16" ht="15">
      <c r="A412" s="290">
        <v>2</v>
      </c>
      <c r="B412" s="267">
        <v>0</v>
      </c>
      <c r="C412" s="267">
        <v>0</v>
      </c>
      <c r="D412" s="267">
        <v>13.0226</v>
      </c>
      <c r="E412" s="267">
        <v>5.8807</v>
      </c>
      <c r="F412" s="267">
        <v>17.2862</v>
      </c>
      <c r="G412" s="267">
        <v>5.5281</v>
      </c>
      <c r="H412" s="267">
        <v>20.8309</v>
      </c>
      <c r="I412" s="267">
        <v>5.463</v>
      </c>
      <c r="J412" s="267">
        <v>25.1134</v>
      </c>
      <c r="K412" s="267">
        <v>5.5266</v>
      </c>
      <c r="L412" s="267">
        <v>12.7298</v>
      </c>
      <c r="M412" s="267">
        <v>10.9368</v>
      </c>
      <c r="N412" s="267">
        <v>0</v>
      </c>
      <c r="O412" s="267">
        <v>0</v>
      </c>
      <c r="P412" s="267">
        <v>0</v>
      </c>
    </row>
    <row r="413" spans="1:16" ht="15">
      <c r="A413" s="290">
        <v>3</v>
      </c>
      <c r="B413" s="267">
        <v>0</v>
      </c>
      <c r="C413" s="267">
        <v>0</v>
      </c>
      <c r="D413" s="267">
        <v>11.1622</v>
      </c>
      <c r="E413" s="267">
        <v>5.0406</v>
      </c>
      <c r="F413" s="267">
        <v>14.8167</v>
      </c>
      <c r="G413" s="267">
        <v>4.7384</v>
      </c>
      <c r="H413" s="267">
        <v>17.855</v>
      </c>
      <c r="I413" s="267">
        <v>4.6826</v>
      </c>
      <c r="J413" s="267">
        <v>21.5258</v>
      </c>
      <c r="K413" s="267">
        <v>4.7371</v>
      </c>
      <c r="L413" s="267">
        <v>10.9112</v>
      </c>
      <c r="M413" s="267">
        <v>9.3744</v>
      </c>
      <c r="N413" s="267">
        <v>0</v>
      </c>
      <c r="O413" s="267">
        <v>0</v>
      </c>
      <c r="P413" s="267">
        <v>0</v>
      </c>
    </row>
    <row r="414" spans="1:16" ht="15">
      <c r="A414" s="290">
        <v>4</v>
      </c>
      <c r="B414" s="267">
        <v>0</v>
      </c>
      <c r="C414" s="267">
        <v>0</v>
      </c>
      <c r="D414" s="267">
        <v>9.3019</v>
      </c>
      <c r="E414" s="267">
        <v>4.2005</v>
      </c>
      <c r="F414" s="267">
        <v>12.3473</v>
      </c>
      <c r="G414" s="267">
        <v>3.9486</v>
      </c>
      <c r="H414" s="267">
        <v>14.8792</v>
      </c>
      <c r="I414" s="267">
        <v>3.9021</v>
      </c>
      <c r="J414" s="267">
        <v>17.9382</v>
      </c>
      <c r="K414" s="267">
        <v>3.9476</v>
      </c>
      <c r="L414" s="267">
        <v>9.0927</v>
      </c>
      <c r="M414" s="267">
        <v>7.812</v>
      </c>
      <c r="N414" s="267">
        <v>0</v>
      </c>
      <c r="O414" s="267">
        <v>0</v>
      </c>
      <c r="P414" s="267">
        <v>0</v>
      </c>
    </row>
    <row r="415" spans="1:16" ht="15">
      <c r="A415" s="290">
        <v>5</v>
      </c>
      <c r="B415" s="267">
        <v>0</v>
      </c>
      <c r="C415" s="267">
        <v>0</v>
      </c>
      <c r="D415" s="267">
        <v>7.4415</v>
      </c>
      <c r="E415" s="267">
        <v>3.3604</v>
      </c>
      <c r="F415" s="267">
        <v>9.8778</v>
      </c>
      <c r="G415" s="267">
        <v>3.1589</v>
      </c>
      <c r="H415" s="267">
        <v>11.9033</v>
      </c>
      <c r="I415" s="267">
        <v>3.1217</v>
      </c>
      <c r="J415" s="267">
        <v>14.3505</v>
      </c>
      <c r="K415" s="267">
        <v>3.158</v>
      </c>
      <c r="L415" s="267">
        <v>7.2741</v>
      </c>
      <c r="M415" s="267">
        <v>6.2496</v>
      </c>
      <c r="N415" s="267">
        <v>0</v>
      </c>
      <c r="O415" s="267">
        <v>0</v>
      </c>
      <c r="P415" s="267">
        <v>0</v>
      </c>
    </row>
    <row r="416" spans="1:16" ht="15">
      <c r="A416" s="290">
        <v>6</v>
      </c>
      <c r="B416" s="267">
        <v>0</v>
      </c>
      <c r="C416" s="267">
        <v>0</v>
      </c>
      <c r="D416" s="267">
        <v>5.5811</v>
      </c>
      <c r="E416" s="267">
        <v>2.5203</v>
      </c>
      <c r="F416" s="267">
        <v>7.4084</v>
      </c>
      <c r="G416" s="267">
        <v>2.3692</v>
      </c>
      <c r="H416" s="267">
        <v>8.9275</v>
      </c>
      <c r="I416" s="267">
        <v>2.3413</v>
      </c>
      <c r="J416" s="267">
        <v>10.7629</v>
      </c>
      <c r="K416" s="267">
        <v>2.3685</v>
      </c>
      <c r="L416" s="267">
        <v>5.4556</v>
      </c>
      <c r="M416" s="267">
        <v>4.6872</v>
      </c>
      <c r="N416" s="267">
        <v>0</v>
      </c>
      <c r="O416" s="267">
        <v>0</v>
      </c>
      <c r="P416" s="267">
        <v>0</v>
      </c>
    </row>
    <row r="417" spans="1:16" ht="15">
      <c r="A417" s="290">
        <v>7</v>
      </c>
      <c r="B417" s="267">
        <v>0</v>
      </c>
      <c r="C417" s="267">
        <v>0</v>
      </c>
      <c r="D417" s="267">
        <v>5.4644</v>
      </c>
      <c r="E417" s="267">
        <v>2.4503</v>
      </c>
      <c r="F417" s="267">
        <v>7.0898</v>
      </c>
      <c r="G417" s="267">
        <v>2.3034</v>
      </c>
      <c r="H417" s="267">
        <v>8.5452</v>
      </c>
      <c r="I417" s="267">
        <v>2.2762</v>
      </c>
      <c r="J417" s="267">
        <v>10.3236</v>
      </c>
      <c r="K417" s="267">
        <v>2.3027</v>
      </c>
      <c r="L417" s="267">
        <v>5.4077</v>
      </c>
      <c r="M417" s="267">
        <v>4.557</v>
      </c>
      <c r="N417" s="267">
        <v>0</v>
      </c>
      <c r="O417" s="267">
        <v>0</v>
      </c>
      <c r="P417" s="267">
        <v>0</v>
      </c>
    </row>
    <row r="418" spans="1:16" ht="15">
      <c r="A418" s="290">
        <v>8</v>
      </c>
      <c r="B418" s="267">
        <v>0</v>
      </c>
      <c r="C418" s="267">
        <v>0</v>
      </c>
      <c r="D418" s="267">
        <v>5.3477</v>
      </c>
      <c r="E418" s="267">
        <v>2.3803</v>
      </c>
      <c r="F418" s="267">
        <v>6.7712</v>
      </c>
      <c r="G418" s="267">
        <v>2.2376</v>
      </c>
      <c r="H418" s="267">
        <v>8.1629</v>
      </c>
      <c r="I418" s="267">
        <v>2.2112</v>
      </c>
      <c r="J418" s="267">
        <v>9.8844</v>
      </c>
      <c r="K418" s="267">
        <v>2.2369</v>
      </c>
      <c r="L418" s="267">
        <v>5.3598</v>
      </c>
      <c r="M418" s="267">
        <v>4.4268</v>
      </c>
      <c r="N418" s="267">
        <v>0</v>
      </c>
      <c r="O418" s="267">
        <v>0</v>
      </c>
      <c r="P418" s="267">
        <v>0</v>
      </c>
    </row>
    <row r="419" spans="1:16" ht="15">
      <c r="A419" s="290">
        <v>9</v>
      </c>
      <c r="B419" s="267">
        <v>0</v>
      </c>
      <c r="C419" s="267">
        <v>0</v>
      </c>
      <c r="D419" s="267">
        <v>5.2309</v>
      </c>
      <c r="E419" s="267">
        <v>2.3103</v>
      </c>
      <c r="F419" s="267">
        <v>6.4526</v>
      </c>
      <c r="G419" s="267">
        <v>2.1717</v>
      </c>
      <c r="H419" s="267">
        <v>7.7806</v>
      </c>
      <c r="I419" s="267">
        <v>2.1462</v>
      </c>
      <c r="J419" s="267">
        <v>9.4451</v>
      </c>
      <c r="K419" s="267">
        <v>2.1712</v>
      </c>
      <c r="L419" s="267">
        <v>5.3119</v>
      </c>
      <c r="M419" s="267">
        <v>4.2966</v>
      </c>
      <c r="N419" s="267">
        <v>0</v>
      </c>
      <c r="O419" s="267">
        <v>0</v>
      </c>
      <c r="P419" s="267">
        <v>0</v>
      </c>
    </row>
    <row r="420" spans="1:16" ht="15">
      <c r="A420" s="290">
        <v>10</v>
      </c>
      <c r="B420" s="267">
        <v>0</v>
      </c>
      <c r="C420" s="267">
        <v>0</v>
      </c>
      <c r="D420" s="267">
        <v>5.1142</v>
      </c>
      <c r="E420" s="267">
        <v>2.2403</v>
      </c>
      <c r="F420" s="267">
        <v>6.134</v>
      </c>
      <c r="G420" s="267">
        <v>2.1059</v>
      </c>
      <c r="H420" s="267">
        <v>7.3983</v>
      </c>
      <c r="I420" s="267">
        <v>2.0811</v>
      </c>
      <c r="J420" s="267">
        <v>9.0058</v>
      </c>
      <c r="K420" s="267">
        <v>2.1054</v>
      </c>
      <c r="L420" s="267">
        <v>5.2641</v>
      </c>
      <c r="M420" s="267">
        <v>4.1664</v>
      </c>
      <c r="N420" s="267">
        <v>0</v>
      </c>
      <c r="O420" s="267">
        <v>0</v>
      </c>
      <c r="P420" s="267">
        <v>0</v>
      </c>
    </row>
    <row r="421" spans="1:16" ht="15">
      <c r="A421" s="290">
        <v>11</v>
      </c>
      <c r="B421" s="267">
        <v>0</v>
      </c>
      <c r="C421" s="267">
        <v>0</v>
      </c>
      <c r="D421" s="267">
        <v>4.9975</v>
      </c>
      <c r="E421" s="267">
        <v>2.1703</v>
      </c>
      <c r="F421" s="267">
        <v>5.8154</v>
      </c>
      <c r="G421" s="267">
        <v>2.0401</v>
      </c>
      <c r="H421" s="267">
        <v>7.016</v>
      </c>
      <c r="I421" s="267">
        <v>2.0161</v>
      </c>
      <c r="J421" s="267">
        <v>8.5665</v>
      </c>
      <c r="K421" s="267">
        <v>2.0396</v>
      </c>
      <c r="L421" s="267">
        <v>5.2162</v>
      </c>
      <c r="M421" s="267">
        <v>4.0362</v>
      </c>
      <c r="N421" s="267">
        <v>0</v>
      </c>
      <c r="O421" s="267">
        <v>0</v>
      </c>
      <c r="P421" s="267">
        <v>0</v>
      </c>
    </row>
    <row r="422" spans="1:16" ht="15">
      <c r="A422" s="290">
        <v>12</v>
      </c>
      <c r="B422" s="267">
        <v>0</v>
      </c>
      <c r="C422" s="267">
        <v>0</v>
      </c>
      <c r="D422" s="267">
        <v>4.8807</v>
      </c>
      <c r="E422" s="267">
        <v>2.1003</v>
      </c>
      <c r="F422" s="267">
        <v>5.4968</v>
      </c>
      <c r="G422" s="267">
        <v>1.9743</v>
      </c>
      <c r="H422" s="267">
        <v>6.6338</v>
      </c>
      <c r="I422" s="267">
        <v>1.9511</v>
      </c>
      <c r="J422" s="267">
        <v>8.1273</v>
      </c>
      <c r="K422" s="267">
        <v>1.9738</v>
      </c>
      <c r="L422" s="267">
        <v>5.1683</v>
      </c>
      <c r="M422" s="267">
        <v>3.906</v>
      </c>
      <c r="N422" s="267">
        <v>0</v>
      </c>
      <c r="O422" s="267">
        <v>0</v>
      </c>
      <c r="P422" s="267">
        <v>0</v>
      </c>
    </row>
    <row r="423" spans="1:16" ht="15">
      <c r="A423" s="290">
        <v>13</v>
      </c>
      <c r="B423" s="267">
        <v>0</v>
      </c>
      <c r="C423" s="267">
        <v>0</v>
      </c>
      <c r="D423" s="267">
        <v>4.764</v>
      </c>
      <c r="E423" s="267">
        <v>2.0302</v>
      </c>
      <c r="F423" s="267">
        <v>5.1782</v>
      </c>
      <c r="G423" s="267">
        <v>1.9085</v>
      </c>
      <c r="H423" s="267">
        <v>6.2515</v>
      </c>
      <c r="I423" s="267">
        <v>1.886</v>
      </c>
      <c r="J423" s="267">
        <v>7.688</v>
      </c>
      <c r="K423" s="267">
        <v>1.908</v>
      </c>
      <c r="L423" s="267">
        <v>5.1204</v>
      </c>
      <c r="M423" s="267">
        <v>3.7758</v>
      </c>
      <c r="N423" s="267">
        <v>0</v>
      </c>
      <c r="O423" s="267">
        <v>0</v>
      </c>
      <c r="P423" s="267">
        <v>0</v>
      </c>
    </row>
    <row r="424" spans="1:16" ht="15">
      <c r="A424" s="290">
        <v>14</v>
      </c>
      <c r="B424" s="267">
        <v>0</v>
      </c>
      <c r="C424" s="267">
        <v>0</v>
      </c>
      <c r="D424" s="267">
        <v>4.6473</v>
      </c>
      <c r="E424" s="267">
        <v>1.9602</v>
      </c>
      <c r="F424" s="267">
        <v>4.8596</v>
      </c>
      <c r="G424" s="267">
        <v>1.8427</v>
      </c>
      <c r="H424" s="267">
        <v>5.8692</v>
      </c>
      <c r="I424" s="267">
        <v>1.821</v>
      </c>
      <c r="J424" s="267">
        <v>7.2487</v>
      </c>
      <c r="K424" s="267">
        <v>1.8422</v>
      </c>
      <c r="L424" s="267">
        <v>5.0725</v>
      </c>
      <c r="M424" s="267">
        <v>3.6456</v>
      </c>
      <c r="N424" s="267">
        <v>0</v>
      </c>
      <c r="O424" s="267">
        <v>0</v>
      </c>
      <c r="P424" s="267">
        <v>0</v>
      </c>
    </row>
    <row r="425" spans="1:16" ht="15">
      <c r="A425" s="290">
        <v>15</v>
      </c>
      <c r="B425" s="267">
        <v>0</v>
      </c>
      <c r="C425" s="267">
        <v>0</v>
      </c>
      <c r="D425" s="267">
        <v>4.5305</v>
      </c>
      <c r="E425" s="267">
        <v>1.8902</v>
      </c>
      <c r="F425" s="267">
        <v>4.541</v>
      </c>
      <c r="G425" s="267">
        <v>1.7769</v>
      </c>
      <c r="H425" s="267">
        <v>5.4869</v>
      </c>
      <c r="I425" s="267">
        <v>1.756</v>
      </c>
      <c r="J425" s="267">
        <v>6.8095</v>
      </c>
      <c r="K425" s="267">
        <v>1.7764</v>
      </c>
      <c r="L425" s="267">
        <v>5.0246</v>
      </c>
      <c r="M425" s="267">
        <v>3.5154</v>
      </c>
      <c r="N425" s="267">
        <v>0</v>
      </c>
      <c r="O425" s="267">
        <v>0</v>
      </c>
      <c r="P425" s="267">
        <v>0</v>
      </c>
    </row>
    <row r="426" spans="1:16" ht="15">
      <c r="A426" s="290">
        <v>16</v>
      </c>
      <c r="B426" s="267">
        <v>0</v>
      </c>
      <c r="C426" s="267">
        <v>0</v>
      </c>
      <c r="D426" s="267">
        <v>4.4138</v>
      </c>
      <c r="E426" s="267">
        <v>1.8202</v>
      </c>
      <c r="F426" s="267">
        <v>4.2224</v>
      </c>
      <c r="G426" s="267">
        <v>1.7111</v>
      </c>
      <c r="H426" s="267">
        <v>5.1046</v>
      </c>
      <c r="I426" s="267">
        <v>1.6909</v>
      </c>
      <c r="J426" s="267">
        <v>6.3702</v>
      </c>
      <c r="K426" s="267">
        <v>1.7106</v>
      </c>
      <c r="L426" s="267">
        <v>4.9767</v>
      </c>
      <c r="M426" s="267">
        <v>3.3852</v>
      </c>
      <c r="N426" s="267">
        <v>0</v>
      </c>
      <c r="O426" s="267">
        <v>0</v>
      </c>
      <c r="P426" s="267">
        <v>0</v>
      </c>
    </row>
    <row r="427" spans="1:16" ht="15">
      <c r="A427" s="290">
        <v>17</v>
      </c>
      <c r="B427" s="267">
        <v>0</v>
      </c>
      <c r="C427" s="267">
        <v>0</v>
      </c>
      <c r="D427" s="267">
        <v>4.2971</v>
      </c>
      <c r="E427" s="267">
        <v>1.7502</v>
      </c>
      <c r="F427" s="267">
        <v>3.9038</v>
      </c>
      <c r="G427" s="267">
        <v>1.6453</v>
      </c>
      <c r="H427" s="267">
        <v>4.7223</v>
      </c>
      <c r="I427" s="267">
        <v>1.6259</v>
      </c>
      <c r="J427" s="267">
        <v>5.9309</v>
      </c>
      <c r="K427" s="267">
        <v>1.6448</v>
      </c>
      <c r="L427" s="267">
        <v>4.9288</v>
      </c>
      <c r="M427" s="267">
        <v>3.255</v>
      </c>
      <c r="N427" s="267">
        <v>0</v>
      </c>
      <c r="O427" s="267">
        <v>0</v>
      </c>
      <c r="P427" s="267">
        <v>0</v>
      </c>
    </row>
    <row r="428" spans="1:16" ht="15">
      <c r="A428" s="290">
        <v>18</v>
      </c>
      <c r="B428" s="267">
        <v>0</v>
      </c>
      <c r="C428" s="267">
        <v>0</v>
      </c>
      <c r="D428" s="267">
        <v>4.1804</v>
      </c>
      <c r="E428" s="267">
        <v>1.6802</v>
      </c>
      <c r="F428" s="267">
        <v>3.5852</v>
      </c>
      <c r="G428" s="267">
        <v>1.5795</v>
      </c>
      <c r="H428" s="267">
        <v>4.34</v>
      </c>
      <c r="I428" s="267">
        <v>1.5609</v>
      </c>
      <c r="J428" s="267">
        <v>5.4917</v>
      </c>
      <c r="K428" s="267">
        <v>1.579</v>
      </c>
      <c r="L428" s="267">
        <v>4.881</v>
      </c>
      <c r="M428" s="267">
        <v>3.1248</v>
      </c>
      <c r="N428" s="267">
        <v>5.3232</v>
      </c>
      <c r="O428" s="267">
        <v>2.8842</v>
      </c>
      <c r="P428" s="267">
        <v>0</v>
      </c>
    </row>
    <row r="429" spans="1:16" ht="15">
      <c r="A429" s="290">
        <v>19</v>
      </c>
      <c r="B429" s="267">
        <v>0</v>
      </c>
      <c r="C429" s="267">
        <v>0</v>
      </c>
      <c r="D429" s="267">
        <v>4.5789</v>
      </c>
      <c r="E429" s="267">
        <v>1.6698</v>
      </c>
      <c r="F429" s="267">
        <v>3.5651</v>
      </c>
      <c r="G429" s="267">
        <v>1.5728</v>
      </c>
      <c r="H429" s="267">
        <v>4.2537</v>
      </c>
      <c r="I429" s="267">
        <v>1.5573</v>
      </c>
      <c r="J429" s="267">
        <v>5.3051</v>
      </c>
      <c r="K429" s="267">
        <v>1.5779</v>
      </c>
      <c r="L429" s="267">
        <v>4.7343</v>
      </c>
      <c r="M429" s="267">
        <v>3.0535</v>
      </c>
      <c r="N429" s="267">
        <v>5.1753</v>
      </c>
      <c r="O429" s="267">
        <v>2.804</v>
      </c>
      <c r="P429" s="267">
        <v>0</v>
      </c>
    </row>
    <row r="430" spans="1:16" ht="15">
      <c r="A430" s="290">
        <v>20</v>
      </c>
      <c r="B430" s="267">
        <v>0</v>
      </c>
      <c r="C430" s="267">
        <v>0</v>
      </c>
      <c r="D430" s="267">
        <v>4.9775</v>
      </c>
      <c r="E430" s="267">
        <v>1.6594</v>
      </c>
      <c r="F430" s="267">
        <v>3.545</v>
      </c>
      <c r="G430" s="267">
        <v>1.5661</v>
      </c>
      <c r="H430" s="267">
        <v>4.1673</v>
      </c>
      <c r="I430" s="267">
        <v>1.5537</v>
      </c>
      <c r="J430" s="267">
        <v>5.1185</v>
      </c>
      <c r="K430" s="267">
        <v>1.5768</v>
      </c>
      <c r="L430" s="267">
        <v>4.5877</v>
      </c>
      <c r="M430" s="267">
        <v>2.9821</v>
      </c>
      <c r="N430" s="267">
        <v>5.0275</v>
      </c>
      <c r="O430" s="267">
        <v>2.7239</v>
      </c>
      <c r="P430" s="267">
        <v>0</v>
      </c>
    </row>
    <row r="431" spans="1:16" ht="15">
      <c r="A431" s="290">
        <v>21</v>
      </c>
      <c r="B431" s="267">
        <v>0</v>
      </c>
      <c r="C431" s="267">
        <v>0</v>
      </c>
      <c r="D431" s="267">
        <v>5.9137</v>
      </c>
      <c r="E431" s="267">
        <v>1.8138</v>
      </c>
      <c r="F431" s="267">
        <v>3.8773</v>
      </c>
      <c r="G431" s="267">
        <v>1.7153</v>
      </c>
      <c r="H431" s="267">
        <v>4.4891</v>
      </c>
      <c r="I431" s="267">
        <v>1.7051</v>
      </c>
      <c r="J431" s="267">
        <v>5.4251</v>
      </c>
      <c r="K431" s="267">
        <v>1.7333</v>
      </c>
      <c r="L431" s="267">
        <v>4.8852</v>
      </c>
      <c r="M431" s="267">
        <v>3.2019</v>
      </c>
      <c r="N431" s="267">
        <v>5.3676</v>
      </c>
      <c r="O431" s="267">
        <v>2.9082</v>
      </c>
      <c r="P431" s="267">
        <v>0</v>
      </c>
    </row>
    <row r="432" spans="1:16" ht="15">
      <c r="A432" s="290">
        <v>22</v>
      </c>
      <c r="B432" s="267">
        <v>0</v>
      </c>
      <c r="C432" s="267">
        <v>0</v>
      </c>
      <c r="D432" s="267">
        <v>6.3521</v>
      </c>
      <c r="E432" s="267">
        <v>1.8024</v>
      </c>
      <c r="F432" s="267">
        <v>3.8552</v>
      </c>
      <c r="G432" s="267">
        <v>1.708</v>
      </c>
      <c r="H432" s="267">
        <v>4.3941</v>
      </c>
      <c r="I432" s="267">
        <v>1.7012</v>
      </c>
      <c r="J432" s="267">
        <v>5.2199</v>
      </c>
      <c r="K432" s="267">
        <v>1.7321</v>
      </c>
      <c r="L432" s="267">
        <v>4.724</v>
      </c>
      <c r="M432" s="267">
        <v>3.1234</v>
      </c>
      <c r="N432" s="267">
        <v>5.2049</v>
      </c>
      <c r="O432" s="267">
        <v>2.8201</v>
      </c>
      <c r="P432" s="267">
        <v>0</v>
      </c>
    </row>
    <row r="433" spans="1:16" ht="15">
      <c r="A433" s="290">
        <v>23</v>
      </c>
      <c r="B433" s="267">
        <v>0</v>
      </c>
      <c r="C433" s="267">
        <v>0</v>
      </c>
      <c r="D433" s="267">
        <v>6.7905</v>
      </c>
      <c r="E433" s="267">
        <v>1.7909</v>
      </c>
      <c r="F433" s="267">
        <v>3.8331</v>
      </c>
      <c r="G433" s="267">
        <v>1.7006</v>
      </c>
      <c r="H433" s="267">
        <v>4.2991</v>
      </c>
      <c r="I433" s="267">
        <v>1.6973</v>
      </c>
      <c r="J433" s="267">
        <v>5.0147</v>
      </c>
      <c r="K433" s="267">
        <v>1.7309</v>
      </c>
      <c r="L433" s="267">
        <v>4.5627</v>
      </c>
      <c r="M433" s="267">
        <v>3.0449</v>
      </c>
      <c r="N433" s="267">
        <v>5.0423</v>
      </c>
      <c r="O433" s="267">
        <v>2.7319</v>
      </c>
      <c r="P433" s="267">
        <v>0</v>
      </c>
    </row>
    <row r="434" spans="1:16" ht="15">
      <c r="A434" s="290">
        <v>24</v>
      </c>
      <c r="B434" s="267">
        <v>0</v>
      </c>
      <c r="C434" s="267">
        <v>0</v>
      </c>
      <c r="D434" s="267">
        <v>7.229</v>
      </c>
      <c r="E434" s="267">
        <v>1.7795</v>
      </c>
      <c r="F434" s="267">
        <v>3.811</v>
      </c>
      <c r="G434" s="267">
        <v>1.6933</v>
      </c>
      <c r="H434" s="267">
        <v>4.2042</v>
      </c>
      <c r="I434" s="267">
        <v>1.6934</v>
      </c>
      <c r="J434" s="267">
        <v>4.8094</v>
      </c>
      <c r="K434" s="267">
        <v>1.7297</v>
      </c>
      <c r="L434" s="267">
        <v>4.4014</v>
      </c>
      <c r="M434" s="267">
        <v>2.9665</v>
      </c>
      <c r="N434" s="267">
        <v>4.8796</v>
      </c>
      <c r="O434" s="267">
        <v>2.6438</v>
      </c>
      <c r="P434" s="267">
        <v>0</v>
      </c>
    </row>
    <row r="435" spans="1:16" ht="15">
      <c r="A435" s="290">
        <v>25</v>
      </c>
      <c r="B435" s="267">
        <v>0</v>
      </c>
      <c r="C435" s="267">
        <v>0</v>
      </c>
      <c r="D435" s="267">
        <v>7.6674</v>
      </c>
      <c r="E435" s="267">
        <v>1.768</v>
      </c>
      <c r="F435" s="267">
        <v>3.7889</v>
      </c>
      <c r="G435" s="267">
        <v>1.6859</v>
      </c>
      <c r="H435" s="267">
        <v>4.1092</v>
      </c>
      <c r="I435" s="267">
        <v>1.6894</v>
      </c>
      <c r="J435" s="267">
        <v>4.6042</v>
      </c>
      <c r="K435" s="267">
        <v>1.7285</v>
      </c>
      <c r="L435" s="267">
        <v>4.2401</v>
      </c>
      <c r="M435" s="267">
        <v>2.888</v>
      </c>
      <c r="N435" s="267">
        <v>4.7169</v>
      </c>
      <c r="O435" s="267">
        <v>2.5557</v>
      </c>
      <c r="P435" s="267">
        <v>0</v>
      </c>
    </row>
    <row r="436" spans="1:16" ht="15">
      <c r="A436" s="290">
        <v>26</v>
      </c>
      <c r="B436" s="267">
        <v>0</v>
      </c>
      <c r="C436" s="267">
        <v>0</v>
      </c>
      <c r="D436" s="267">
        <v>8.1058</v>
      </c>
      <c r="E436" s="267">
        <v>1.7566</v>
      </c>
      <c r="F436" s="267">
        <v>3.7668</v>
      </c>
      <c r="G436" s="267">
        <v>1.6785</v>
      </c>
      <c r="H436" s="267">
        <v>4.0142</v>
      </c>
      <c r="I436" s="267">
        <v>1.6855</v>
      </c>
      <c r="J436" s="267">
        <v>4.399</v>
      </c>
      <c r="K436" s="267">
        <v>1.7273</v>
      </c>
      <c r="L436" s="267">
        <v>4.0789</v>
      </c>
      <c r="M436" s="267">
        <v>2.8095</v>
      </c>
      <c r="N436" s="267">
        <v>4.5543</v>
      </c>
      <c r="O436" s="267">
        <v>2.4676</v>
      </c>
      <c r="P436" s="267">
        <v>0</v>
      </c>
    </row>
    <row r="437" spans="1:16" ht="15">
      <c r="A437" s="290">
        <v>27</v>
      </c>
      <c r="B437" s="267">
        <v>0</v>
      </c>
      <c r="C437" s="267">
        <v>0</v>
      </c>
      <c r="D437" s="267">
        <v>8.5442</v>
      </c>
      <c r="E437" s="267">
        <v>1.7451</v>
      </c>
      <c r="F437" s="267">
        <v>3.7447</v>
      </c>
      <c r="G437" s="267">
        <v>1.6712</v>
      </c>
      <c r="H437" s="267">
        <v>3.9193</v>
      </c>
      <c r="I437" s="267">
        <v>1.6816</v>
      </c>
      <c r="J437" s="267">
        <v>4.1938</v>
      </c>
      <c r="K437" s="267">
        <v>1.726</v>
      </c>
      <c r="L437" s="267">
        <v>3.9176</v>
      </c>
      <c r="M437" s="267">
        <v>2.7311</v>
      </c>
      <c r="N437" s="267">
        <v>4.3916</v>
      </c>
      <c r="O437" s="267">
        <v>2.3794</v>
      </c>
      <c r="P437" s="267">
        <v>0</v>
      </c>
    </row>
    <row r="438" spans="1:16" ht="15">
      <c r="A438" s="290">
        <v>28</v>
      </c>
      <c r="B438" s="267">
        <v>0</v>
      </c>
      <c r="C438" s="267">
        <v>0</v>
      </c>
      <c r="D438" s="267">
        <v>8.9827</v>
      </c>
      <c r="E438" s="267">
        <v>1.7336</v>
      </c>
      <c r="F438" s="267">
        <v>3.7226</v>
      </c>
      <c r="G438" s="267">
        <v>1.6638</v>
      </c>
      <c r="H438" s="267">
        <v>3.8243</v>
      </c>
      <c r="I438" s="267">
        <v>1.6776</v>
      </c>
      <c r="J438" s="267">
        <v>3.9885</v>
      </c>
      <c r="K438" s="267">
        <v>1.7248</v>
      </c>
      <c r="L438" s="267">
        <v>3.7563</v>
      </c>
      <c r="M438" s="267">
        <v>2.6526</v>
      </c>
      <c r="N438" s="267">
        <v>4.229</v>
      </c>
      <c r="O438" s="267">
        <v>2.2913</v>
      </c>
      <c r="P438" s="267">
        <v>0</v>
      </c>
    </row>
    <row r="439" spans="1:16" ht="15">
      <c r="A439" s="290">
        <v>29</v>
      </c>
      <c r="B439" s="267">
        <v>0</v>
      </c>
      <c r="C439" s="267">
        <v>0</v>
      </c>
      <c r="D439" s="267">
        <v>9.4211</v>
      </c>
      <c r="E439" s="267">
        <v>1.7222</v>
      </c>
      <c r="F439" s="267">
        <v>3.7005</v>
      </c>
      <c r="G439" s="267">
        <v>1.6565</v>
      </c>
      <c r="H439" s="267">
        <v>3.7293</v>
      </c>
      <c r="I439" s="267">
        <v>1.6737</v>
      </c>
      <c r="J439" s="267">
        <v>3.7833</v>
      </c>
      <c r="K439" s="267">
        <v>1.7236</v>
      </c>
      <c r="L439" s="267">
        <v>3.595</v>
      </c>
      <c r="M439" s="267">
        <v>2.5741</v>
      </c>
      <c r="N439" s="267">
        <v>4.0663</v>
      </c>
      <c r="O439" s="267">
        <v>2.2032</v>
      </c>
      <c r="P439" s="267">
        <v>0</v>
      </c>
    </row>
    <row r="440" spans="1:16" ht="15">
      <c r="A440" s="290">
        <v>30</v>
      </c>
      <c r="B440" s="267">
        <v>0</v>
      </c>
      <c r="C440" s="267">
        <v>0</v>
      </c>
      <c r="D440" s="267">
        <v>9.8595</v>
      </c>
      <c r="E440" s="267">
        <v>1.7107</v>
      </c>
      <c r="F440" s="267">
        <v>3.6784</v>
      </c>
      <c r="G440" s="267">
        <v>1.6491</v>
      </c>
      <c r="H440" s="267">
        <v>3.6343</v>
      </c>
      <c r="I440" s="267">
        <v>1.6698</v>
      </c>
      <c r="J440" s="267">
        <v>3.5781</v>
      </c>
      <c r="K440" s="267">
        <v>1.7224</v>
      </c>
      <c r="L440" s="267">
        <v>3.4338</v>
      </c>
      <c r="M440" s="267">
        <v>2.4957</v>
      </c>
      <c r="N440" s="267">
        <v>3.9037</v>
      </c>
      <c r="O440" s="267">
        <v>2.1151</v>
      </c>
      <c r="P440" s="267">
        <v>0</v>
      </c>
    </row>
    <row r="441" spans="1:16" ht="15">
      <c r="A441" s="290">
        <v>31</v>
      </c>
      <c r="B441" s="267">
        <v>0</v>
      </c>
      <c r="C441" s="267">
        <v>0</v>
      </c>
      <c r="D441" s="267">
        <v>9.2891</v>
      </c>
      <c r="E441" s="267">
        <v>1.7052</v>
      </c>
      <c r="F441" s="267">
        <v>3.6493</v>
      </c>
      <c r="G441" s="267">
        <v>1.6413</v>
      </c>
      <c r="H441" s="267">
        <v>3.6158</v>
      </c>
      <c r="I441" s="267">
        <v>1.6658</v>
      </c>
      <c r="J441" s="267">
        <v>3.5579</v>
      </c>
      <c r="K441" s="267">
        <v>1.7212</v>
      </c>
      <c r="L441" s="267">
        <v>3.3881</v>
      </c>
      <c r="M441" s="267">
        <v>2.4775</v>
      </c>
      <c r="N441" s="267">
        <v>3.8213</v>
      </c>
      <c r="O441" s="267">
        <v>2.0878</v>
      </c>
      <c r="P441" s="267">
        <v>0</v>
      </c>
    </row>
    <row r="442" spans="1:16" ht="15">
      <c r="A442" s="290">
        <v>32</v>
      </c>
      <c r="B442" s="267">
        <v>0</v>
      </c>
      <c r="C442" s="267">
        <v>0</v>
      </c>
      <c r="D442" s="267">
        <v>8.7188</v>
      </c>
      <c r="E442" s="267">
        <v>1.6997</v>
      </c>
      <c r="F442" s="267">
        <v>3.6203</v>
      </c>
      <c r="G442" s="267">
        <v>1.6335</v>
      </c>
      <c r="H442" s="267">
        <v>3.5973</v>
      </c>
      <c r="I442" s="267">
        <v>1.6619</v>
      </c>
      <c r="J442" s="267">
        <v>3.5377</v>
      </c>
      <c r="K442" s="267">
        <v>1.72</v>
      </c>
      <c r="L442" s="267">
        <v>3.3424</v>
      </c>
      <c r="M442" s="267">
        <v>2.4594</v>
      </c>
      <c r="N442" s="267">
        <v>3.7389</v>
      </c>
      <c r="O442" s="267">
        <v>2.0605</v>
      </c>
      <c r="P442" s="267">
        <v>0</v>
      </c>
    </row>
    <row r="443" spans="1:16" ht="15">
      <c r="A443" s="290">
        <v>33</v>
      </c>
      <c r="B443" s="267">
        <v>0</v>
      </c>
      <c r="C443" s="267">
        <v>0</v>
      </c>
      <c r="D443" s="267">
        <v>8.9632</v>
      </c>
      <c r="E443" s="267">
        <v>1.7873</v>
      </c>
      <c r="F443" s="267">
        <v>3.9504</v>
      </c>
      <c r="G443" s="267">
        <v>1.7151</v>
      </c>
      <c r="H443" s="267">
        <v>3.9367</v>
      </c>
      <c r="I443" s="267">
        <v>1.7492</v>
      </c>
      <c r="J443" s="267">
        <v>3.8693</v>
      </c>
      <c r="K443" s="267">
        <v>1.8133</v>
      </c>
      <c r="L443" s="267">
        <v>3.6265</v>
      </c>
      <c r="M443" s="267">
        <v>2.5755</v>
      </c>
      <c r="N443" s="267">
        <v>4.0221</v>
      </c>
      <c r="O443" s="267">
        <v>2.1451</v>
      </c>
      <c r="P443" s="267">
        <v>0</v>
      </c>
    </row>
    <row r="444" spans="1:16" ht="15">
      <c r="A444" s="290">
        <v>34</v>
      </c>
      <c r="B444" s="267">
        <v>0</v>
      </c>
      <c r="C444" s="267">
        <v>0</v>
      </c>
      <c r="D444" s="267">
        <v>8.3358</v>
      </c>
      <c r="E444" s="267">
        <v>1.7815</v>
      </c>
      <c r="F444" s="267">
        <v>3.9184</v>
      </c>
      <c r="G444" s="267">
        <v>1.7069</v>
      </c>
      <c r="H444" s="267">
        <v>3.9163</v>
      </c>
      <c r="I444" s="267">
        <v>1.745</v>
      </c>
      <c r="J444" s="267">
        <v>3.8471</v>
      </c>
      <c r="K444" s="267">
        <v>1.8121</v>
      </c>
      <c r="L444" s="267">
        <v>3.5762</v>
      </c>
      <c r="M444" s="267">
        <v>2.5563</v>
      </c>
      <c r="N444" s="267">
        <v>3.9315</v>
      </c>
      <c r="O444" s="267">
        <v>2.1163</v>
      </c>
      <c r="P444" s="267">
        <v>0</v>
      </c>
    </row>
    <row r="445" spans="1:16" ht="15">
      <c r="A445" s="290">
        <v>35</v>
      </c>
      <c r="B445" s="267">
        <v>0</v>
      </c>
      <c r="C445" s="267">
        <v>0</v>
      </c>
      <c r="D445" s="267">
        <v>7.7084</v>
      </c>
      <c r="E445" s="267">
        <v>1.7757</v>
      </c>
      <c r="F445" s="267">
        <v>3.8865</v>
      </c>
      <c r="G445" s="267">
        <v>1.6986</v>
      </c>
      <c r="H445" s="267">
        <v>3.896</v>
      </c>
      <c r="I445" s="267">
        <v>1.7409</v>
      </c>
      <c r="J445" s="267">
        <v>3.8249</v>
      </c>
      <c r="K445" s="267">
        <v>1.8108</v>
      </c>
      <c r="L445" s="267">
        <v>3.526</v>
      </c>
      <c r="M445" s="267">
        <v>2.5372</v>
      </c>
      <c r="N445" s="267">
        <v>3.8409</v>
      </c>
      <c r="O445" s="267">
        <v>2.0875</v>
      </c>
      <c r="P445" s="267">
        <v>0</v>
      </c>
    </row>
    <row r="446" spans="1:16" ht="15">
      <c r="A446" s="290">
        <v>36</v>
      </c>
      <c r="B446" s="267">
        <v>0</v>
      </c>
      <c r="C446" s="267">
        <v>0</v>
      </c>
      <c r="D446" s="267">
        <v>7.081</v>
      </c>
      <c r="E446" s="267">
        <v>1.7698</v>
      </c>
      <c r="F446" s="267">
        <v>3.8545</v>
      </c>
      <c r="G446" s="267">
        <v>1.6904</v>
      </c>
      <c r="H446" s="267">
        <v>3.8756</v>
      </c>
      <c r="I446" s="267">
        <v>1.7367</v>
      </c>
      <c r="J446" s="267">
        <v>3.8027</v>
      </c>
      <c r="K446" s="267">
        <v>1.8095</v>
      </c>
      <c r="L446" s="267">
        <v>3.4758</v>
      </c>
      <c r="M446" s="267">
        <v>2.518</v>
      </c>
      <c r="N446" s="267">
        <v>3.7502</v>
      </c>
      <c r="O446" s="267">
        <v>2.0587</v>
      </c>
      <c r="P446" s="267">
        <v>0</v>
      </c>
    </row>
    <row r="447" spans="1:16" ht="15">
      <c r="A447" s="290">
        <v>37</v>
      </c>
      <c r="B447" s="267">
        <v>0</v>
      </c>
      <c r="C447" s="267">
        <v>0</v>
      </c>
      <c r="D447" s="267">
        <v>6.4536</v>
      </c>
      <c r="E447" s="267">
        <v>1.764</v>
      </c>
      <c r="F447" s="267">
        <v>3.8226</v>
      </c>
      <c r="G447" s="267">
        <v>1.6822</v>
      </c>
      <c r="H447" s="267">
        <v>3.8552</v>
      </c>
      <c r="I447" s="267">
        <v>1.7326</v>
      </c>
      <c r="J447" s="267">
        <v>3.7805</v>
      </c>
      <c r="K447" s="267">
        <v>1.8082</v>
      </c>
      <c r="L447" s="267">
        <v>3.4256</v>
      </c>
      <c r="M447" s="267">
        <v>2.4989</v>
      </c>
      <c r="N447" s="267">
        <v>3.6596</v>
      </c>
      <c r="O447" s="267">
        <v>2.03</v>
      </c>
      <c r="P447" s="267">
        <v>0</v>
      </c>
    </row>
    <row r="448" spans="1:16" ht="15">
      <c r="A448" s="290">
        <v>38</v>
      </c>
      <c r="B448" s="267">
        <v>0</v>
      </c>
      <c r="C448" s="267">
        <v>0</v>
      </c>
      <c r="D448" s="267">
        <v>5.8262</v>
      </c>
      <c r="E448" s="267">
        <v>1.7582</v>
      </c>
      <c r="F448" s="267">
        <v>3.7906</v>
      </c>
      <c r="G448" s="267">
        <v>1.6739</v>
      </c>
      <c r="H448" s="267">
        <v>3.8349</v>
      </c>
      <c r="I448" s="267">
        <v>1.7284</v>
      </c>
      <c r="J448" s="267">
        <v>3.7583</v>
      </c>
      <c r="K448" s="267">
        <v>1.807</v>
      </c>
      <c r="L448" s="267">
        <v>3.3753</v>
      </c>
      <c r="M448" s="267">
        <v>2.4797</v>
      </c>
      <c r="N448" s="267">
        <v>3.5689</v>
      </c>
      <c r="O448" s="267">
        <v>2.0012</v>
      </c>
      <c r="P448" s="267">
        <v>0</v>
      </c>
    </row>
    <row r="449" spans="1:16" ht="15">
      <c r="A449" s="290">
        <v>39</v>
      </c>
      <c r="B449" s="267">
        <v>0</v>
      </c>
      <c r="C449" s="267">
        <v>0</v>
      </c>
      <c r="D449" s="267">
        <v>5.1988</v>
      </c>
      <c r="E449" s="267">
        <v>1.7523</v>
      </c>
      <c r="F449" s="267">
        <v>3.7586</v>
      </c>
      <c r="G449" s="267">
        <v>1.6657</v>
      </c>
      <c r="H449" s="267">
        <v>3.8145</v>
      </c>
      <c r="I449" s="267">
        <v>1.7243</v>
      </c>
      <c r="J449" s="267">
        <v>3.7361</v>
      </c>
      <c r="K449" s="267">
        <v>1.8057</v>
      </c>
      <c r="L449" s="267">
        <v>3.3251</v>
      </c>
      <c r="M449" s="267">
        <v>2.4606</v>
      </c>
      <c r="N449" s="267">
        <v>3.4783</v>
      </c>
      <c r="O449" s="267">
        <v>1.9724</v>
      </c>
      <c r="P449" s="267">
        <v>0</v>
      </c>
    </row>
    <row r="450" spans="1:16" ht="15">
      <c r="A450" s="290">
        <v>40</v>
      </c>
      <c r="B450" s="267">
        <v>0</v>
      </c>
      <c r="C450" s="267">
        <v>0</v>
      </c>
      <c r="D450" s="267">
        <v>4.5714</v>
      </c>
      <c r="E450" s="267">
        <v>1.7465</v>
      </c>
      <c r="F450" s="267">
        <v>3.7267</v>
      </c>
      <c r="G450" s="267">
        <v>1.6575</v>
      </c>
      <c r="H450" s="267">
        <v>3.7941</v>
      </c>
      <c r="I450" s="267">
        <v>1.7201</v>
      </c>
      <c r="J450" s="267">
        <v>3.714</v>
      </c>
      <c r="K450" s="267">
        <v>1.8044</v>
      </c>
      <c r="L450" s="267">
        <v>3.2749</v>
      </c>
      <c r="M450" s="267">
        <v>2.4414</v>
      </c>
      <c r="N450" s="267">
        <v>3.3877</v>
      </c>
      <c r="O450" s="267">
        <v>1.9436</v>
      </c>
      <c r="P450" s="267">
        <v>0</v>
      </c>
    </row>
    <row r="451" spans="1:16" ht="15">
      <c r="A451" s="290">
        <v>41</v>
      </c>
      <c r="B451" s="267">
        <v>0</v>
      </c>
      <c r="C451" s="267">
        <v>0</v>
      </c>
      <c r="D451" s="267">
        <v>3.944</v>
      </c>
      <c r="E451" s="267">
        <v>1.7407</v>
      </c>
      <c r="F451" s="267">
        <v>3.6947</v>
      </c>
      <c r="G451" s="267">
        <v>1.6492</v>
      </c>
      <c r="H451" s="267">
        <v>3.7738</v>
      </c>
      <c r="I451" s="267">
        <v>1.716</v>
      </c>
      <c r="J451" s="267">
        <v>3.6918</v>
      </c>
      <c r="K451" s="267">
        <v>1.8031</v>
      </c>
      <c r="L451" s="267">
        <v>3.2247</v>
      </c>
      <c r="M451" s="267">
        <v>2.4223</v>
      </c>
      <c r="N451" s="267">
        <v>3.297</v>
      </c>
      <c r="O451" s="267">
        <v>1.9149</v>
      </c>
      <c r="P451" s="267">
        <v>0</v>
      </c>
    </row>
    <row r="452" spans="1:16" ht="15">
      <c r="A452" s="290">
        <v>42</v>
      </c>
      <c r="B452" s="267">
        <v>0</v>
      </c>
      <c r="C452" s="267">
        <v>0</v>
      </c>
      <c r="D452" s="267">
        <v>3.3166</v>
      </c>
      <c r="E452" s="267">
        <v>1.7348</v>
      </c>
      <c r="F452" s="267">
        <v>3.6628</v>
      </c>
      <c r="G452" s="267">
        <v>1.641</v>
      </c>
      <c r="H452" s="267">
        <v>3.7534</v>
      </c>
      <c r="I452" s="267">
        <v>1.7119</v>
      </c>
      <c r="J452" s="267">
        <v>3.6696</v>
      </c>
      <c r="K452" s="267">
        <v>1.8019</v>
      </c>
      <c r="L452" s="267">
        <v>3.1744</v>
      </c>
      <c r="M452" s="267">
        <v>2.4031</v>
      </c>
      <c r="N452" s="267">
        <v>3.2064</v>
      </c>
      <c r="O452" s="267">
        <v>1.8861</v>
      </c>
      <c r="P452" s="267">
        <v>0</v>
      </c>
    </row>
    <row r="453" spans="1:16" ht="15">
      <c r="A453" s="290">
        <v>43</v>
      </c>
      <c r="B453" s="267">
        <v>0</v>
      </c>
      <c r="C453" s="267">
        <v>0</v>
      </c>
      <c r="D453" s="267">
        <v>3.9489</v>
      </c>
      <c r="E453" s="267">
        <v>1.7264</v>
      </c>
      <c r="F453" s="267">
        <v>3.6117</v>
      </c>
      <c r="G453" s="267">
        <v>1.6364</v>
      </c>
      <c r="H453" s="267">
        <v>3.7335</v>
      </c>
      <c r="I453" s="267">
        <v>1.7036</v>
      </c>
      <c r="J453" s="267">
        <v>3.627</v>
      </c>
      <c r="K453" s="267">
        <v>1.7876</v>
      </c>
      <c r="L453" s="267">
        <v>3.1305</v>
      </c>
      <c r="M453" s="267">
        <v>2.3942</v>
      </c>
      <c r="N453" s="267">
        <v>3.1452</v>
      </c>
      <c r="O453" s="267">
        <v>1.8816</v>
      </c>
      <c r="P453" s="267">
        <v>0</v>
      </c>
    </row>
    <row r="454" spans="1:16" ht="15">
      <c r="A454" s="290">
        <v>44</v>
      </c>
      <c r="B454" s="267">
        <v>0</v>
      </c>
      <c r="C454" s="267">
        <v>0</v>
      </c>
      <c r="D454" s="267">
        <v>4.5813</v>
      </c>
      <c r="E454" s="267">
        <v>1.7179</v>
      </c>
      <c r="F454" s="267">
        <v>3.5606</v>
      </c>
      <c r="G454" s="267">
        <v>1.6318</v>
      </c>
      <c r="H454" s="267">
        <v>3.7136</v>
      </c>
      <c r="I454" s="267">
        <v>1.6953</v>
      </c>
      <c r="J454" s="267">
        <v>3.5844</v>
      </c>
      <c r="K454" s="267">
        <v>1.7734</v>
      </c>
      <c r="L454" s="267">
        <v>3.0866</v>
      </c>
      <c r="M454" s="267">
        <v>2.3852</v>
      </c>
      <c r="N454" s="267">
        <v>3.0839</v>
      </c>
      <c r="O454" s="267">
        <v>1.8772</v>
      </c>
      <c r="P454" s="267">
        <v>0</v>
      </c>
    </row>
    <row r="455" spans="1:16" ht="15">
      <c r="A455" s="290">
        <v>45</v>
      </c>
      <c r="B455" s="267">
        <v>0</v>
      </c>
      <c r="C455" s="267">
        <v>0</v>
      </c>
      <c r="D455" s="267">
        <v>5.2137</v>
      </c>
      <c r="E455" s="267">
        <v>1.7095</v>
      </c>
      <c r="F455" s="267">
        <v>3.5095</v>
      </c>
      <c r="G455" s="267">
        <v>1.6271</v>
      </c>
      <c r="H455" s="267">
        <v>3.6938</v>
      </c>
      <c r="I455" s="267">
        <v>1.687</v>
      </c>
      <c r="J455" s="267">
        <v>3.5418</v>
      </c>
      <c r="K455" s="267">
        <v>1.7592</v>
      </c>
      <c r="L455" s="267">
        <v>3.0427</v>
      </c>
      <c r="M455" s="267">
        <v>2.3763</v>
      </c>
      <c r="N455" s="267">
        <v>3.0227</v>
      </c>
      <c r="O455" s="267">
        <v>1.8727</v>
      </c>
      <c r="P455" s="267">
        <v>0</v>
      </c>
    </row>
    <row r="456" spans="1:16" ht="15">
      <c r="A456" s="290">
        <v>46</v>
      </c>
      <c r="B456" s="267">
        <v>0</v>
      </c>
      <c r="C456" s="267">
        <v>0</v>
      </c>
      <c r="D456" s="267">
        <v>5.8461</v>
      </c>
      <c r="E456" s="267">
        <v>1.701</v>
      </c>
      <c r="F456" s="267">
        <v>3.4584</v>
      </c>
      <c r="G456" s="267">
        <v>1.6225</v>
      </c>
      <c r="H456" s="267">
        <v>3.6739</v>
      </c>
      <c r="I456" s="267">
        <v>1.6787</v>
      </c>
      <c r="J456" s="267">
        <v>3.4992</v>
      </c>
      <c r="K456" s="267">
        <v>1.745</v>
      </c>
      <c r="L456" s="267">
        <v>2.9987</v>
      </c>
      <c r="M456" s="267">
        <v>2.3674</v>
      </c>
      <c r="N456" s="267">
        <v>2.9615</v>
      </c>
      <c r="O456" s="267">
        <v>1.8682</v>
      </c>
      <c r="P456" s="267">
        <v>0</v>
      </c>
    </row>
    <row r="457" spans="1:16" ht="15">
      <c r="A457" s="290">
        <v>47</v>
      </c>
      <c r="B457" s="267">
        <v>0</v>
      </c>
      <c r="C457" s="267">
        <v>0</v>
      </c>
      <c r="D457" s="267">
        <v>6.4784</v>
      </c>
      <c r="E457" s="267">
        <v>1.6925</v>
      </c>
      <c r="F457" s="267">
        <v>3.4074</v>
      </c>
      <c r="G457" s="267">
        <v>1.6179</v>
      </c>
      <c r="H457" s="267">
        <v>3.654</v>
      </c>
      <c r="I457" s="267">
        <v>1.6704</v>
      </c>
      <c r="J457" s="267">
        <v>3.4566</v>
      </c>
      <c r="K457" s="267">
        <v>1.7308</v>
      </c>
      <c r="L457" s="267">
        <v>2.9548</v>
      </c>
      <c r="M457" s="267">
        <v>2.3584</v>
      </c>
      <c r="N457" s="267">
        <v>2.9002</v>
      </c>
      <c r="O457" s="267">
        <v>1.8638</v>
      </c>
      <c r="P457" s="267">
        <v>0</v>
      </c>
    </row>
    <row r="458" spans="1:16" ht="15">
      <c r="A458" s="290">
        <v>48</v>
      </c>
      <c r="B458" s="267">
        <v>0</v>
      </c>
      <c r="C458" s="267">
        <v>0</v>
      </c>
      <c r="D458" s="267">
        <v>7.1108</v>
      </c>
      <c r="E458" s="267">
        <v>1.6841</v>
      </c>
      <c r="F458" s="267">
        <v>3.3563</v>
      </c>
      <c r="G458" s="267">
        <v>1.6132</v>
      </c>
      <c r="H458" s="267">
        <v>3.6341</v>
      </c>
      <c r="I458" s="267">
        <v>1.6621</v>
      </c>
      <c r="J458" s="267">
        <v>3.414</v>
      </c>
      <c r="K458" s="267">
        <v>1.7166</v>
      </c>
      <c r="L458" s="267">
        <v>2.9109</v>
      </c>
      <c r="M458" s="267">
        <v>2.3495</v>
      </c>
      <c r="N458" s="267">
        <v>2.839</v>
      </c>
      <c r="O458" s="267">
        <v>1.8593</v>
      </c>
      <c r="P458" s="267">
        <v>0</v>
      </c>
    </row>
    <row r="459" spans="1:16" ht="15">
      <c r="A459" s="290">
        <v>49</v>
      </c>
      <c r="B459" s="267">
        <v>0</v>
      </c>
      <c r="C459" s="267">
        <v>0</v>
      </c>
      <c r="D459" s="267">
        <v>7.7432</v>
      </c>
      <c r="E459" s="267">
        <v>1.6756</v>
      </c>
      <c r="F459" s="267">
        <v>3.3052</v>
      </c>
      <c r="G459" s="267">
        <v>1.6086</v>
      </c>
      <c r="H459" s="267">
        <v>3.6142</v>
      </c>
      <c r="I459" s="267">
        <v>1.6538</v>
      </c>
      <c r="J459" s="267">
        <v>3.3714</v>
      </c>
      <c r="K459" s="267">
        <v>1.7024</v>
      </c>
      <c r="L459" s="267">
        <v>2.867</v>
      </c>
      <c r="M459" s="267">
        <v>2.3406</v>
      </c>
      <c r="N459" s="267">
        <v>2.7778</v>
      </c>
      <c r="O459" s="267">
        <v>1.8548</v>
      </c>
      <c r="P459" s="267">
        <v>0</v>
      </c>
    </row>
    <row r="460" spans="1:16" ht="15">
      <c r="A460" s="290">
        <v>50</v>
      </c>
      <c r="B460" s="267">
        <v>0</v>
      </c>
      <c r="C460" s="267">
        <v>0</v>
      </c>
      <c r="D460" s="267">
        <v>8.3755</v>
      </c>
      <c r="E460" s="267">
        <v>1.6672</v>
      </c>
      <c r="F460" s="267">
        <v>3.2541</v>
      </c>
      <c r="G460" s="267">
        <v>1.604</v>
      </c>
      <c r="H460" s="267">
        <v>3.5943</v>
      </c>
      <c r="I460" s="267">
        <v>1.6455</v>
      </c>
      <c r="J460" s="267">
        <v>3.3288</v>
      </c>
      <c r="K460" s="267">
        <v>1.6882</v>
      </c>
      <c r="L460" s="267">
        <v>2.8231</v>
      </c>
      <c r="M460" s="267">
        <v>2.3316</v>
      </c>
      <c r="N460" s="267">
        <v>2.7166</v>
      </c>
      <c r="O460" s="267">
        <v>1.8504</v>
      </c>
      <c r="P460" s="267">
        <v>0</v>
      </c>
    </row>
    <row r="461" spans="1:16" ht="15">
      <c r="A461" s="290">
        <v>51</v>
      </c>
      <c r="B461" s="267">
        <v>0</v>
      </c>
      <c r="C461" s="267">
        <v>0</v>
      </c>
      <c r="D461" s="267">
        <v>9.0079</v>
      </c>
      <c r="E461" s="267">
        <v>1.6587</v>
      </c>
      <c r="F461" s="267">
        <v>3.203</v>
      </c>
      <c r="G461" s="267">
        <v>1.5994</v>
      </c>
      <c r="H461" s="267">
        <v>3.5744</v>
      </c>
      <c r="I461" s="267">
        <v>1.6372</v>
      </c>
      <c r="J461" s="267">
        <v>3.2862</v>
      </c>
      <c r="K461" s="267">
        <v>1.674</v>
      </c>
      <c r="L461" s="267">
        <v>2.7791</v>
      </c>
      <c r="M461" s="267">
        <v>2.3227</v>
      </c>
      <c r="N461" s="267">
        <v>2.6553</v>
      </c>
      <c r="O461" s="267">
        <v>1.8459</v>
      </c>
      <c r="P461" s="267">
        <v>0</v>
      </c>
    </row>
    <row r="462" spans="1:16" ht="15">
      <c r="A462" s="290">
        <v>52</v>
      </c>
      <c r="B462" s="267">
        <v>0</v>
      </c>
      <c r="C462" s="267">
        <v>0</v>
      </c>
      <c r="D462" s="267">
        <v>9.6403</v>
      </c>
      <c r="E462" s="267">
        <v>1.6503</v>
      </c>
      <c r="F462" s="267">
        <v>3.1519</v>
      </c>
      <c r="G462" s="267">
        <v>1.5947</v>
      </c>
      <c r="H462" s="267">
        <v>3.5545</v>
      </c>
      <c r="I462" s="267">
        <v>1.6289</v>
      </c>
      <c r="J462" s="267">
        <v>3.2436</v>
      </c>
      <c r="K462" s="267">
        <v>1.6598</v>
      </c>
      <c r="L462" s="267">
        <v>2.7352</v>
      </c>
      <c r="M462" s="267">
        <v>2.3137</v>
      </c>
      <c r="N462" s="267">
        <v>2.5941</v>
      </c>
      <c r="O462" s="267">
        <v>1.8414</v>
      </c>
      <c r="P462" s="267">
        <v>0</v>
      </c>
    </row>
    <row r="463" spans="1:16" ht="15">
      <c r="A463" s="290">
        <v>53</v>
      </c>
      <c r="B463" s="267">
        <v>0</v>
      </c>
      <c r="C463" s="267">
        <v>0</v>
      </c>
      <c r="D463" s="267">
        <v>10.2726</v>
      </c>
      <c r="E463" s="267">
        <v>1.6418</v>
      </c>
      <c r="F463" s="267">
        <v>3.1008</v>
      </c>
      <c r="G463" s="267">
        <v>1.5901</v>
      </c>
      <c r="H463" s="267">
        <v>3.5346</v>
      </c>
      <c r="I463" s="267">
        <v>1.6206</v>
      </c>
      <c r="J463" s="267">
        <v>3.2011</v>
      </c>
      <c r="K463" s="267">
        <v>1.6456</v>
      </c>
      <c r="L463" s="267">
        <v>2.6913</v>
      </c>
      <c r="M463" s="267">
        <v>2.3048</v>
      </c>
      <c r="N463" s="267">
        <v>2.5329</v>
      </c>
      <c r="O463" s="267">
        <v>1.837</v>
      </c>
      <c r="P463" s="267">
        <v>0</v>
      </c>
    </row>
    <row r="464" spans="1:16" ht="15">
      <c r="A464" s="290">
        <v>54</v>
      </c>
      <c r="B464" s="267">
        <v>0</v>
      </c>
      <c r="C464" s="267">
        <v>0</v>
      </c>
      <c r="D464" s="267">
        <v>10.905</v>
      </c>
      <c r="E464" s="267">
        <v>1.6333</v>
      </c>
      <c r="F464" s="267">
        <v>3.0498</v>
      </c>
      <c r="G464" s="267">
        <v>1.5855</v>
      </c>
      <c r="H464" s="267">
        <v>3.5148</v>
      </c>
      <c r="I464" s="267">
        <v>1.6123</v>
      </c>
      <c r="J464" s="267">
        <v>3.1585</v>
      </c>
      <c r="K464" s="267">
        <v>1.6314</v>
      </c>
      <c r="L464" s="267">
        <v>2.6474</v>
      </c>
      <c r="M464" s="267">
        <v>2.2959</v>
      </c>
      <c r="N464" s="267">
        <v>2.4717</v>
      </c>
      <c r="O464" s="267">
        <v>1.8325</v>
      </c>
      <c r="P464" s="267">
        <v>0</v>
      </c>
    </row>
    <row r="465" spans="1:16" ht="15">
      <c r="A465" s="290">
        <v>55</v>
      </c>
      <c r="B465" s="267">
        <v>0</v>
      </c>
      <c r="C465" s="267">
        <v>0</v>
      </c>
      <c r="D465" s="267">
        <v>10.237</v>
      </c>
      <c r="E465" s="267">
        <v>1.6263</v>
      </c>
      <c r="F465" s="267">
        <v>3.0235</v>
      </c>
      <c r="G465" s="267">
        <v>1.5834</v>
      </c>
      <c r="H465" s="267">
        <v>3.3734</v>
      </c>
      <c r="I465" s="267">
        <v>1.6077</v>
      </c>
      <c r="J465" s="267">
        <v>3.1244</v>
      </c>
      <c r="K465" s="267">
        <v>1.6257</v>
      </c>
      <c r="L465" s="267">
        <v>2.6171</v>
      </c>
      <c r="M465" s="267">
        <v>2.2839</v>
      </c>
      <c r="N465" s="267">
        <v>2.4305</v>
      </c>
      <c r="O465" s="267">
        <v>1.8234</v>
      </c>
      <c r="P465" s="267">
        <v>0</v>
      </c>
    </row>
    <row r="466" spans="1:16" ht="15">
      <c r="A466" s="290">
        <v>56</v>
      </c>
      <c r="B466" s="267">
        <v>0</v>
      </c>
      <c r="C466" s="267">
        <v>0</v>
      </c>
      <c r="D466" s="267">
        <v>9.569</v>
      </c>
      <c r="E466" s="267">
        <v>1.6193</v>
      </c>
      <c r="F466" s="267">
        <v>2.9972</v>
      </c>
      <c r="G466" s="267">
        <v>1.5813</v>
      </c>
      <c r="H466" s="267">
        <v>3.2321</v>
      </c>
      <c r="I466" s="267">
        <v>1.603</v>
      </c>
      <c r="J466" s="267">
        <v>3.0903</v>
      </c>
      <c r="K466" s="267">
        <v>1.6199</v>
      </c>
      <c r="L466" s="267">
        <v>2.5869</v>
      </c>
      <c r="M466" s="267">
        <v>2.272</v>
      </c>
      <c r="N466" s="267">
        <v>2.3894</v>
      </c>
      <c r="O466" s="267">
        <v>1.8143</v>
      </c>
      <c r="P466" s="267">
        <v>0</v>
      </c>
    </row>
    <row r="467" spans="1:16" ht="15">
      <c r="A467" s="290">
        <v>57</v>
      </c>
      <c r="B467" s="267">
        <v>0</v>
      </c>
      <c r="C467" s="267">
        <v>0</v>
      </c>
      <c r="D467" s="267">
        <v>8.9009</v>
      </c>
      <c r="E467" s="267">
        <v>1.6123</v>
      </c>
      <c r="F467" s="267">
        <v>2.9709</v>
      </c>
      <c r="G467" s="267">
        <v>1.5793</v>
      </c>
      <c r="H467" s="267">
        <v>3.0907</v>
      </c>
      <c r="I467" s="267">
        <v>1.5984</v>
      </c>
      <c r="J467" s="267">
        <v>3.0562</v>
      </c>
      <c r="K467" s="267">
        <v>1.6142</v>
      </c>
      <c r="L467" s="267">
        <v>2.5567</v>
      </c>
      <c r="M467" s="267">
        <v>2.2601</v>
      </c>
      <c r="N467" s="267">
        <v>2.3483</v>
      </c>
      <c r="O467" s="267">
        <v>1.8052</v>
      </c>
      <c r="P467" s="267">
        <v>0</v>
      </c>
    </row>
    <row r="468" spans="1:16" ht="15">
      <c r="A468" s="290">
        <v>58</v>
      </c>
      <c r="B468" s="267">
        <v>0</v>
      </c>
      <c r="C468" s="267">
        <v>0</v>
      </c>
      <c r="D468" s="267">
        <v>8.2329</v>
      </c>
      <c r="E468" s="267">
        <v>1.6053</v>
      </c>
      <c r="F468" s="267">
        <v>2.9445</v>
      </c>
      <c r="G468" s="267">
        <v>1.5772</v>
      </c>
      <c r="H468" s="267">
        <v>2.9494</v>
      </c>
      <c r="I468" s="267">
        <v>1.5938</v>
      </c>
      <c r="J468" s="267">
        <v>3.0221</v>
      </c>
      <c r="K468" s="267">
        <v>1.6084</v>
      </c>
      <c r="L468" s="267">
        <v>2.5264</v>
      </c>
      <c r="M468" s="267">
        <v>2.2481</v>
      </c>
      <c r="N468" s="267">
        <v>2.3072</v>
      </c>
      <c r="O468" s="267">
        <v>1.7961</v>
      </c>
      <c r="P468" s="267">
        <v>0</v>
      </c>
    </row>
    <row r="469" spans="1:16" ht="15">
      <c r="A469" s="290">
        <v>59</v>
      </c>
      <c r="B469" s="267">
        <v>0</v>
      </c>
      <c r="C469" s="267">
        <v>0</v>
      </c>
      <c r="D469" s="267">
        <v>7.5649</v>
      </c>
      <c r="E469" s="267">
        <v>1.5983</v>
      </c>
      <c r="F469" s="267">
        <v>2.9182</v>
      </c>
      <c r="G469" s="267">
        <v>1.5751</v>
      </c>
      <c r="H469" s="267">
        <v>2.808</v>
      </c>
      <c r="I469" s="267">
        <v>1.5892</v>
      </c>
      <c r="J469" s="267">
        <v>2.988</v>
      </c>
      <c r="K469" s="267">
        <v>1.6027</v>
      </c>
      <c r="L469" s="267">
        <v>2.4962</v>
      </c>
      <c r="M469" s="267">
        <v>2.2362</v>
      </c>
      <c r="N469" s="267">
        <v>2.2661</v>
      </c>
      <c r="O469" s="267">
        <v>1.787</v>
      </c>
      <c r="P469" s="267">
        <v>0</v>
      </c>
    </row>
    <row r="470" spans="1:16" ht="15">
      <c r="A470" s="290">
        <v>60</v>
      </c>
      <c r="B470" s="267">
        <v>0</v>
      </c>
      <c r="C470" s="267">
        <v>0</v>
      </c>
      <c r="D470" s="267">
        <v>6.8969</v>
      </c>
      <c r="E470" s="267">
        <v>1.5913</v>
      </c>
      <c r="F470" s="267">
        <v>2.8919</v>
      </c>
      <c r="G470" s="267">
        <v>1.573</v>
      </c>
      <c r="H470" s="267">
        <v>2.6667</v>
      </c>
      <c r="I470" s="267">
        <v>1.5845</v>
      </c>
      <c r="J470" s="267">
        <v>2.9539</v>
      </c>
      <c r="K470" s="267">
        <v>1.597</v>
      </c>
      <c r="L470" s="267">
        <v>2.466</v>
      </c>
      <c r="M470" s="267">
        <v>2.2243</v>
      </c>
      <c r="N470" s="267">
        <v>2.2249</v>
      </c>
      <c r="O470" s="267">
        <v>1.7779</v>
      </c>
      <c r="P470" s="267">
        <v>0</v>
      </c>
    </row>
    <row r="471" ht="12.75">
      <c r="A471" s="83"/>
    </row>
    <row r="472" ht="12.75">
      <c r="A472" s="76" t="e">
        <v>#N/A</v>
      </c>
    </row>
    <row r="473" spans="1:16" s="261" customFormat="1" ht="12.75">
      <c r="A473" s="475" t="s">
        <v>19209</v>
      </c>
      <c r="B473" s="475"/>
      <c r="C473" s="475"/>
      <c r="D473" s="475"/>
      <c r="E473" s="475"/>
      <c r="F473" s="475"/>
      <c r="G473" s="475"/>
      <c r="H473" s="475"/>
      <c r="I473" s="475"/>
      <c r="J473" s="475"/>
      <c r="K473" s="475"/>
      <c r="L473" s="475"/>
      <c r="M473" s="475"/>
      <c r="N473" s="475"/>
      <c r="O473" s="475"/>
      <c r="P473" s="475"/>
    </row>
    <row r="474" spans="1:16" ht="12.75">
      <c r="A474" s="479" t="s">
        <v>19210</v>
      </c>
      <c r="B474" s="479"/>
      <c r="C474" s="479"/>
      <c r="D474" s="479"/>
      <c r="E474" s="479"/>
      <c r="F474" s="479"/>
      <c r="G474" s="479"/>
      <c r="H474" s="479"/>
      <c r="I474" s="479"/>
      <c r="J474" s="479"/>
      <c r="K474" s="479"/>
      <c r="L474" s="479"/>
      <c r="M474" s="479"/>
      <c r="N474" s="479"/>
      <c r="O474" s="479"/>
      <c r="P474" s="479"/>
    </row>
    <row r="475" spans="1:16" ht="12.75">
      <c r="A475" s="80" t="s">
        <v>19211</v>
      </c>
      <c r="B475" s="222" t="s">
        <v>19212</v>
      </c>
      <c r="C475" s="222" t="s">
        <v>19213</v>
      </c>
      <c r="D475" s="222" t="s">
        <v>19214</v>
      </c>
      <c r="E475" s="222" t="s">
        <v>19215</v>
      </c>
      <c r="F475" s="222" t="s">
        <v>19216</v>
      </c>
      <c r="G475" s="222" t="s">
        <v>19217</v>
      </c>
      <c r="H475" s="222" t="s">
        <v>19218</v>
      </c>
      <c r="I475" s="222" t="s">
        <v>19219</v>
      </c>
      <c r="J475" s="222" t="s">
        <v>19220</v>
      </c>
      <c r="K475" s="222" t="s">
        <v>19221</v>
      </c>
      <c r="L475" s="222" t="s">
        <v>19222</v>
      </c>
      <c r="M475" s="222" t="s">
        <v>19223</v>
      </c>
      <c r="N475" s="222" t="s">
        <v>19224</v>
      </c>
      <c r="O475" s="222" t="s">
        <v>19225</v>
      </c>
      <c r="P475" s="222" t="s">
        <v>19226</v>
      </c>
    </row>
    <row r="476" spans="1:16" ht="12.75">
      <c r="A476" s="82" t="s">
        <v>19227</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16.2788</v>
      </c>
      <c r="E477" s="267">
        <v>7.547</v>
      </c>
      <c r="F477" s="267">
        <v>22.6211</v>
      </c>
      <c r="G477" s="267">
        <v>6.989</v>
      </c>
      <c r="H477" s="267">
        <v>24.3473</v>
      </c>
      <c r="I477" s="267">
        <v>6.8355</v>
      </c>
      <c r="J477" s="267">
        <v>23.5356</v>
      </c>
      <c r="K477" s="267">
        <v>11.8087</v>
      </c>
      <c r="L477" s="267">
        <v>22.7434</v>
      </c>
      <c r="M477" s="267">
        <v>9.0466</v>
      </c>
      <c r="N477" s="267">
        <v>0</v>
      </c>
      <c r="O477" s="267">
        <v>0</v>
      </c>
      <c r="P477" s="267">
        <v>0</v>
      </c>
    </row>
    <row r="478" spans="1:16" ht="15">
      <c r="A478" s="290">
        <v>1</v>
      </c>
      <c r="B478" s="267">
        <v>0</v>
      </c>
      <c r="C478" s="267">
        <v>0</v>
      </c>
      <c r="D478" s="267">
        <v>14.4701</v>
      </c>
      <c r="E478" s="267">
        <v>6.7084</v>
      </c>
      <c r="F478" s="267">
        <v>20.1077</v>
      </c>
      <c r="G478" s="267">
        <v>6.2124</v>
      </c>
      <c r="H478" s="267">
        <v>21.6421</v>
      </c>
      <c r="I478" s="267">
        <v>6.076</v>
      </c>
      <c r="J478" s="267">
        <v>20.9205</v>
      </c>
      <c r="K478" s="267">
        <v>10.4966</v>
      </c>
      <c r="L478" s="267">
        <v>20.2163</v>
      </c>
      <c r="M478" s="267">
        <v>8.0414</v>
      </c>
      <c r="N478" s="267">
        <v>0</v>
      </c>
      <c r="O478" s="267">
        <v>0</v>
      </c>
      <c r="P478" s="267">
        <v>0</v>
      </c>
    </row>
    <row r="479" spans="1:16" ht="15">
      <c r="A479" s="290">
        <v>2</v>
      </c>
      <c r="B479" s="267">
        <v>0</v>
      </c>
      <c r="C479" s="267">
        <v>0</v>
      </c>
      <c r="D479" s="267">
        <v>12.6613</v>
      </c>
      <c r="E479" s="267">
        <v>5.8699</v>
      </c>
      <c r="F479" s="267">
        <v>17.5942</v>
      </c>
      <c r="G479" s="267">
        <v>5.4359</v>
      </c>
      <c r="H479" s="267">
        <v>18.9368</v>
      </c>
      <c r="I479" s="267">
        <v>5.3165</v>
      </c>
      <c r="J479" s="267">
        <v>18.3054</v>
      </c>
      <c r="K479" s="267">
        <v>9.1845</v>
      </c>
      <c r="L479" s="267">
        <v>17.6893</v>
      </c>
      <c r="M479" s="267">
        <v>7.0362</v>
      </c>
      <c r="N479" s="267">
        <v>0</v>
      </c>
      <c r="O479" s="267">
        <v>0</v>
      </c>
      <c r="P479" s="267">
        <v>0</v>
      </c>
    </row>
    <row r="480" spans="1:16" ht="15">
      <c r="A480" s="290">
        <v>3</v>
      </c>
      <c r="B480" s="267">
        <v>0</v>
      </c>
      <c r="C480" s="267">
        <v>0</v>
      </c>
      <c r="D480" s="267">
        <v>10.8525</v>
      </c>
      <c r="E480" s="267">
        <v>5.0313</v>
      </c>
      <c r="F480" s="267">
        <v>15.0808</v>
      </c>
      <c r="G480" s="267">
        <v>4.6593</v>
      </c>
      <c r="H480" s="267">
        <v>16.2315</v>
      </c>
      <c r="I480" s="267">
        <v>4.557</v>
      </c>
      <c r="J480" s="267">
        <v>15.6904</v>
      </c>
      <c r="K480" s="267">
        <v>7.8725</v>
      </c>
      <c r="L480" s="267">
        <v>15.1623</v>
      </c>
      <c r="M480" s="267">
        <v>6.0311</v>
      </c>
      <c r="N480" s="267">
        <v>0</v>
      </c>
      <c r="O480" s="267">
        <v>0</v>
      </c>
      <c r="P480" s="267">
        <v>0</v>
      </c>
    </row>
    <row r="481" spans="1:16" ht="15">
      <c r="A481" s="290">
        <v>4</v>
      </c>
      <c r="B481" s="267">
        <v>0</v>
      </c>
      <c r="C481" s="267">
        <v>0</v>
      </c>
      <c r="D481" s="267">
        <v>9.0438</v>
      </c>
      <c r="E481" s="267">
        <v>4.1928</v>
      </c>
      <c r="F481" s="267">
        <v>12.5673</v>
      </c>
      <c r="G481" s="267">
        <v>3.8828</v>
      </c>
      <c r="H481" s="267">
        <v>13.5263</v>
      </c>
      <c r="I481" s="267">
        <v>3.7975</v>
      </c>
      <c r="J481" s="267">
        <v>13.0753</v>
      </c>
      <c r="K481" s="267">
        <v>6.5604</v>
      </c>
      <c r="L481" s="267">
        <v>12.6352</v>
      </c>
      <c r="M481" s="267">
        <v>5.0259</v>
      </c>
      <c r="N481" s="267">
        <v>0</v>
      </c>
      <c r="O481" s="267">
        <v>0</v>
      </c>
      <c r="P481" s="267">
        <v>0</v>
      </c>
    </row>
    <row r="482" spans="1:16" ht="15">
      <c r="A482" s="290">
        <v>5</v>
      </c>
      <c r="B482" s="267">
        <v>0</v>
      </c>
      <c r="C482" s="267">
        <v>0</v>
      </c>
      <c r="D482" s="267">
        <v>7.235</v>
      </c>
      <c r="E482" s="267">
        <v>3.3542</v>
      </c>
      <c r="F482" s="267">
        <v>10.0538</v>
      </c>
      <c r="G482" s="267">
        <v>3.1062</v>
      </c>
      <c r="H482" s="267">
        <v>10.821</v>
      </c>
      <c r="I482" s="267">
        <v>3.038</v>
      </c>
      <c r="J482" s="267">
        <v>10.4603</v>
      </c>
      <c r="K482" s="267">
        <v>5.2483</v>
      </c>
      <c r="L482" s="267">
        <v>10.1082</v>
      </c>
      <c r="M482" s="267">
        <v>4.0207</v>
      </c>
      <c r="N482" s="267">
        <v>0</v>
      </c>
      <c r="O482" s="267">
        <v>0</v>
      </c>
      <c r="P482" s="267">
        <v>0</v>
      </c>
    </row>
    <row r="483" spans="1:16" ht="15">
      <c r="A483" s="290">
        <v>6</v>
      </c>
      <c r="B483" s="267">
        <v>0</v>
      </c>
      <c r="C483" s="267">
        <v>0</v>
      </c>
      <c r="D483" s="267">
        <v>5.4263</v>
      </c>
      <c r="E483" s="267">
        <v>2.5157</v>
      </c>
      <c r="F483" s="267">
        <v>7.5404</v>
      </c>
      <c r="G483" s="267">
        <v>2.3297</v>
      </c>
      <c r="H483" s="267">
        <v>8.1158</v>
      </c>
      <c r="I483" s="267">
        <v>2.2785</v>
      </c>
      <c r="J483" s="267">
        <v>7.8452</v>
      </c>
      <c r="K483" s="267">
        <v>3.9362</v>
      </c>
      <c r="L483" s="267">
        <v>7.5811</v>
      </c>
      <c r="M483" s="267">
        <v>3.0155</v>
      </c>
      <c r="N483" s="267">
        <v>0</v>
      </c>
      <c r="O483" s="267">
        <v>0</v>
      </c>
      <c r="P483" s="267">
        <v>0</v>
      </c>
    </row>
    <row r="484" spans="1:16" ht="15">
      <c r="A484" s="290">
        <v>7</v>
      </c>
      <c r="B484" s="267">
        <v>0</v>
      </c>
      <c r="C484" s="267">
        <v>0</v>
      </c>
      <c r="D484" s="267">
        <v>5.2604</v>
      </c>
      <c r="E484" s="267">
        <v>2.4458</v>
      </c>
      <c r="F484" s="267">
        <v>7.1479</v>
      </c>
      <c r="G484" s="267">
        <v>2.2649</v>
      </c>
      <c r="H484" s="267">
        <v>7.7306</v>
      </c>
      <c r="I484" s="267">
        <v>2.2152</v>
      </c>
      <c r="J484" s="267">
        <v>7.5663</v>
      </c>
      <c r="K484" s="267">
        <v>3.8269</v>
      </c>
      <c r="L484" s="267">
        <v>7.2527</v>
      </c>
      <c r="M484" s="267">
        <v>2.9318</v>
      </c>
      <c r="N484" s="267">
        <v>0</v>
      </c>
      <c r="O484" s="267">
        <v>0</v>
      </c>
      <c r="P484" s="267">
        <v>0</v>
      </c>
    </row>
    <row r="485" spans="1:16" ht="15">
      <c r="A485" s="290">
        <v>8</v>
      </c>
      <c r="B485" s="267">
        <v>0</v>
      </c>
      <c r="C485" s="267">
        <v>0</v>
      </c>
      <c r="D485" s="267">
        <v>5.0946</v>
      </c>
      <c r="E485" s="267">
        <v>2.3759</v>
      </c>
      <c r="F485" s="267">
        <v>6.7554</v>
      </c>
      <c r="G485" s="267">
        <v>2.2002</v>
      </c>
      <c r="H485" s="267">
        <v>7.3454</v>
      </c>
      <c r="I485" s="267">
        <v>2.1519</v>
      </c>
      <c r="J485" s="267">
        <v>7.2873</v>
      </c>
      <c r="K485" s="267">
        <v>3.7175</v>
      </c>
      <c r="L485" s="267">
        <v>6.9242</v>
      </c>
      <c r="M485" s="267">
        <v>2.848</v>
      </c>
      <c r="N485" s="267">
        <v>0</v>
      </c>
      <c r="O485" s="267">
        <v>0</v>
      </c>
      <c r="P485" s="267">
        <v>0</v>
      </c>
    </row>
    <row r="486" spans="1:16" ht="15">
      <c r="A486" s="290">
        <v>9</v>
      </c>
      <c r="B486" s="267">
        <v>0</v>
      </c>
      <c r="C486" s="267">
        <v>0</v>
      </c>
      <c r="D486" s="267">
        <v>4.9288</v>
      </c>
      <c r="E486" s="267">
        <v>2.306</v>
      </c>
      <c r="F486" s="267">
        <v>6.3629</v>
      </c>
      <c r="G486" s="267">
        <v>2.1355</v>
      </c>
      <c r="H486" s="267">
        <v>6.9603</v>
      </c>
      <c r="I486" s="267">
        <v>2.0886</v>
      </c>
      <c r="J486" s="267">
        <v>7.0084</v>
      </c>
      <c r="K486" s="267">
        <v>3.6082</v>
      </c>
      <c r="L486" s="267">
        <v>6.5957</v>
      </c>
      <c r="M486" s="267">
        <v>2.7642</v>
      </c>
      <c r="N486" s="267">
        <v>0</v>
      </c>
      <c r="O486" s="267">
        <v>0</v>
      </c>
      <c r="P486" s="267">
        <v>0</v>
      </c>
    </row>
    <row r="487" spans="1:16" ht="15">
      <c r="A487" s="290">
        <v>10</v>
      </c>
      <c r="B487" s="267">
        <v>0</v>
      </c>
      <c r="C487" s="267">
        <v>0</v>
      </c>
      <c r="D487" s="267">
        <v>4.763</v>
      </c>
      <c r="E487" s="267">
        <v>2.2361</v>
      </c>
      <c r="F487" s="267">
        <v>5.9704</v>
      </c>
      <c r="G487" s="267">
        <v>2.0708</v>
      </c>
      <c r="H487" s="267">
        <v>6.5751</v>
      </c>
      <c r="I487" s="267">
        <v>2.0253</v>
      </c>
      <c r="J487" s="267">
        <v>6.7295</v>
      </c>
      <c r="K487" s="267">
        <v>3.4989</v>
      </c>
      <c r="L487" s="267">
        <v>6.2672</v>
      </c>
      <c r="M487" s="267">
        <v>2.6805</v>
      </c>
      <c r="N487" s="267">
        <v>0</v>
      </c>
      <c r="O487" s="267">
        <v>0</v>
      </c>
      <c r="P487" s="267">
        <v>0</v>
      </c>
    </row>
    <row r="488" spans="1:16" ht="15">
      <c r="A488" s="290">
        <v>11</v>
      </c>
      <c r="B488" s="267">
        <v>0</v>
      </c>
      <c r="C488" s="267">
        <v>0</v>
      </c>
      <c r="D488" s="267">
        <v>4.5971</v>
      </c>
      <c r="E488" s="267">
        <v>2.1663</v>
      </c>
      <c r="F488" s="267">
        <v>5.5778</v>
      </c>
      <c r="G488" s="267">
        <v>2.0061</v>
      </c>
      <c r="H488" s="267">
        <v>6.1899</v>
      </c>
      <c r="I488" s="267">
        <v>1.962</v>
      </c>
      <c r="J488" s="267">
        <v>6.4506</v>
      </c>
      <c r="K488" s="267">
        <v>3.3895</v>
      </c>
      <c r="L488" s="267">
        <v>5.9387</v>
      </c>
      <c r="M488" s="267">
        <v>2.5967</v>
      </c>
      <c r="N488" s="267">
        <v>0</v>
      </c>
      <c r="O488" s="267">
        <v>0</v>
      </c>
      <c r="P488" s="267">
        <v>0</v>
      </c>
    </row>
    <row r="489" spans="1:16" ht="15">
      <c r="A489" s="290">
        <v>12</v>
      </c>
      <c r="B489" s="267">
        <v>0</v>
      </c>
      <c r="C489" s="267">
        <v>0</v>
      </c>
      <c r="D489" s="267">
        <v>4.4313</v>
      </c>
      <c r="E489" s="267">
        <v>2.0964</v>
      </c>
      <c r="F489" s="267">
        <v>5.1853</v>
      </c>
      <c r="G489" s="267">
        <v>1.9414</v>
      </c>
      <c r="H489" s="267">
        <v>5.8047</v>
      </c>
      <c r="I489" s="267">
        <v>1.8988</v>
      </c>
      <c r="J489" s="267">
        <v>6.1716</v>
      </c>
      <c r="K489" s="267">
        <v>3.2802</v>
      </c>
      <c r="L489" s="267">
        <v>5.6103</v>
      </c>
      <c r="M489" s="267">
        <v>2.5129</v>
      </c>
      <c r="N489" s="267">
        <v>0</v>
      </c>
      <c r="O489" s="267">
        <v>0</v>
      </c>
      <c r="P489" s="267">
        <v>0</v>
      </c>
    </row>
    <row r="490" spans="1:16" ht="15">
      <c r="A490" s="290">
        <v>13</v>
      </c>
      <c r="B490" s="267">
        <v>0</v>
      </c>
      <c r="C490" s="267">
        <v>0</v>
      </c>
      <c r="D490" s="267">
        <v>4.2655</v>
      </c>
      <c r="E490" s="267">
        <v>2.0265</v>
      </c>
      <c r="F490" s="267">
        <v>4.7928</v>
      </c>
      <c r="G490" s="267">
        <v>1.8767</v>
      </c>
      <c r="H490" s="267">
        <v>5.4196</v>
      </c>
      <c r="I490" s="267">
        <v>1.8355</v>
      </c>
      <c r="J490" s="267">
        <v>5.8927</v>
      </c>
      <c r="K490" s="267">
        <v>3.1708</v>
      </c>
      <c r="L490" s="267">
        <v>5.2818</v>
      </c>
      <c r="M490" s="267">
        <v>2.4292</v>
      </c>
      <c r="N490" s="267">
        <v>0</v>
      </c>
      <c r="O490" s="267">
        <v>0</v>
      </c>
      <c r="P490" s="267">
        <v>0</v>
      </c>
    </row>
    <row r="491" spans="1:16" ht="15">
      <c r="A491" s="290">
        <v>14</v>
      </c>
      <c r="B491" s="267">
        <v>0</v>
      </c>
      <c r="C491" s="267">
        <v>0</v>
      </c>
      <c r="D491" s="267">
        <v>4.0997</v>
      </c>
      <c r="E491" s="267">
        <v>1.9566</v>
      </c>
      <c r="F491" s="267">
        <v>4.4003</v>
      </c>
      <c r="G491" s="267">
        <v>1.812</v>
      </c>
      <c r="H491" s="267">
        <v>5.0344</v>
      </c>
      <c r="I491" s="267">
        <v>1.7722</v>
      </c>
      <c r="J491" s="267">
        <v>5.6138</v>
      </c>
      <c r="K491" s="267">
        <v>3.0615</v>
      </c>
      <c r="L491" s="267">
        <v>4.9533</v>
      </c>
      <c r="M491" s="267">
        <v>2.3454</v>
      </c>
      <c r="N491" s="267">
        <v>0</v>
      </c>
      <c r="O491" s="267">
        <v>0</v>
      </c>
      <c r="P491" s="267">
        <v>0</v>
      </c>
    </row>
    <row r="492" spans="1:16" ht="15">
      <c r="A492" s="290">
        <v>15</v>
      </c>
      <c r="B492" s="267">
        <v>0</v>
      </c>
      <c r="C492" s="267">
        <v>0</v>
      </c>
      <c r="D492" s="267">
        <v>3.9338</v>
      </c>
      <c r="E492" s="267">
        <v>1.8867</v>
      </c>
      <c r="F492" s="267">
        <v>4.0078</v>
      </c>
      <c r="G492" s="267">
        <v>1.7472</v>
      </c>
      <c r="H492" s="267">
        <v>4.6492</v>
      </c>
      <c r="I492" s="267">
        <v>1.7089</v>
      </c>
      <c r="J492" s="267">
        <v>5.3349</v>
      </c>
      <c r="K492" s="267">
        <v>2.9522</v>
      </c>
      <c r="L492" s="267">
        <v>4.6248</v>
      </c>
      <c r="M492" s="267">
        <v>2.2616</v>
      </c>
      <c r="N492" s="267">
        <v>0</v>
      </c>
      <c r="O492" s="267">
        <v>0</v>
      </c>
      <c r="P492" s="267">
        <v>0</v>
      </c>
    </row>
    <row r="493" spans="1:16" ht="15">
      <c r="A493" s="290">
        <v>16</v>
      </c>
      <c r="B493" s="267">
        <v>0</v>
      </c>
      <c r="C493" s="267">
        <v>0</v>
      </c>
      <c r="D493" s="267">
        <v>3.768</v>
      </c>
      <c r="E493" s="267">
        <v>1.8169</v>
      </c>
      <c r="F493" s="267">
        <v>3.6153</v>
      </c>
      <c r="G493" s="267">
        <v>1.6825</v>
      </c>
      <c r="H493" s="267">
        <v>4.264</v>
      </c>
      <c r="I493" s="267">
        <v>1.6456</v>
      </c>
      <c r="J493" s="267">
        <v>5.0559</v>
      </c>
      <c r="K493" s="267">
        <v>2.8428</v>
      </c>
      <c r="L493" s="267">
        <v>4.2964</v>
      </c>
      <c r="M493" s="267">
        <v>2.1779</v>
      </c>
      <c r="N493" s="267">
        <v>0</v>
      </c>
      <c r="O493" s="267">
        <v>0</v>
      </c>
      <c r="P493" s="267">
        <v>0</v>
      </c>
    </row>
    <row r="494" spans="1:16" ht="15">
      <c r="A494" s="290">
        <v>17</v>
      </c>
      <c r="B494" s="267">
        <v>0</v>
      </c>
      <c r="C494" s="267">
        <v>0</v>
      </c>
      <c r="D494" s="267">
        <v>3.6022</v>
      </c>
      <c r="E494" s="267">
        <v>1.747</v>
      </c>
      <c r="F494" s="267">
        <v>3.2228</v>
      </c>
      <c r="G494" s="267">
        <v>1.6178</v>
      </c>
      <c r="H494" s="267">
        <v>3.8789</v>
      </c>
      <c r="I494" s="267">
        <v>1.5823</v>
      </c>
      <c r="J494" s="267">
        <v>4.777</v>
      </c>
      <c r="K494" s="267">
        <v>2.7335</v>
      </c>
      <c r="L494" s="267">
        <v>3.9679</v>
      </c>
      <c r="M494" s="267">
        <v>2.0941</v>
      </c>
      <c r="N494" s="267">
        <v>0</v>
      </c>
      <c r="O494" s="267">
        <v>0</v>
      </c>
      <c r="P494" s="267">
        <v>0</v>
      </c>
    </row>
    <row r="495" spans="1:16" ht="15">
      <c r="A495" s="290">
        <v>18</v>
      </c>
      <c r="B495" s="267">
        <v>0</v>
      </c>
      <c r="C495" s="267">
        <v>0</v>
      </c>
      <c r="D495" s="267">
        <v>3.4364</v>
      </c>
      <c r="E495" s="267">
        <v>1.6771</v>
      </c>
      <c r="F495" s="267">
        <v>2.8303</v>
      </c>
      <c r="G495" s="267">
        <v>1.5531</v>
      </c>
      <c r="H495" s="267">
        <v>3.4937</v>
      </c>
      <c r="I495" s="267">
        <v>1.519</v>
      </c>
      <c r="J495" s="267">
        <v>4.4981</v>
      </c>
      <c r="K495" s="267">
        <v>2.6242</v>
      </c>
      <c r="L495" s="267">
        <v>3.6394</v>
      </c>
      <c r="M495" s="267">
        <v>2.0104</v>
      </c>
      <c r="N495" s="267">
        <v>4.3224</v>
      </c>
      <c r="O495" s="267">
        <v>2.6136</v>
      </c>
      <c r="P495" s="267">
        <v>0</v>
      </c>
    </row>
    <row r="496" spans="1:16" ht="15">
      <c r="A496" s="290">
        <v>19</v>
      </c>
      <c r="B496" s="267">
        <v>0</v>
      </c>
      <c r="C496" s="267">
        <v>0</v>
      </c>
      <c r="D496" s="267">
        <v>3.5589</v>
      </c>
      <c r="E496" s="267">
        <v>1.6645</v>
      </c>
      <c r="F496" s="267">
        <v>2.933</v>
      </c>
      <c r="G496" s="267">
        <v>1.5421</v>
      </c>
      <c r="H496" s="267">
        <v>3.4827</v>
      </c>
      <c r="I496" s="267">
        <v>1.5104</v>
      </c>
      <c r="J496" s="267">
        <v>4.3574</v>
      </c>
      <c r="K496" s="267">
        <v>2.5233</v>
      </c>
      <c r="L496" s="267">
        <v>3.5211</v>
      </c>
      <c r="M496" s="267">
        <v>2.0047</v>
      </c>
      <c r="N496" s="267">
        <v>4.2023</v>
      </c>
      <c r="O496" s="267">
        <v>2.541</v>
      </c>
      <c r="P496" s="267">
        <v>0</v>
      </c>
    </row>
    <row r="497" spans="1:16" ht="15">
      <c r="A497" s="290">
        <v>20</v>
      </c>
      <c r="B497" s="267">
        <v>0</v>
      </c>
      <c r="C497" s="267">
        <v>0</v>
      </c>
      <c r="D497" s="267">
        <v>3.6815</v>
      </c>
      <c r="E497" s="267">
        <v>1.652</v>
      </c>
      <c r="F497" s="267">
        <v>3.0356</v>
      </c>
      <c r="G497" s="267">
        <v>1.5311</v>
      </c>
      <c r="H497" s="267">
        <v>3.4717</v>
      </c>
      <c r="I497" s="267">
        <v>1.5018</v>
      </c>
      <c r="J497" s="267">
        <v>4.2167</v>
      </c>
      <c r="K497" s="267">
        <v>2.4225</v>
      </c>
      <c r="L497" s="267">
        <v>3.4027</v>
      </c>
      <c r="M497" s="267">
        <v>1.999</v>
      </c>
      <c r="N497" s="267">
        <v>4.0823</v>
      </c>
      <c r="O497" s="267">
        <v>2.4684</v>
      </c>
      <c r="P497" s="267">
        <v>0</v>
      </c>
    </row>
    <row r="498" spans="1:16" ht="15">
      <c r="A498" s="290">
        <v>21</v>
      </c>
      <c r="B498" s="267">
        <v>0</v>
      </c>
      <c r="C498" s="267">
        <v>0</v>
      </c>
      <c r="D498" s="267">
        <v>4.1845</v>
      </c>
      <c r="E498" s="267">
        <v>1.8034</v>
      </c>
      <c r="F498" s="267">
        <v>3.4521</v>
      </c>
      <c r="G498" s="267">
        <v>1.672</v>
      </c>
      <c r="H498" s="267">
        <v>3.8067</v>
      </c>
      <c r="I498" s="267">
        <v>1.6426</v>
      </c>
      <c r="J498" s="267">
        <v>4.4836</v>
      </c>
      <c r="K498" s="267">
        <v>2.5539</v>
      </c>
      <c r="L498" s="267">
        <v>3.6128</v>
      </c>
      <c r="M498" s="267">
        <v>2.1927</v>
      </c>
      <c r="N498" s="267">
        <v>4.3584</v>
      </c>
      <c r="O498" s="267">
        <v>2.6354</v>
      </c>
      <c r="P498" s="267">
        <v>0</v>
      </c>
    </row>
    <row r="499" spans="1:16" ht="15">
      <c r="A499" s="290">
        <v>22</v>
      </c>
      <c r="B499" s="267">
        <v>0</v>
      </c>
      <c r="C499" s="267">
        <v>0</v>
      </c>
      <c r="D499" s="267">
        <v>4.3193</v>
      </c>
      <c r="E499" s="267">
        <v>1.7896</v>
      </c>
      <c r="F499" s="267">
        <v>3.565</v>
      </c>
      <c r="G499" s="267">
        <v>1.6599</v>
      </c>
      <c r="H499" s="267">
        <v>3.7946</v>
      </c>
      <c r="I499" s="267">
        <v>1.6331</v>
      </c>
      <c r="J499" s="267">
        <v>4.3288</v>
      </c>
      <c r="K499" s="267">
        <v>2.443</v>
      </c>
      <c r="L499" s="267">
        <v>3.4826</v>
      </c>
      <c r="M499" s="267">
        <v>2.1865</v>
      </c>
      <c r="N499" s="267">
        <v>4.2263</v>
      </c>
      <c r="O499" s="267">
        <v>2.5555</v>
      </c>
      <c r="P499" s="267">
        <v>0</v>
      </c>
    </row>
    <row r="500" spans="1:16" ht="15">
      <c r="A500" s="290">
        <v>23</v>
      </c>
      <c r="B500" s="267">
        <v>0</v>
      </c>
      <c r="C500" s="267">
        <v>0</v>
      </c>
      <c r="D500" s="267">
        <v>4.4541</v>
      </c>
      <c r="E500" s="267">
        <v>1.7757</v>
      </c>
      <c r="F500" s="267">
        <v>3.6779</v>
      </c>
      <c r="G500" s="267">
        <v>1.6478</v>
      </c>
      <c r="H500" s="267">
        <v>3.7825</v>
      </c>
      <c r="I500" s="267">
        <v>1.6237</v>
      </c>
      <c r="J500" s="267">
        <v>4.174</v>
      </c>
      <c r="K500" s="267">
        <v>2.3321</v>
      </c>
      <c r="L500" s="267">
        <v>3.3524</v>
      </c>
      <c r="M500" s="267">
        <v>2.1802</v>
      </c>
      <c r="N500" s="267">
        <v>4.0943</v>
      </c>
      <c r="O500" s="267">
        <v>2.4757</v>
      </c>
      <c r="P500" s="267">
        <v>0</v>
      </c>
    </row>
    <row r="501" spans="1:16" ht="15">
      <c r="A501" s="290">
        <v>24</v>
      </c>
      <c r="B501" s="267">
        <v>0</v>
      </c>
      <c r="C501" s="267">
        <v>0</v>
      </c>
      <c r="D501" s="267">
        <v>4.589</v>
      </c>
      <c r="E501" s="267">
        <v>1.7619</v>
      </c>
      <c r="F501" s="267">
        <v>3.7908</v>
      </c>
      <c r="G501" s="267">
        <v>1.6356</v>
      </c>
      <c r="H501" s="267">
        <v>3.7704</v>
      </c>
      <c r="I501" s="267">
        <v>1.6143</v>
      </c>
      <c r="J501" s="267">
        <v>4.0192</v>
      </c>
      <c r="K501" s="267">
        <v>2.2212</v>
      </c>
      <c r="L501" s="267">
        <v>3.2222</v>
      </c>
      <c r="M501" s="267">
        <v>2.174</v>
      </c>
      <c r="N501" s="267">
        <v>3.9622</v>
      </c>
      <c r="O501" s="267">
        <v>2.3958</v>
      </c>
      <c r="P501" s="267">
        <v>0</v>
      </c>
    </row>
    <row r="502" spans="1:16" ht="15">
      <c r="A502" s="290">
        <v>25</v>
      </c>
      <c r="B502" s="267">
        <v>0</v>
      </c>
      <c r="C502" s="267">
        <v>0</v>
      </c>
      <c r="D502" s="267">
        <v>4.7238</v>
      </c>
      <c r="E502" s="267">
        <v>1.7481</v>
      </c>
      <c r="F502" s="267">
        <v>3.9038</v>
      </c>
      <c r="G502" s="267">
        <v>1.6235</v>
      </c>
      <c r="H502" s="267">
        <v>3.7583</v>
      </c>
      <c r="I502" s="267">
        <v>1.6048</v>
      </c>
      <c r="J502" s="267">
        <v>3.8645</v>
      </c>
      <c r="K502" s="267">
        <v>2.1103</v>
      </c>
      <c r="L502" s="267">
        <v>3.092</v>
      </c>
      <c r="M502" s="267">
        <v>2.1678</v>
      </c>
      <c r="N502" s="267">
        <v>3.8301</v>
      </c>
      <c r="O502" s="267">
        <v>2.3159</v>
      </c>
      <c r="P502" s="267">
        <v>0</v>
      </c>
    </row>
    <row r="503" spans="1:16" ht="15">
      <c r="A503" s="290">
        <v>26</v>
      </c>
      <c r="B503" s="267">
        <v>0</v>
      </c>
      <c r="C503" s="267">
        <v>0</v>
      </c>
      <c r="D503" s="267">
        <v>4.8586</v>
      </c>
      <c r="E503" s="267">
        <v>1.7343</v>
      </c>
      <c r="F503" s="267">
        <v>4.0167</v>
      </c>
      <c r="G503" s="267">
        <v>1.6114</v>
      </c>
      <c r="H503" s="267">
        <v>3.7462</v>
      </c>
      <c r="I503" s="267">
        <v>1.5954</v>
      </c>
      <c r="J503" s="267">
        <v>3.7097</v>
      </c>
      <c r="K503" s="267">
        <v>1.9994</v>
      </c>
      <c r="L503" s="267">
        <v>2.9619</v>
      </c>
      <c r="M503" s="267">
        <v>2.1616</v>
      </c>
      <c r="N503" s="267">
        <v>3.6981</v>
      </c>
      <c r="O503" s="267">
        <v>2.2361</v>
      </c>
      <c r="P503" s="267">
        <v>0</v>
      </c>
    </row>
    <row r="504" spans="1:16" ht="15">
      <c r="A504" s="290">
        <v>27</v>
      </c>
      <c r="B504" s="267">
        <v>0</v>
      </c>
      <c r="C504" s="267">
        <v>0</v>
      </c>
      <c r="D504" s="267">
        <v>4.9934</v>
      </c>
      <c r="E504" s="267">
        <v>1.7205</v>
      </c>
      <c r="F504" s="267">
        <v>4.1296</v>
      </c>
      <c r="G504" s="267">
        <v>1.5993</v>
      </c>
      <c r="H504" s="267">
        <v>3.7341</v>
      </c>
      <c r="I504" s="267">
        <v>1.5859</v>
      </c>
      <c r="J504" s="267">
        <v>3.5549</v>
      </c>
      <c r="K504" s="267">
        <v>1.8885</v>
      </c>
      <c r="L504" s="267">
        <v>2.8317</v>
      </c>
      <c r="M504" s="267">
        <v>2.1553</v>
      </c>
      <c r="N504" s="267">
        <v>3.566</v>
      </c>
      <c r="O504" s="267">
        <v>2.1562</v>
      </c>
      <c r="P504" s="267">
        <v>0</v>
      </c>
    </row>
    <row r="505" spans="1:16" ht="15">
      <c r="A505" s="290">
        <v>28</v>
      </c>
      <c r="B505" s="267">
        <v>0</v>
      </c>
      <c r="C505" s="267">
        <v>0</v>
      </c>
      <c r="D505" s="267">
        <v>5.1283</v>
      </c>
      <c r="E505" s="267">
        <v>1.7067</v>
      </c>
      <c r="F505" s="267">
        <v>4.2425</v>
      </c>
      <c r="G505" s="267">
        <v>1.5871</v>
      </c>
      <c r="H505" s="267">
        <v>3.722</v>
      </c>
      <c r="I505" s="267">
        <v>1.5765</v>
      </c>
      <c r="J505" s="267">
        <v>3.4001</v>
      </c>
      <c r="K505" s="267">
        <v>1.7776</v>
      </c>
      <c r="L505" s="267">
        <v>2.7015</v>
      </c>
      <c r="M505" s="267">
        <v>2.1491</v>
      </c>
      <c r="N505" s="267">
        <v>3.4339</v>
      </c>
      <c r="O505" s="267">
        <v>2.0764</v>
      </c>
      <c r="P505" s="267">
        <v>0</v>
      </c>
    </row>
    <row r="506" spans="1:16" ht="15">
      <c r="A506" s="290">
        <v>29</v>
      </c>
      <c r="B506" s="267">
        <v>0</v>
      </c>
      <c r="C506" s="267">
        <v>0</v>
      </c>
      <c r="D506" s="267">
        <v>5.2631</v>
      </c>
      <c r="E506" s="267">
        <v>1.6929</v>
      </c>
      <c r="F506" s="267">
        <v>4.3554</v>
      </c>
      <c r="G506" s="267">
        <v>1.575</v>
      </c>
      <c r="H506" s="267">
        <v>3.7099</v>
      </c>
      <c r="I506" s="267">
        <v>1.567</v>
      </c>
      <c r="J506" s="267">
        <v>3.2453</v>
      </c>
      <c r="K506" s="267">
        <v>1.6667</v>
      </c>
      <c r="L506" s="267">
        <v>2.5713</v>
      </c>
      <c r="M506" s="267">
        <v>2.1429</v>
      </c>
      <c r="N506" s="267">
        <v>3.3018</v>
      </c>
      <c r="O506" s="267">
        <v>1.9965</v>
      </c>
      <c r="P506" s="267">
        <v>0</v>
      </c>
    </row>
    <row r="507" spans="1:16" ht="15">
      <c r="A507" s="290">
        <v>30</v>
      </c>
      <c r="B507" s="267">
        <v>0</v>
      </c>
      <c r="C507" s="267">
        <v>0</v>
      </c>
      <c r="D507" s="267">
        <v>5.3979</v>
      </c>
      <c r="E507" s="267">
        <v>1.679</v>
      </c>
      <c r="F507" s="267">
        <v>4.4684</v>
      </c>
      <c r="G507" s="267">
        <v>1.5629</v>
      </c>
      <c r="H507" s="267">
        <v>3.6978</v>
      </c>
      <c r="I507" s="267">
        <v>1.5576</v>
      </c>
      <c r="J507" s="267">
        <v>3.0906</v>
      </c>
      <c r="K507" s="267">
        <v>1.5558</v>
      </c>
      <c r="L507" s="267">
        <v>2.4411</v>
      </c>
      <c r="M507" s="267">
        <v>2.1366</v>
      </c>
      <c r="N507" s="267">
        <v>3.1698</v>
      </c>
      <c r="O507" s="267">
        <v>1.9166</v>
      </c>
      <c r="P507" s="267">
        <v>0</v>
      </c>
    </row>
    <row r="508" spans="1:16" ht="15">
      <c r="A508" s="290">
        <v>31</v>
      </c>
      <c r="B508" s="267">
        <v>0</v>
      </c>
      <c r="C508" s="267">
        <v>0</v>
      </c>
      <c r="D508" s="267">
        <v>5.6012</v>
      </c>
      <c r="E508" s="267">
        <v>1.6634</v>
      </c>
      <c r="F508" s="267">
        <v>4.6299</v>
      </c>
      <c r="G508" s="267">
        <v>1.5515</v>
      </c>
      <c r="H508" s="267">
        <v>3.7598</v>
      </c>
      <c r="I508" s="267">
        <v>1.5536</v>
      </c>
      <c r="J508" s="267">
        <v>3.1854</v>
      </c>
      <c r="K508" s="267">
        <v>1.5519</v>
      </c>
      <c r="L508" s="267">
        <v>2.4814</v>
      </c>
      <c r="M508" s="267">
        <v>2.1201</v>
      </c>
      <c r="N508" s="267">
        <v>3.1042</v>
      </c>
      <c r="O508" s="267">
        <v>1.8909</v>
      </c>
      <c r="P508" s="267">
        <v>0</v>
      </c>
    </row>
    <row r="509" spans="1:16" ht="15">
      <c r="A509" s="290">
        <v>32</v>
      </c>
      <c r="B509" s="267">
        <v>0</v>
      </c>
      <c r="C509" s="267">
        <v>0</v>
      </c>
      <c r="D509" s="267">
        <v>5.8045</v>
      </c>
      <c r="E509" s="267">
        <v>1.6479</v>
      </c>
      <c r="F509" s="267">
        <v>4.7915</v>
      </c>
      <c r="G509" s="267">
        <v>1.5402</v>
      </c>
      <c r="H509" s="267">
        <v>3.8218</v>
      </c>
      <c r="I509" s="267">
        <v>1.5497</v>
      </c>
      <c r="J509" s="267">
        <v>3.2803</v>
      </c>
      <c r="K509" s="267">
        <v>1.5479</v>
      </c>
      <c r="L509" s="267">
        <v>2.5216</v>
      </c>
      <c r="M509" s="267">
        <v>2.1036</v>
      </c>
      <c r="N509" s="267">
        <v>3.0386</v>
      </c>
      <c r="O509" s="267">
        <v>1.8652</v>
      </c>
      <c r="P509" s="267">
        <v>0</v>
      </c>
    </row>
    <row r="510" spans="1:16" ht="15">
      <c r="A510" s="290">
        <v>33</v>
      </c>
      <c r="B510" s="267">
        <v>0</v>
      </c>
      <c r="C510" s="267">
        <v>0</v>
      </c>
      <c r="D510" s="267">
        <v>6.6085</v>
      </c>
      <c r="E510" s="267">
        <v>1.722</v>
      </c>
      <c r="F510" s="267">
        <v>5.4483</v>
      </c>
      <c r="G510" s="267">
        <v>1.6129</v>
      </c>
      <c r="H510" s="267">
        <v>4.2722</v>
      </c>
      <c r="I510" s="267">
        <v>1.6307</v>
      </c>
      <c r="J510" s="267">
        <v>3.7127</v>
      </c>
      <c r="K510" s="267">
        <v>1.6289</v>
      </c>
      <c r="L510" s="267">
        <v>2.818</v>
      </c>
      <c r="M510" s="267">
        <v>2.2019</v>
      </c>
      <c r="N510" s="267">
        <v>3.2704</v>
      </c>
      <c r="O510" s="267">
        <v>1.9407</v>
      </c>
      <c r="P510" s="267">
        <v>0</v>
      </c>
    </row>
    <row r="511" spans="1:16" ht="15">
      <c r="A511" s="290">
        <v>34</v>
      </c>
      <c r="B511" s="267">
        <v>0</v>
      </c>
      <c r="C511" s="267">
        <v>0</v>
      </c>
      <c r="D511" s="267">
        <v>6.8321</v>
      </c>
      <c r="E511" s="267">
        <v>1.7056</v>
      </c>
      <c r="F511" s="267">
        <v>5.626</v>
      </c>
      <c r="G511" s="267">
        <v>1.6009</v>
      </c>
      <c r="H511" s="267">
        <v>4.3405</v>
      </c>
      <c r="I511" s="267">
        <v>1.6266</v>
      </c>
      <c r="J511" s="267">
        <v>3.817</v>
      </c>
      <c r="K511" s="267">
        <v>1.6247</v>
      </c>
      <c r="L511" s="267">
        <v>2.8623</v>
      </c>
      <c r="M511" s="267">
        <v>2.1844</v>
      </c>
      <c r="N511" s="267">
        <v>3.1983</v>
      </c>
      <c r="O511" s="267">
        <v>1.9135</v>
      </c>
      <c r="P511" s="267">
        <v>0</v>
      </c>
    </row>
    <row r="512" spans="1:16" ht="15">
      <c r="A512" s="290">
        <v>35</v>
      </c>
      <c r="B512" s="267">
        <v>0</v>
      </c>
      <c r="C512" s="267">
        <v>0</v>
      </c>
      <c r="D512" s="267">
        <v>7.0557</v>
      </c>
      <c r="E512" s="267">
        <v>1.6891</v>
      </c>
      <c r="F512" s="267">
        <v>5.8037</v>
      </c>
      <c r="G512" s="267">
        <v>1.5889</v>
      </c>
      <c r="H512" s="267">
        <v>4.4087</v>
      </c>
      <c r="I512" s="267">
        <v>1.6224</v>
      </c>
      <c r="J512" s="267">
        <v>3.9214</v>
      </c>
      <c r="K512" s="267">
        <v>1.6205</v>
      </c>
      <c r="L512" s="267">
        <v>2.9065</v>
      </c>
      <c r="M512" s="267">
        <v>2.167</v>
      </c>
      <c r="N512" s="267">
        <v>3.1262</v>
      </c>
      <c r="O512" s="267">
        <v>1.8864</v>
      </c>
      <c r="P512" s="267">
        <v>0</v>
      </c>
    </row>
    <row r="513" spans="1:16" ht="15">
      <c r="A513" s="290">
        <v>36</v>
      </c>
      <c r="B513" s="267">
        <v>0</v>
      </c>
      <c r="C513" s="267">
        <v>0</v>
      </c>
      <c r="D513" s="267">
        <v>7.2793</v>
      </c>
      <c r="E513" s="267">
        <v>1.6727</v>
      </c>
      <c r="F513" s="267">
        <v>5.9814</v>
      </c>
      <c r="G513" s="267">
        <v>1.5769</v>
      </c>
      <c r="H513" s="267">
        <v>4.4769</v>
      </c>
      <c r="I513" s="267">
        <v>1.6182</v>
      </c>
      <c r="J513" s="267">
        <v>4.0257</v>
      </c>
      <c r="K513" s="267">
        <v>1.6163</v>
      </c>
      <c r="L513" s="267">
        <v>2.9508</v>
      </c>
      <c r="M513" s="267">
        <v>2.1496</v>
      </c>
      <c r="N513" s="267">
        <v>3.0541</v>
      </c>
      <c r="O513" s="267">
        <v>1.8593</v>
      </c>
      <c r="P513" s="267">
        <v>0</v>
      </c>
    </row>
    <row r="514" spans="1:16" ht="15">
      <c r="A514" s="290">
        <v>37</v>
      </c>
      <c r="B514" s="267">
        <v>0</v>
      </c>
      <c r="C514" s="267">
        <v>0</v>
      </c>
      <c r="D514" s="267">
        <v>7.5029</v>
      </c>
      <c r="E514" s="267">
        <v>1.6562</v>
      </c>
      <c r="F514" s="267">
        <v>6.1591</v>
      </c>
      <c r="G514" s="267">
        <v>1.565</v>
      </c>
      <c r="H514" s="267">
        <v>4.5452</v>
      </c>
      <c r="I514" s="267">
        <v>1.614</v>
      </c>
      <c r="J514" s="267">
        <v>4.1301</v>
      </c>
      <c r="K514" s="267">
        <v>1.6121</v>
      </c>
      <c r="L514" s="267">
        <v>2.9951</v>
      </c>
      <c r="M514" s="267">
        <v>2.1322</v>
      </c>
      <c r="N514" s="267">
        <v>2.982</v>
      </c>
      <c r="O514" s="267">
        <v>1.8322</v>
      </c>
      <c r="P514" s="267">
        <v>0</v>
      </c>
    </row>
    <row r="515" spans="1:16" ht="15">
      <c r="A515" s="290">
        <v>38</v>
      </c>
      <c r="B515" s="267">
        <v>0</v>
      </c>
      <c r="C515" s="267">
        <v>0</v>
      </c>
      <c r="D515" s="267">
        <v>7.7265</v>
      </c>
      <c r="E515" s="267">
        <v>1.6398</v>
      </c>
      <c r="F515" s="267">
        <v>6.3368</v>
      </c>
      <c r="G515" s="267">
        <v>1.553</v>
      </c>
      <c r="H515" s="267">
        <v>4.6134</v>
      </c>
      <c r="I515" s="267">
        <v>1.6098</v>
      </c>
      <c r="J515" s="267">
        <v>4.2344</v>
      </c>
      <c r="K515" s="267">
        <v>1.608</v>
      </c>
      <c r="L515" s="267">
        <v>3.0393</v>
      </c>
      <c r="M515" s="267">
        <v>2.1147</v>
      </c>
      <c r="N515" s="267">
        <v>2.9098</v>
      </c>
      <c r="O515" s="267">
        <v>1.805</v>
      </c>
      <c r="P515" s="267">
        <v>0</v>
      </c>
    </row>
    <row r="516" spans="1:16" ht="15">
      <c r="A516" s="290">
        <v>39</v>
      </c>
      <c r="B516" s="267">
        <v>0</v>
      </c>
      <c r="C516" s="267">
        <v>0</v>
      </c>
      <c r="D516" s="267">
        <v>7.9501</v>
      </c>
      <c r="E516" s="267">
        <v>1.6233</v>
      </c>
      <c r="F516" s="267">
        <v>6.5145</v>
      </c>
      <c r="G516" s="267">
        <v>1.541</v>
      </c>
      <c r="H516" s="267">
        <v>4.6816</v>
      </c>
      <c r="I516" s="267">
        <v>1.6057</v>
      </c>
      <c r="J516" s="267">
        <v>4.3388</v>
      </c>
      <c r="K516" s="267">
        <v>1.6038</v>
      </c>
      <c r="L516" s="267">
        <v>3.0836</v>
      </c>
      <c r="M516" s="267">
        <v>2.0973</v>
      </c>
      <c r="N516" s="267">
        <v>2.8377</v>
      </c>
      <c r="O516" s="267">
        <v>1.7779</v>
      </c>
      <c r="P516" s="267">
        <v>0</v>
      </c>
    </row>
    <row r="517" spans="1:16" ht="15">
      <c r="A517" s="290">
        <v>40</v>
      </c>
      <c r="B517" s="267">
        <v>0</v>
      </c>
      <c r="C517" s="267">
        <v>0</v>
      </c>
      <c r="D517" s="267">
        <v>8.1737</v>
      </c>
      <c r="E517" s="267">
        <v>1.6069</v>
      </c>
      <c r="F517" s="267">
        <v>6.6922</v>
      </c>
      <c r="G517" s="267">
        <v>1.529</v>
      </c>
      <c r="H517" s="267">
        <v>4.7498</v>
      </c>
      <c r="I517" s="267">
        <v>1.6015</v>
      </c>
      <c r="J517" s="267">
        <v>4.4431</v>
      </c>
      <c r="K517" s="267">
        <v>1.5996</v>
      </c>
      <c r="L517" s="267">
        <v>3.1278</v>
      </c>
      <c r="M517" s="267">
        <v>2.0799</v>
      </c>
      <c r="N517" s="267">
        <v>2.7656</v>
      </c>
      <c r="O517" s="267">
        <v>1.7508</v>
      </c>
      <c r="P517" s="267">
        <v>0</v>
      </c>
    </row>
    <row r="518" spans="1:16" ht="15">
      <c r="A518" s="290">
        <v>41</v>
      </c>
      <c r="B518" s="267">
        <v>0</v>
      </c>
      <c r="C518" s="267">
        <v>0</v>
      </c>
      <c r="D518" s="267">
        <v>8.3973</v>
      </c>
      <c r="E518" s="267">
        <v>1.5904</v>
      </c>
      <c r="F518" s="267">
        <v>6.8699</v>
      </c>
      <c r="G518" s="267">
        <v>1.517</v>
      </c>
      <c r="H518" s="267">
        <v>4.8181</v>
      </c>
      <c r="I518" s="267">
        <v>1.5973</v>
      </c>
      <c r="J518" s="267">
        <v>4.5475</v>
      </c>
      <c r="K518" s="267">
        <v>1.5954</v>
      </c>
      <c r="L518" s="267">
        <v>3.1721</v>
      </c>
      <c r="M518" s="267">
        <v>2.0625</v>
      </c>
      <c r="N518" s="267">
        <v>2.6935</v>
      </c>
      <c r="O518" s="267">
        <v>1.7237</v>
      </c>
      <c r="P518" s="267">
        <v>0</v>
      </c>
    </row>
    <row r="519" spans="1:16" ht="15">
      <c r="A519" s="290">
        <v>42</v>
      </c>
      <c r="B519" s="267">
        <v>0</v>
      </c>
      <c r="C519" s="267">
        <v>0</v>
      </c>
      <c r="D519" s="267">
        <v>8.6209</v>
      </c>
      <c r="E519" s="267">
        <v>1.574</v>
      </c>
      <c r="F519" s="267">
        <v>7.0476</v>
      </c>
      <c r="G519" s="267">
        <v>1.5051</v>
      </c>
      <c r="H519" s="267">
        <v>4.8863</v>
      </c>
      <c r="I519" s="267">
        <v>1.5931</v>
      </c>
      <c r="J519" s="267">
        <v>4.6518</v>
      </c>
      <c r="K519" s="267">
        <v>1.5912</v>
      </c>
      <c r="L519" s="267">
        <v>3.2164</v>
      </c>
      <c r="M519" s="267">
        <v>2.045</v>
      </c>
      <c r="N519" s="267">
        <v>2.6214</v>
      </c>
      <c r="O519" s="267">
        <v>1.6965</v>
      </c>
      <c r="P519" s="267">
        <v>0</v>
      </c>
    </row>
    <row r="520" spans="1:16" ht="15">
      <c r="A520" s="290">
        <v>43</v>
      </c>
      <c r="B520" s="267">
        <v>0</v>
      </c>
      <c r="C520" s="267">
        <v>0</v>
      </c>
      <c r="D520" s="267">
        <v>8.2071</v>
      </c>
      <c r="E520" s="267">
        <v>1.5606</v>
      </c>
      <c r="F520" s="267">
        <v>6.9335</v>
      </c>
      <c r="G520" s="267">
        <v>1.4979</v>
      </c>
      <c r="H520" s="267">
        <v>4.7649</v>
      </c>
      <c r="I520" s="267">
        <v>1.5874</v>
      </c>
      <c r="J520" s="267">
        <v>4.8291</v>
      </c>
      <c r="K520" s="267">
        <v>1.58</v>
      </c>
      <c r="L520" s="267">
        <v>3.2142</v>
      </c>
      <c r="M520" s="267">
        <v>2.0361</v>
      </c>
      <c r="N520" s="267">
        <v>2.5826</v>
      </c>
      <c r="O520" s="267">
        <v>1.69</v>
      </c>
      <c r="P520" s="267">
        <v>0</v>
      </c>
    </row>
    <row r="521" spans="1:16" ht="15">
      <c r="A521" s="290">
        <v>44</v>
      </c>
      <c r="B521" s="267">
        <v>0</v>
      </c>
      <c r="C521" s="267">
        <v>0</v>
      </c>
      <c r="D521" s="267">
        <v>7.7933</v>
      </c>
      <c r="E521" s="267">
        <v>1.5472</v>
      </c>
      <c r="F521" s="267">
        <v>6.8194</v>
      </c>
      <c r="G521" s="267">
        <v>1.4907</v>
      </c>
      <c r="H521" s="267">
        <v>4.6434</v>
      </c>
      <c r="I521" s="267">
        <v>1.5816</v>
      </c>
      <c r="J521" s="267">
        <v>5.0063</v>
      </c>
      <c r="K521" s="267">
        <v>1.5689</v>
      </c>
      <c r="L521" s="267">
        <v>3.212</v>
      </c>
      <c r="M521" s="267">
        <v>2.0272</v>
      </c>
      <c r="N521" s="267">
        <v>2.5439</v>
      </c>
      <c r="O521" s="267">
        <v>1.6835</v>
      </c>
      <c r="P521" s="267">
        <v>0</v>
      </c>
    </row>
    <row r="522" spans="1:16" ht="15">
      <c r="A522" s="290">
        <v>45</v>
      </c>
      <c r="B522" s="267">
        <v>0</v>
      </c>
      <c r="C522" s="267">
        <v>0</v>
      </c>
      <c r="D522" s="267">
        <v>7.3794</v>
      </c>
      <c r="E522" s="267">
        <v>1.5338</v>
      </c>
      <c r="F522" s="267">
        <v>6.7052</v>
      </c>
      <c r="G522" s="267">
        <v>1.4835</v>
      </c>
      <c r="H522" s="267">
        <v>4.522</v>
      </c>
      <c r="I522" s="267">
        <v>1.5759</v>
      </c>
      <c r="J522" s="267">
        <v>5.1835</v>
      </c>
      <c r="K522" s="267">
        <v>1.5577</v>
      </c>
      <c r="L522" s="267">
        <v>3.2099</v>
      </c>
      <c r="M522" s="267">
        <v>2.0182</v>
      </c>
      <c r="N522" s="267">
        <v>2.5051</v>
      </c>
      <c r="O522" s="267">
        <v>1.6769</v>
      </c>
      <c r="P522" s="267">
        <v>0</v>
      </c>
    </row>
    <row r="523" spans="1:16" ht="15">
      <c r="A523" s="290">
        <v>46</v>
      </c>
      <c r="B523" s="267">
        <v>0</v>
      </c>
      <c r="C523" s="267">
        <v>0</v>
      </c>
      <c r="D523" s="267">
        <v>6.9656</v>
      </c>
      <c r="E523" s="267">
        <v>1.5204</v>
      </c>
      <c r="F523" s="267">
        <v>6.5911</v>
      </c>
      <c r="G523" s="267">
        <v>1.4763</v>
      </c>
      <c r="H523" s="267">
        <v>4.4006</v>
      </c>
      <c r="I523" s="267">
        <v>1.5702</v>
      </c>
      <c r="J523" s="267">
        <v>5.3607</v>
      </c>
      <c r="K523" s="267">
        <v>1.5465</v>
      </c>
      <c r="L523" s="267">
        <v>3.2077</v>
      </c>
      <c r="M523" s="267">
        <v>2.0093</v>
      </c>
      <c r="N523" s="267">
        <v>2.4663</v>
      </c>
      <c r="O523" s="267">
        <v>1.6704</v>
      </c>
      <c r="P523" s="267">
        <v>0</v>
      </c>
    </row>
    <row r="524" spans="1:16" ht="15">
      <c r="A524" s="290">
        <v>47</v>
      </c>
      <c r="B524" s="267">
        <v>0</v>
      </c>
      <c r="C524" s="267">
        <v>0</v>
      </c>
      <c r="D524" s="267">
        <v>6.5518</v>
      </c>
      <c r="E524" s="267">
        <v>1.507</v>
      </c>
      <c r="F524" s="267">
        <v>6.477</v>
      </c>
      <c r="G524" s="267">
        <v>1.4691</v>
      </c>
      <c r="H524" s="267">
        <v>4.2791</v>
      </c>
      <c r="I524" s="267">
        <v>1.5644</v>
      </c>
      <c r="J524" s="267">
        <v>5.5379</v>
      </c>
      <c r="K524" s="267">
        <v>1.5354</v>
      </c>
      <c r="L524" s="267">
        <v>3.2055</v>
      </c>
      <c r="M524" s="267">
        <v>2.0004</v>
      </c>
      <c r="N524" s="267">
        <v>2.4276</v>
      </c>
      <c r="O524" s="267">
        <v>1.6638</v>
      </c>
      <c r="P524" s="267">
        <v>0</v>
      </c>
    </row>
    <row r="525" spans="1:16" ht="15">
      <c r="A525" s="290">
        <v>48</v>
      </c>
      <c r="B525" s="267">
        <v>0</v>
      </c>
      <c r="C525" s="267">
        <v>0</v>
      </c>
      <c r="D525" s="267">
        <v>6.138</v>
      </c>
      <c r="E525" s="267">
        <v>1.4936</v>
      </c>
      <c r="F525" s="267">
        <v>6.3628</v>
      </c>
      <c r="G525" s="267">
        <v>1.462</v>
      </c>
      <c r="H525" s="267">
        <v>4.1577</v>
      </c>
      <c r="I525" s="267">
        <v>1.5587</v>
      </c>
      <c r="J525" s="267">
        <v>5.7151</v>
      </c>
      <c r="K525" s="267">
        <v>1.5242</v>
      </c>
      <c r="L525" s="267">
        <v>3.2034</v>
      </c>
      <c r="M525" s="267">
        <v>1.9914</v>
      </c>
      <c r="N525" s="267">
        <v>2.3888</v>
      </c>
      <c r="O525" s="267">
        <v>1.6573</v>
      </c>
      <c r="P525" s="267">
        <v>0</v>
      </c>
    </row>
    <row r="526" spans="1:16" ht="15">
      <c r="A526" s="290">
        <v>49</v>
      </c>
      <c r="B526" s="267">
        <v>0</v>
      </c>
      <c r="C526" s="267">
        <v>0</v>
      </c>
      <c r="D526" s="267">
        <v>5.7242</v>
      </c>
      <c r="E526" s="267">
        <v>1.4802</v>
      </c>
      <c r="F526" s="267">
        <v>6.2487</v>
      </c>
      <c r="G526" s="267">
        <v>1.4548</v>
      </c>
      <c r="H526" s="267">
        <v>4.0363</v>
      </c>
      <c r="I526" s="267">
        <v>1.5529</v>
      </c>
      <c r="J526" s="267">
        <v>5.8923</v>
      </c>
      <c r="K526" s="267">
        <v>1.513</v>
      </c>
      <c r="L526" s="267">
        <v>3.2012</v>
      </c>
      <c r="M526" s="267">
        <v>1.9825</v>
      </c>
      <c r="N526" s="267">
        <v>2.35</v>
      </c>
      <c r="O526" s="267">
        <v>1.6507</v>
      </c>
      <c r="P526" s="267">
        <v>0</v>
      </c>
    </row>
    <row r="527" spans="1:16" ht="15">
      <c r="A527" s="290">
        <v>50</v>
      </c>
      <c r="B527" s="267">
        <v>0</v>
      </c>
      <c r="C527" s="267">
        <v>0</v>
      </c>
      <c r="D527" s="267">
        <v>5.3104</v>
      </c>
      <c r="E527" s="267">
        <v>1.4668</v>
      </c>
      <c r="F527" s="267">
        <v>6.1346</v>
      </c>
      <c r="G527" s="267">
        <v>1.4476</v>
      </c>
      <c r="H527" s="267">
        <v>3.9149</v>
      </c>
      <c r="I527" s="267">
        <v>1.5472</v>
      </c>
      <c r="J527" s="267">
        <v>6.0695</v>
      </c>
      <c r="K527" s="267">
        <v>1.5019</v>
      </c>
      <c r="L527" s="267">
        <v>3.1991</v>
      </c>
      <c r="M527" s="267">
        <v>1.9735</v>
      </c>
      <c r="N527" s="267">
        <v>2.3113</v>
      </c>
      <c r="O527" s="267">
        <v>1.6442</v>
      </c>
      <c r="P527" s="267">
        <v>0</v>
      </c>
    </row>
    <row r="528" spans="1:16" ht="15">
      <c r="A528" s="290">
        <v>51</v>
      </c>
      <c r="B528" s="267">
        <v>0</v>
      </c>
      <c r="C528" s="267">
        <v>0</v>
      </c>
      <c r="D528" s="267">
        <v>4.8965</v>
      </c>
      <c r="E528" s="267">
        <v>1.4534</v>
      </c>
      <c r="F528" s="267">
        <v>6.0204</v>
      </c>
      <c r="G528" s="267">
        <v>1.4404</v>
      </c>
      <c r="H528" s="267">
        <v>3.7934</v>
      </c>
      <c r="I528" s="267">
        <v>1.5414</v>
      </c>
      <c r="J528" s="267">
        <v>6.2468</v>
      </c>
      <c r="K528" s="267">
        <v>1.4907</v>
      </c>
      <c r="L528" s="267">
        <v>3.1969</v>
      </c>
      <c r="M528" s="267">
        <v>1.9646</v>
      </c>
      <c r="N528" s="267">
        <v>2.2725</v>
      </c>
      <c r="O528" s="267">
        <v>1.6377</v>
      </c>
      <c r="P528" s="267">
        <v>0</v>
      </c>
    </row>
    <row r="529" spans="1:16" ht="15">
      <c r="A529" s="290">
        <v>52</v>
      </c>
      <c r="B529" s="267">
        <v>0</v>
      </c>
      <c r="C529" s="267">
        <v>0</v>
      </c>
      <c r="D529" s="267">
        <v>4.4827</v>
      </c>
      <c r="E529" s="267">
        <v>1.4399</v>
      </c>
      <c r="F529" s="267">
        <v>5.9063</v>
      </c>
      <c r="G529" s="267">
        <v>1.4332</v>
      </c>
      <c r="H529" s="267">
        <v>3.672</v>
      </c>
      <c r="I529" s="267">
        <v>1.5357</v>
      </c>
      <c r="J529" s="267">
        <v>6.424</v>
      </c>
      <c r="K529" s="267">
        <v>1.4795</v>
      </c>
      <c r="L529" s="267">
        <v>3.1947</v>
      </c>
      <c r="M529" s="267">
        <v>1.9557</v>
      </c>
      <c r="N529" s="267">
        <v>2.2338</v>
      </c>
      <c r="O529" s="267">
        <v>1.6311</v>
      </c>
      <c r="P529" s="267">
        <v>0</v>
      </c>
    </row>
    <row r="530" spans="1:16" ht="15">
      <c r="A530" s="290">
        <v>53</v>
      </c>
      <c r="B530" s="267">
        <v>0</v>
      </c>
      <c r="C530" s="267">
        <v>0</v>
      </c>
      <c r="D530" s="267">
        <v>4.0689</v>
      </c>
      <c r="E530" s="267">
        <v>1.4265</v>
      </c>
      <c r="F530" s="267">
        <v>5.7922</v>
      </c>
      <c r="G530" s="267">
        <v>1.4261</v>
      </c>
      <c r="H530" s="267">
        <v>3.5506</v>
      </c>
      <c r="I530" s="267">
        <v>1.5299</v>
      </c>
      <c r="J530" s="267">
        <v>6.6012</v>
      </c>
      <c r="K530" s="267">
        <v>1.4684</v>
      </c>
      <c r="L530" s="267">
        <v>3.1926</v>
      </c>
      <c r="M530" s="267">
        <v>1.9467</v>
      </c>
      <c r="N530" s="267">
        <v>2.195</v>
      </c>
      <c r="O530" s="267">
        <v>1.6246</v>
      </c>
      <c r="P530" s="267">
        <v>0</v>
      </c>
    </row>
    <row r="531" spans="1:16" ht="15">
      <c r="A531" s="290">
        <v>54</v>
      </c>
      <c r="B531" s="267">
        <v>0</v>
      </c>
      <c r="C531" s="267">
        <v>0</v>
      </c>
      <c r="D531" s="267">
        <v>3.6551</v>
      </c>
      <c r="E531" s="267">
        <v>1.4131</v>
      </c>
      <c r="F531" s="267">
        <v>5.678</v>
      </c>
      <c r="G531" s="267">
        <v>1.4189</v>
      </c>
      <c r="H531" s="267">
        <v>3.4291</v>
      </c>
      <c r="I531" s="267">
        <v>1.5242</v>
      </c>
      <c r="J531" s="267">
        <v>6.7784</v>
      </c>
      <c r="K531" s="267">
        <v>1.4572</v>
      </c>
      <c r="L531" s="267">
        <v>3.1904</v>
      </c>
      <c r="M531" s="267">
        <v>1.9378</v>
      </c>
      <c r="N531" s="267">
        <v>2.1562</v>
      </c>
      <c r="O531" s="267">
        <v>1.618</v>
      </c>
      <c r="P531" s="267">
        <v>0</v>
      </c>
    </row>
    <row r="532" spans="1:16" ht="15">
      <c r="A532" s="290">
        <v>55</v>
      </c>
      <c r="B532" s="267">
        <v>0</v>
      </c>
      <c r="C532" s="267">
        <v>0</v>
      </c>
      <c r="D532" s="267">
        <v>3.6505</v>
      </c>
      <c r="E532" s="267">
        <v>1.4114</v>
      </c>
      <c r="F532" s="267">
        <v>5.3849</v>
      </c>
      <c r="G532" s="267">
        <v>1.417</v>
      </c>
      <c r="H532" s="267">
        <v>3.3775</v>
      </c>
      <c r="I532" s="267">
        <v>1.5148</v>
      </c>
      <c r="J532" s="267">
        <v>6.3909</v>
      </c>
      <c r="K532" s="267">
        <v>1.453</v>
      </c>
      <c r="L532" s="267">
        <v>3.1569</v>
      </c>
      <c r="M532" s="267">
        <v>1.9327</v>
      </c>
      <c r="N532" s="267">
        <v>2.125</v>
      </c>
      <c r="O532" s="267">
        <v>1.6143</v>
      </c>
      <c r="P532" s="267">
        <v>0</v>
      </c>
    </row>
    <row r="533" spans="1:16" ht="15">
      <c r="A533" s="290">
        <v>56</v>
      </c>
      <c r="B533" s="267">
        <v>0</v>
      </c>
      <c r="C533" s="267">
        <v>0</v>
      </c>
      <c r="D533" s="267">
        <v>3.6459</v>
      </c>
      <c r="E533" s="267">
        <v>1.4097</v>
      </c>
      <c r="F533" s="267">
        <v>5.0918</v>
      </c>
      <c r="G533" s="267">
        <v>1.4151</v>
      </c>
      <c r="H533" s="267">
        <v>3.3259</v>
      </c>
      <c r="I533" s="267">
        <v>1.5054</v>
      </c>
      <c r="J533" s="267">
        <v>6.0034</v>
      </c>
      <c r="K533" s="267">
        <v>1.4489</v>
      </c>
      <c r="L533" s="267">
        <v>3.1235</v>
      </c>
      <c r="M533" s="267">
        <v>1.9276</v>
      </c>
      <c r="N533" s="267">
        <v>2.0937</v>
      </c>
      <c r="O533" s="267">
        <v>1.6107</v>
      </c>
      <c r="P533" s="267">
        <v>0</v>
      </c>
    </row>
    <row r="534" spans="1:16" ht="15">
      <c r="A534" s="290">
        <v>57</v>
      </c>
      <c r="B534" s="267">
        <v>0</v>
      </c>
      <c r="C534" s="267">
        <v>0</v>
      </c>
      <c r="D534" s="267">
        <v>3.6413</v>
      </c>
      <c r="E534" s="267">
        <v>1.4079</v>
      </c>
      <c r="F534" s="267">
        <v>4.7987</v>
      </c>
      <c r="G534" s="267">
        <v>1.4132</v>
      </c>
      <c r="H534" s="267">
        <v>3.2743</v>
      </c>
      <c r="I534" s="267">
        <v>1.4959</v>
      </c>
      <c r="J534" s="267">
        <v>5.6159</v>
      </c>
      <c r="K534" s="267">
        <v>1.4447</v>
      </c>
      <c r="L534" s="267">
        <v>3.09</v>
      </c>
      <c r="M534" s="267">
        <v>1.9225</v>
      </c>
      <c r="N534" s="267">
        <v>2.0624</v>
      </c>
      <c r="O534" s="267">
        <v>1.607</v>
      </c>
      <c r="P534" s="267">
        <v>0</v>
      </c>
    </row>
    <row r="535" spans="1:16" ht="15">
      <c r="A535" s="290">
        <v>58</v>
      </c>
      <c r="B535" s="267">
        <v>0</v>
      </c>
      <c r="C535" s="267">
        <v>0</v>
      </c>
      <c r="D535" s="267">
        <v>3.6367</v>
      </c>
      <c r="E535" s="267">
        <v>1.4062</v>
      </c>
      <c r="F535" s="267">
        <v>4.5056</v>
      </c>
      <c r="G535" s="267">
        <v>1.4113</v>
      </c>
      <c r="H535" s="267">
        <v>3.2227</v>
      </c>
      <c r="I535" s="267">
        <v>1.4865</v>
      </c>
      <c r="J535" s="267">
        <v>5.2284</v>
      </c>
      <c r="K535" s="267">
        <v>1.4406</v>
      </c>
      <c r="L535" s="267">
        <v>3.0565</v>
      </c>
      <c r="M535" s="267">
        <v>1.9174</v>
      </c>
      <c r="N535" s="267">
        <v>2.0311</v>
      </c>
      <c r="O535" s="267">
        <v>1.6033</v>
      </c>
      <c r="P535" s="267">
        <v>0</v>
      </c>
    </row>
    <row r="536" spans="1:16" ht="15">
      <c r="A536" s="290">
        <v>59</v>
      </c>
      <c r="B536" s="267">
        <v>0</v>
      </c>
      <c r="C536" s="267">
        <v>0</v>
      </c>
      <c r="D536" s="267">
        <v>3.6321</v>
      </c>
      <c r="E536" s="267">
        <v>1.4044</v>
      </c>
      <c r="F536" s="267">
        <v>4.2125</v>
      </c>
      <c r="G536" s="267">
        <v>1.4094</v>
      </c>
      <c r="H536" s="267">
        <v>3.171</v>
      </c>
      <c r="I536" s="267">
        <v>1.4771</v>
      </c>
      <c r="J536" s="267">
        <v>4.8409</v>
      </c>
      <c r="K536" s="267">
        <v>1.4364</v>
      </c>
      <c r="L536" s="267">
        <v>3.0231</v>
      </c>
      <c r="M536" s="267">
        <v>1.9123</v>
      </c>
      <c r="N536" s="267">
        <v>1.9999</v>
      </c>
      <c r="O536" s="267">
        <v>1.5996</v>
      </c>
      <c r="P536" s="267">
        <v>0</v>
      </c>
    </row>
    <row r="537" spans="1:16" ht="15">
      <c r="A537" s="290">
        <v>60</v>
      </c>
      <c r="B537" s="267">
        <v>0</v>
      </c>
      <c r="C537" s="267">
        <v>0</v>
      </c>
      <c r="D537" s="267">
        <v>3.6275</v>
      </c>
      <c r="E537" s="267">
        <v>1.4027</v>
      </c>
      <c r="F537" s="267">
        <v>3.9194</v>
      </c>
      <c r="G537" s="267">
        <v>1.4074</v>
      </c>
      <c r="H537" s="267">
        <v>3.1194</v>
      </c>
      <c r="I537" s="267">
        <v>1.4677</v>
      </c>
      <c r="J537" s="267">
        <v>4.4534</v>
      </c>
      <c r="K537" s="267">
        <v>1.4323</v>
      </c>
      <c r="L537" s="267">
        <v>2.9896</v>
      </c>
      <c r="M537" s="267">
        <v>1.9071</v>
      </c>
      <c r="N537" s="267">
        <v>1.9686</v>
      </c>
      <c r="O537" s="267">
        <v>1.5959</v>
      </c>
      <c r="P537" s="267">
        <v>0</v>
      </c>
    </row>
  </sheetData>
  <sheetProtection password="C620" sheet="1" objects="1" scenarios="1"/>
  <mergeCells count="16">
    <mergeCell ref="A406:P406"/>
    <mergeCell ref="A407:P407"/>
    <mergeCell ref="A473:P473"/>
    <mergeCell ref="A474:P474"/>
    <mergeCell ref="A205:P205"/>
    <mergeCell ref="A206:P206"/>
    <mergeCell ref="A272:P272"/>
    <mergeCell ref="A273:P273"/>
    <mergeCell ref="A339:P339"/>
    <mergeCell ref="A340:P340"/>
    <mergeCell ref="A139:P139"/>
    <mergeCell ref="A4:P4"/>
    <mergeCell ref="A5:P5"/>
    <mergeCell ref="A71:P71"/>
    <mergeCell ref="A72:P72"/>
    <mergeCell ref="A138:P13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46">
      <selection activeCell="I22" sqref="I22:J22"/>
    </sheetView>
  </sheetViews>
  <sheetFormatPr defaultColWidth="9.140625" defaultRowHeight="12.75"/>
  <cols>
    <col min="1" max="1" width="8.28125" style="1" customWidth="1"/>
    <col min="2" max="2" width="6.7109375" style="78" customWidth="1"/>
    <col min="3" max="3" width="7.28125" style="78" bestFit="1" customWidth="1"/>
    <col min="4" max="4" width="7.7109375" style="78" customWidth="1"/>
    <col min="5" max="5" width="6.7109375" style="78" customWidth="1"/>
    <col min="6" max="6" width="7.421875" style="78" bestFit="1" customWidth="1"/>
    <col min="7" max="7" width="6.7109375" style="78" customWidth="1"/>
    <col min="8" max="8" width="7.421875" style="78" bestFit="1" customWidth="1"/>
    <col min="9" max="16" width="6.7109375" style="78" customWidth="1"/>
    <col min="17" max="16384" width="9.140625" style="227" customWidth="1"/>
  </cols>
  <sheetData>
    <row r="1" spans="1:4" ht="12.75">
      <c r="A1" s="73"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19228</v>
      </c>
    </row>
    <row r="3" ht="12.75">
      <c r="A3" s="76" t="e">
        <f>HLOOKUP('Calculatrice des coûts NMETI'!$I$22,B7:P68,MATCH('Calculatrice des coûts NMETI'!$K$22,A7:A68))</f>
        <v>#N/A</v>
      </c>
    </row>
    <row r="4" spans="1:16" s="261" customFormat="1" ht="12.75">
      <c r="A4" s="475" t="s">
        <v>19229</v>
      </c>
      <c r="B4" s="475"/>
      <c r="C4" s="475"/>
      <c r="D4" s="475"/>
      <c r="E4" s="475"/>
      <c r="F4" s="475"/>
      <c r="G4" s="475"/>
      <c r="H4" s="475"/>
      <c r="I4" s="475"/>
      <c r="J4" s="475"/>
      <c r="K4" s="475"/>
      <c r="L4" s="475"/>
      <c r="M4" s="475"/>
      <c r="N4" s="475"/>
      <c r="O4" s="475"/>
      <c r="P4" s="475"/>
    </row>
    <row r="5" spans="1:16" ht="12.75">
      <c r="A5" s="479" t="s">
        <v>19230</v>
      </c>
      <c r="B5" s="479"/>
      <c r="C5" s="479"/>
      <c r="D5" s="479"/>
      <c r="E5" s="479"/>
      <c r="F5" s="479"/>
      <c r="G5" s="479"/>
      <c r="H5" s="479"/>
      <c r="I5" s="479"/>
      <c r="J5" s="479"/>
      <c r="K5" s="479"/>
      <c r="L5" s="479"/>
      <c r="M5" s="479"/>
      <c r="N5" s="479"/>
      <c r="O5" s="479"/>
      <c r="P5" s="479"/>
    </row>
    <row r="6" spans="1:16" ht="12.75">
      <c r="A6" s="80" t="s">
        <v>19231</v>
      </c>
      <c r="B6" s="222" t="s">
        <v>19232</v>
      </c>
      <c r="C6" s="222" t="s">
        <v>19233</v>
      </c>
      <c r="D6" s="222" t="s">
        <v>19234</v>
      </c>
      <c r="E6" s="222" t="s">
        <v>19235</v>
      </c>
      <c r="F6" s="222" t="s">
        <v>19236</v>
      </c>
      <c r="G6" s="222" t="s">
        <v>19237</v>
      </c>
      <c r="H6" s="222" t="s">
        <v>19238</v>
      </c>
      <c r="I6" s="222" t="s">
        <v>19239</v>
      </c>
      <c r="J6" s="222" t="s">
        <v>19240</v>
      </c>
      <c r="K6" s="222" t="s">
        <v>19241</v>
      </c>
      <c r="L6" s="222" t="s">
        <v>19242</v>
      </c>
      <c r="M6" s="222" t="s">
        <v>19243</v>
      </c>
      <c r="N6" s="222" t="s">
        <v>19244</v>
      </c>
      <c r="O6" s="222" t="s">
        <v>19245</v>
      </c>
      <c r="P6" s="222" t="s">
        <v>19246</v>
      </c>
    </row>
    <row r="7" spans="1:16" ht="12.75">
      <c r="A7" s="82" t="s">
        <v>19247</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54.6893</v>
      </c>
      <c r="E8" s="267">
        <v>8.8268</v>
      </c>
      <c r="F8" s="267">
        <v>54.4697</v>
      </c>
      <c r="G8" s="267">
        <v>11.5836</v>
      </c>
      <c r="H8" s="267">
        <v>47.2516</v>
      </c>
      <c r="I8" s="267">
        <v>8.3981</v>
      </c>
      <c r="J8" s="267">
        <v>31.688</v>
      </c>
      <c r="K8" s="267">
        <v>9.0274</v>
      </c>
      <c r="L8" s="267">
        <v>14.2655</v>
      </c>
      <c r="M8" s="267">
        <v>12.2607</v>
      </c>
      <c r="N8" s="267">
        <v>0</v>
      </c>
      <c r="O8" s="267">
        <v>0</v>
      </c>
      <c r="P8" s="267">
        <v>0</v>
      </c>
    </row>
    <row r="9" spans="1:16" ht="15">
      <c r="A9" s="290">
        <v>1</v>
      </c>
      <c r="B9" s="267">
        <v>0</v>
      </c>
      <c r="C9" s="267">
        <v>0</v>
      </c>
      <c r="D9" s="267">
        <v>48.6127</v>
      </c>
      <c r="E9" s="267">
        <v>7.8461</v>
      </c>
      <c r="F9" s="267">
        <v>48.4175</v>
      </c>
      <c r="G9" s="267">
        <v>10.2965</v>
      </c>
      <c r="H9" s="267">
        <v>42.0014</v>
      </c>
      <c r="I9" s="267">
        <v>7.465</v>
      </c>
      <c r="J9" s="267">
        <v>28.1671</v>
      </c>
      <c r="K9" s="267">
        <v>8.0243</v>
      </c>
      <c r="L9" s="267">
        <v>12.6805</v>
      </c>
      <c r="M9" s="267">
        <v>10.8984</v>
      </c>
      <c r="N9" s="267">
        <v>0</v>
      </c>
      <c r="O9" s="267">
        <v>0</v>
      </c>
      <c r="P9" s="267">
        <v>0</v>
      </c>
    </row>
    <row r="10" spans="1:16" ht="15">
      <c r="A10" s="290">
        <v>2</v>
      </c>
      <c r="B10" s="267">
        <v>0</v>
      </c>
      <c r="C10" s="267">
        <v>0</v>
      </c>
      <c r="D10" s="267">
        <v>42.5361</v>
      </c>
      <c r="E10" s="267">
        <v>6.8653</v>
      </c>
      <c r="F10" s="267">
        <v>42.3653</v>
      </c>
      <c r="G10" s="267">
        <v>9.0095</v>
      </c>
      <c r="H10" s="267">
        <v>36.7512</v>
      </c>
      <c r="I10" s="267">
        <v>6.5319</v>
      </c>
      <c r="J10" s="267">
        <v>24.6463</v>
      </c>
      <c r="K10" s="267">
        <v>7.0213</v>
      </c>
      <c r="L10" s="267">
        <v>11.0954</v>
      </c>
      <c r="M10" s="267">
        <v>9.5361</v>
      </c>
      <c r="N10" s="267">
        <v>0</v>
      </c>
      <c r="O10" s="267">
        <v>0</v>
      </c>
      <c r="P10" s="267">
        <v>0</v>
      </c>
    </row>
    <row r="11" spans="1:16" ht="15">
      <c r="A11" s="290">
        <v>3</v>
      </c>
      <c r="B11" s="267">
        <v>0</v>
      </c>
      <c r="C11" s="267">
        <v>0</v>
      </c>
      <c r="D11" s="267">
        <v>36.4595</v>
      </c>
      <c r="E11" s="267">
        <v>5.8845</v>
      </c>
      <c r="F11" s="267">
        <v>36.3131</v>
      </c>
      <c r="G11" s="267">
        <v>7.7224</v>
      </c>
      <c r="H11" s="267">
        <v>31.5011</v>
      </c>
      <c r="I11" s="267">
        <v>5.5988</v>
      </c>
      <c r="J11" s="267">
        <v>21.1254</v>
      </c>
      <c r="K11" s="267">
        <v>6.0182</v>
      </c>
      <c r="L11" s="267">
        <v>9.5104</v>
      </c>
      <c r="M11" s="267">
        <v>8.1738</v>
      </c>
      <c r="N11" s="267">
        <v>0</v>
      </c>
      <c r="O11" s="267">
        <v>0</v>
      </c>
      <c r="P11" s="267">
        <v>0</v>
      </c>
    </row>
    <row r="12" spans="1:16" ht="15">
      <c r="A12" s="290">
        <v>4</v>
      </c>
      <c r="B12" s="267">
        <v>0</v>
      </c>
      <c r="C12" s="267">
        <v>0</v>
      </c>
      <c r="D12" s="267">
        <v>30.3829</v>
      </c>
      <c r="E12" s="267">
        <v>4.9038</v>
      </c>
      <c r="F12" s="267">
        <v>30.2609</v>
      </c>
      <c r="G12" s="267">
        <v>6.4353</v>
      </c>
      <c r="H12" s="267">
        <v>26.2509</v>
      </c>
      <c r="I12" s="267">
        <v>4.6656</v>
      </c>
      <c r="J12" s="267">
        <v>17.6045</v>
      </c>
      <c r="K12" s="267">
        <v>5.0152</v>
      </c>
      <c r="L12" s="267">
        <v>7.9253</v>
      </c>
      <c r="M12" s="267">
        <v>6.8115</v>
      </c>
      <c r="N12" s="267">
        <v>0</v>
      </c>
      <c r="O12" s="267">
        <v>0</v>
      </c>
      <c r="P12" s="267">
        <v>0</v>
      </c>
    </row>
    <row r="13" spans="1:16" ht="15">
      <c r="A13" s="290">
        <v>5</v>
      </c>
      <c r="B13" s="267">
        <v>0</v>
      </c>
      <c r="C13" s="267">
        <v>0</v>
      </c>
      <c r="D13" s="267">
        <v>24.3063</v>
      </c>
      <c r="E13" s="267">
        <v>3.923</v>
      </c>
      <c r="F13" s="267">
        <v>24.2088</v>
      </c>
      <c r="G13" s="267">
        <v>5.1483</v>
      </c>
      <c r="H13" s="267">
        <v>21.0007</v>
      </c>
      <c r="I13" s="267">
        <v>3.7325</v>
      </c>
      <c r="J13" s="267">
        <v>14.0836</v>
      </c>
      <c r="K13" s="267">
        <v>4.0122</v>
      </c>
      <c r="L13" s="267">
        <v>6.3402</v>
      </c>
      <c r="M13" s="267">
        <v>5.4492</v>
      </c>
      <c r="N13" s="267">
        <v>0</v>
      </c>
      <c r="O13" s="267">
        <v>0</v>
      </c>
      <c r="P13" s="267">
        <v>0</v>
      </c>
    </row>
    <row r="14" spans="1:16" ht="15">
      <c r="A14" s="290">
        <v>6</v>
      </c>
      <c r="B14" s="267">
        <v>0</v>
      </c>
      <c r="C14" s="267">
        <v>0</v>
      </c>
      <c r="D14" s="267">
        <v>18.2298</v>
      </c>
      <c r="E14" s="267">
        <v>2.9423</v>
      </c>
      <c r="F14" s="267">
        <v>18.1566</v>
      </c>
      <c r="G14" s="267">
        <v>3.8612</v>
      </c>
      <c r="H14" s="267">
        <v>15.7505</v>
      </c>
      <c r="I14" s="267">
        <v>2.7994</v>
      </c>
      <c r="J14" s="267">
        <v>10.5627</v>
      </c>
      <c r="K14" s="267">
        <v>3.0091</v>
      </c>
      <c r="L14" s="267">
        <v>4.7552</v>
      </c>
      <c r="M14" s="267">
        <v>4.0869</v>
      </c>
      <c r="N14" s="267">
        <v>0</v>
      </c>
      <c r="O14" s="267">
        <v>0</v>
      </c>
      <c r="P14" s="267">
        <v>0</v>
      </c>
    </row>
    <row r="15" spans="1:16" ht="15">
      <c r="A15" s="290">
        <v>7</v>
      </c>
      <c r="B15" s="267">
        <v>0</v>
      </c>
      <c r="C15" s="267">
        <v>0</v>
      </c>
      <c r="D15" s="267">
        <v>17.664</v>
      </c>
      <c r="E15" s="267">
        <v>2.8605</v>
      </c>
      <c r="F15" s="267">
        <v>17.2295</v>
      </c>
      <c r="G15" s="267">
        <v>3.7539</v>
      </c>
      <c r="H15" s="267">
        <v>15.1942</v>
      </c>
      <c r="I15" s="267">
        <v>2.7216</v>
      </c>
      <c r="J15" s="267">
        <v>10.3827</v>
      </c>
      <c r="K15" s="267">
        <v>2.9255</v>
      </c>
      <c r="L15" s="267">
        <v>5.024</v>
      </c>
      <c r="M15" s="267">
        <v>3.9734</v>
      </c>
      <c r="N15" s="267">
        <v>0</v>
      </c>
      <c r="O15" s="267">
        <v>0</v>
      </c>
      <c r="P15" s="267">
        <v>0</v>
      </c>
    </row>
    <row r="16" spans="1:16" ht="15">
      <c r="A16" s="290">
        <v>8</v>
      </c>
      <c r="B16" s="267">
        <v>0</v>
      </c>
      <c r="C16" s="267">
        <v>0</v>
      </c>
      <c r="D16" s="267">
        <v>17.0983</v>
      </c>
      <c r="E16" s="267">
        <v>2.7788</v>
      </c>
      <c r="F16" s="267">
        <v>16.3025</v>
      </c>
      <c r="G16" s="267">
        <v>3.6467</v>
      </c>
      <c r="H16" s="267">
        <v>14.6378</v>
      </c>
      <c r="I16" s="267">
        <v>2.6439</v>
      </c>
      <c r="J16" s="267">
        <v>10.2027</v>
      </c>
      <c r="K16" s="267">
        <v>2.8419</v>
      </c>
      <c r="L16" s="267">
        <v>5.2929</v>
      </c>
      <c r="M16" s="267">
        <v>3.8598</v>
      </c>
      <c r="N16" s="267">
        <v>0</v>
      </c>
      <c r="O16" s="267">
        <v>0</v>
      </c>
      <c r="P16" s="267">
        <v>0</v>
      </c>
    </row>
    <row r="17" spans="1:16" ht="15">
      <c r="A17" s="290">
        <v>9</v>
      </c>
      <c r="B17" s="267">
        <v>0</v>
      </c>
      <c r="C17" s="267">
        <v>0</v>
      </c>
      <c r="D17" s="267">
        <v>16.5325</v>
      </c>
      <c r="E17" s="267">
        <v>2.6971</v>
      </c>
      <c r="F17" s="267">
        <v>15.3755</v>
      </c>
      <c r="G17" s="267">
        <v>3.5394</v>
      </c>
      <c r="H17" s="267">
        <v>14.0815</v>
      </c>
      <c r="I17" s="267">
        <v>2.5661</v>
      </c>
      <c r="J17" s="267">
        <v>10.0226</v>
      </c>
      <c r="K17" s="267">
        <v>2.7584</v>
      </c>
      <c r="L17" s="267">
        <v>5.5617</v>
      </c>
      <c r="M17" s="267">
        <v>3.7463</v>
      </c>
      <c r="N17" s="267">
        <v>0</v>
      </c>
      <c r="O17" s="267">
        <v>0</v>
      </c>
      <c r="P17" s="267">
        <v>0</v>
      </c>
    </row>
    <row r="18" spans="1:16" ht="15">
      <c r="A18" s="290">
        <v>10</v>
      </c>
      <c r="B18" s="267">
        <v>0</v>
      </c>
      <c r="C18" s="267">
        <v>0</v>
      </c>
      <c r="D18" s="267">
        <v>15.9668</v>
      </c>
      <c r="E18" s="267">
        <v>2.6154</v>
      </c>
      <c r="F18" s="267">
        <v>14.4485</v>
      </c>
      <c r="G18" s="267">
        <v>3.4322</v>
      </c>
      <c r="H18" s="267">
        <v>13.5251</v>
      </c>
      <c r="I18" s="267">
        <v>2.4883</v>
      </c>
      <c r="J18" s="267">
        <v>9.8426</v>
      </c>
      <c r="K18" s="267">
        <v>2.6748</v>
      </c>
      <c r="L18" s="267">
        <v>5.8306</v>
      </c>
      <c r="M18" s="267">
        <v>3.6328</v>
      </c>
      <c r="N18" s="267">
        <v>0</v>
      </c>
      <c r="O18" s="267">
        <v>0</v>
      </c>
      <c r="P18" s="267">
        <v>0</v>
      </c>
    </row>
    <row r="19" spans="1:16" ht="15">
      <c r="A19" s="290">
        <v>11</v>
      </c>
      <c r="B19" s="267">
        <v>0</v>
      </c>
      <c r="C19" s="267">
        <v>0</v>
      </c>
      <c r="D19" s="267">
        <v>15.401</v>
      </c>
      <c r="E19" s="267">
        <v>2.5336</v>
      </c>
      <c r="F19" s="267">
        <v>13.5215</v>
      </c>
      <c r="G19" s="267">
        <v>3.3249</v>
      </c>
      <c r="H19" s="267">
        <v>12.9688</v>
      </c>
      <c r="I19" s="267">
        <v>2.4106</v>
      </c>
      <c r="J19" s="267">
        <v>9.6626</v>
      </c>
      <c r="K19" s="267">
        <v>2.5912</v>
      </c>
      <c r="L19" s="267">
        <v>6.0994</v>
      </c>
      <c r="M19" s="267">
        <v>3.5193</v>
      </c>
      <c r="N19" s="267">
        <v>0</v>
      </c>
      <c r="O19" s="267">
        <v>0</v>
      </c>
      <c r="P19" s="267">
        <v>0</v>
      </c>
    </row>
    <row r="20" spans="1:16" ht="15">
      <c r="A20" s="290">
        <v>12</v>
      </c>
      <c r="B20" s="267">
        <v>0</v>
      </c>
      <c r="C20" s="267">
        <v>0</v>
      </c>
      <c r="D20" s="267">
        <v>14.8353</v>
      </c>
      <c r="E20" s="267">
        <v>2.4519</v>
      </c>
      <c r="F20" s="267">
        <v>12.5945</v>
      </c>
      <c r="G20" s="267">
        <v>3.2177</v>
      </c>
      <c r="H20" s="267">
        <v>12.4124</v>
      </c>
      <c r="I20" s="267">
        <v>2.3328</v>
      </c>
      <c r="J20" s="267">
        <v>9.4826</v>
      </c>
      <c r="K20" s="267">
        <v>2.5076</v>
      </c>
      <c r="L20" s="267">
        <v>6.3683</v>
      </c>
      <c r="M20" s="267">
        <v>3.4057</v>
      </c>
      <c r="N20" s="267">
        <v>0</v>
      </c>
      <c r="O20" s="267">
        <v>0</v>
      </c>
      <c r="P20" s="267">
        <v>0</v>
      </c>
    </row>
    <row r="21" spans="1:16" ht="15">
      <c r="A21" s="290">
        <v>13</v>
      </c>
      <c r="B21" s="267">
        <v>0</v>
      </c>
      <c r="C21" s="267">
        <v>0</v>
      </c>
      <c r="D21" s="267">
        <v>14.2695</v>
      </c>
      <c r="E21" s="267">
        <v>2.3702</v>
      </c>
      <c r="F21" s="267">
        <v>11.6674</v>
      </c>
      <c r="G21" s="267">
        <v>3.1104</v>
      </c>
      <c r="H21" s="267">
        <v>11.8561</v>
      </c>
      <c r="I21" s="267">
        <v>2.2551</v>
      </c>
      <c r="J21" s="267">
        <v>9.3026</v>
      </c>
      <c r="K21" s="267">
        <v>2.424</v>
      </c>
      <c r="L21" s="267">
        <v>6.6372</v>
      </c>
      <c r="M21" s="267">
        <v>3.2922</v>
      </c>
      <c r="N21" s="267">
        <v>0</v>
      </c>
      <c r="O21" s="267">
        <v>0</v>
      </c>
      <c r="P21" s="267">
        <v>0</v>
      </c>
    </row>
    <row r="22" spans="1:16" ht="15">
      <c r="A22" s="290">
        <v>14</v>
      </c>
      <c r="B22" s="267">
        <v>0</v>
      </c>
      <c r="C22" s="267">
        <v>0</v>
      </c>
      <c r="D22" s="267">
        <v>13.7038</v>
      </c>
      <c r="E22" s="267">
        <v>2.2884</v>
      </c>
      <c r="F22" s="267">
        <v>10.7404</v>
      </c>
      <c r="G22" s="267">
        <v>3.0032</v>
      </c>
      <c r="H22" s="267">
        <v>11.2997</v>
      </c>
      <c r="I22" s="267">
        <v>2.1773</v>
      </c>
      <c r="J22" s="267">
        <v>9.1226</v>
      </c>
      <c r="K22" s="267">
        <v>2.3404</v>
      </c>
      <c r="L22" s="267">
        <v>6.906</v>
      </c>
      <c r="M22" s="267">
        <v>3.1787</v>
      </c>
      <c r="N22" s="267">
        <v>0</v>
      </c>
      <c r="O22" s="267">
        <v>0</v>
      </c>
      <c r="P22" s="267">
        <v>0</v>
      </c>
    </row>
    <row r="23" spans="1:16" ht="15">
      <c r="A23" s="290">
        <v>15</v>
      </c>
      <c r="B23" s="267">
        <v>0</v>
      </c>
      <c r="C23" s="267">
        <v>0</v>
      </c>
      <c r="D23" s="267">
        <v>13.138</v>
      </c>
      <c r="E23" s="267">
        <v>2.2067</v>
      </c>
      <c r="F23" s="267">
        <v>9.8134</v>
      </c>
      <c r="G23" s="267">
        <v>2.8959</v>
      </c>
      <c r="H23" s="267">
        <v>10.7434</v>
      </c>
      <c r="I23" s="267">
        <v>2.0995</v>
      </c>
      <c r="J23" s="267">
        <v>8.9426</v>
      </c>
      <c r="K23" s="267">
        <v>2.2568</v>
      </c>
      <c r="L23" s="267">
        <v>7.1749</v>
      </c>
      <c r="M23" s="267">
        <v>3.0652</v>
      </c>
      <c r="N23" s="267">
        <v>0</v>
      </c>
      <c r="O23" s="267">
        <v>0</v>
      </c>
      <c r="P23" s="267">
        <v>0</v>
      </c>
    </row>
    <row r="24" spans="1:16" ht="15">
      <c r="A24" s="290">
        <v>16</v>
      </c>
      <c r="B24" s="267">
        <v>0</v>
      </c>
      <c r="C24" s="267">
        <v>0</v>
      </c>
      <c r="D24" s="267">
        <v>12.5723</v>
      </c>
      <c r="E24" s="267">
        <v>2.125</v>
      </c>
      <c r="F24" s="267">
        <v>8.8864</v>
      </c>
      <c r="G24" s="267">
        <v>2.7886</v>
      </c>
      <c r="H24" s="267">
        <v>10.187</v>
      </c>
      <c r="I24" s="267">
        <v>2.0218</v>
      </c>
      <c r="J24" s="267">
        <v>8.7626</v>
      </c>
      <c r="K24" s="267">
        <v>2.1733</v>
      </c>
      <c r="L24" s="267">
        <v>7.4437</v>
      </c>
      <c r="M24" s="267">
        <v>2.9516</v>
      </c>
      <c r="N24" s="267">
        <v>0</v>
      </c>
      <c r="O24" s="267">
        <v>0</v>
      </c>
      <c r="P24" s="267">
        <v>0</v>
      </c>
    </row>
    <row r="25" spans="1:16" ht="15">
      <c r="A25" s="290">
        <v>17</v>
      </c>
      <c r="B25" s="267">
        <v>0</v>
      </c>
      <c r="C25" s="267">
        <v>0</v>
      </c>
      <c r="D25" s="267">
        <v>12.0065</v>
      </c>
      <c r="E25" s="267">
        <v>2.0432</v>
      </c>
      <c r="F25" s="267">
        <v>7.9594</v>
      </c>
      <c r="G25" s="267">
        <v>2.6814</v>
      </c>
      <c r="H25" s="267">
        <v>9.6307</v>
      </c>
      <c r="I25" s="267">
        <v>1.944</v>
      </c>
      <c r="J25" s="267">
        <v>8.5826</v>
      </c>
      <c r="K25" s="267">
        <v>2.0897</v>
      </c>
      <c r="L25" s="267">
        <v>7.7126</v>
      </c>
      <c r="M25" s="267">
        <v>2.8381</v>
      </c>
      <c r="N25" s="267">
        <v>0</v>
      </c>
      <c r="O25" s="267">
        <v>0</v>
      </c>
      <c r="P25" s="267">
        <v>0</v>
      </c>
    </row>
    <row r="26" spans="1:16" ht="15">
      <c r="A26" s="290">
        <v>18</v>
      </c>
      <c r="B26" s="267">
        <v>0</v>
      </c>
      <c r="C26" s="267">
        <v>0</v>
      </c>
      <c r="D26" s="267">
        <v>11.4408</v>
      </c>
      <c r="E26" s="267">
        <v>1.9615</v>
      </c>
      <c r="F26" s="267">
        <v>7.0324</v>
      </c>
      <c r="G26" s="267">
        <v>2.5741</v>
      </c>
      <c r="H26" s="267">
        <v>9.0743</v>
      </c>
      <c r="I26" s="267">
        <v>1.8663</v>
      </c>
      <c r="J26" s="267">
        <v>8.4026</v>
      </c>
      <c r="K26" s="267">
        <v>2.0061</v>
      </c>
      <c r="L26" s="267">
        <v>7.9814</v>
      </c>
      <c r="M26" s="267">
        <v>2.7246</v>
      </c>
      <c r="N26" s="267">
        <v>9.0262</v>
      </c>
      <c r="O26" s="267">
        <v>4.6052</v>
      </c>
      <c r="P26" s="267">
        <v>0</v>
      </c>
    </row>
    <row r="27" spans="1:16" ht="15">
      <c r="A27" s="290">
        <v>19</v>
      </c>
      <c r="B27" s="267">
        <v>0</v>
      </c>
      <c r="C27" s="267">
        <v>0</v>
      </c>
      <c r="D27" s="267">
        <v>10.936</v>
      </c>
      <c r="E27" s="267">
        <v>1.9607</v>
      </c>
      <c r="F27" s="267">
        <v>6.881</v>
      </c>
      <c r="G27" s="267">
        <v>2.5731</v>
      </c>
      <c r="H27" s="267">
        <v>8.8418</v>
      </c>
      <c r="I27" s="267">
        <v>1.8655</v>
      </c>
      <c r="J27" s="267">
        <v>8.1035</v>
      </c>
      <c r="K27" s="267">
        <v>2.0052</v>
      </c>
      <c r="L27" s="267">
        <v>7.7347</v>
      </c>
      <c r="M27" s="267">
        <v>2.7243</v>
      </c>
      <c r="N27" s="267">
        <v>8.7754</v>
      </c>
      <c r="O27" s="267">
        <v>4.4773</v>
      </c>
      <c r="P27" s="267">
        <v>0</v>
      </c>
    </row>
    <row r="28" spans="1:16" ht="15">
      <c r="A28" s="290">
        <v>20</v>
      </c>
      <c r="B28" s="267">
        <v>0</v>
      </c>
      <c r="C28" s="267">
        <v>0</v>
      </c>
      <c r="D28" s="267">
        <v>10.4313</v>
      </c>
      <c r="E28" s="267">
        <v>1.9599</v>
      </c>
      <c r="F28" s="267">
        <v>6.7297</v>
      </c>
      <c r="G28" s="267">
        <v>2.572</v>
      </c>
      <c r="H28" s="267">
        <v>8.6092</v>
      </c>
      <c r="I28" s="267">
        <v>1.8647</v>
      </c>
      <c r="J28" s="267">
        <v>7.8044</v>
      </c>
      <c r="K28" s="267">
        <v>2.0044</v>
      </c>
      <c r="L28" s="267">
        <v>7.4879</v>
      </c>
      <c r="M28" s="267">
        <v>2.7241</v>
      </c>
      <c r="N28" s="267">
        <v>8.5247</v>
      </c>
      <c r="O28" s="267">
        <v>4.3493</v>
      </c>
      <c r="P28" s="267">
        <v>0</v>
      </c>
    </row>
    <row r="29" spans="1:16" ht="15">
      <c r="A29" s="290">
        <v>21</v>
      </c>
      <c r="B29" s="267">
        <v>0</v>
      </c>
      <c r="C29" s="267">
        <v>0</v>
      </c>
      <c r="D29" s="267">
        <v>10.9192</v>
      </c>
      <c r="E29" s="267">
        <v>2.0472</v>
      </c>
      <c r="F29" s="267">
        <v>7.2362</v>
      </c>
      <c r="G29" s="267">
        <v>2.6866</v>
      </c>
      <c r="H29" s="267">
        <v>9.2143</v>
      </c>
      <c r="I29" s="267">
        <v>1.9478</v>
      </c>
      <c r="J29" s="267">
        <v>8.2558</v>
      </c>
      <c r="K29" s="267">
        <v>2.0937</v>
      </c>
      <c r="L29" s="267">
        <v>7.9653</v>
      </c>
      <c r="M29" s="267">
        <v>2.8464</v>
      </c>
      <c r="N29" s="267">
        <v>9.1014</v>
      </c>
      <c r="O29" s="267">
        <v>4.4114</v>
      </c>
      <c r="P29" s="267">
        <v>0</v>
      </c>
    </row>
    <row r="30" spans="1:16" ht="15">
      <c r="A30" s="290">
        <v>22</v>
      </c>
      <c r="B30" s="267">
        <v>0</v>
      </c>
      <c r="C30" s="267">
        <v>0</v>
      </c>
      <c r="D30" s="267">
        <v>10.364</v>
      </c>
      <c r="E30" s="267">
        <v>2.0464</v>
      </c>
      <c r="F30" s="267">
        <v>7.0697</v>
      </c>
      <c r="G30" s="267">
        <v>2.6855</v>
      </c>
      <c r="H30" s="267">
        <v>8.9585</v>
      </c>
      <c r="I30" s="267">
        <v>1.947</v>
      </c>
      <c r="J30" s="267">
        <v>7.9268</v>
      </c>
      <c r="K30" s="267">
        <v>2.0929</v>
      </c>
      <c r="L30" s="267">
        <v>7.6939</v>
      </c>
      <c r="M30" s="267">
        <v>2.8461</v>
      </c>
      <c r="N30" s="267">
        <v>8.8256</v>
      </c>
      <c r="O30" s="267">
        <v>4.2777</v>
      </c>
      <c r="P30" s="267">
        <v>0</v>
      </c>
    </row>
    <row r="31" spans="1:16" ht="15">
      <c r="A31" s="290">
        <v>23</v>
      </c>
      <c r="B31" s="267">
        <v>0</v>
      </c>
      <c r="C31" s="267">
        <v>0</v>
      </c>
      <c r="D31" s="267">
        <v>9.8088</v>
      </c>
      <c r="E31" s="267">
        <v>2.0455</v>
      </c>
      <c r="F31" s="267">
        <v>6.9032</v>
      </c>
      <c r="G31" s="267">
        <v>2.6844</v>
      </c>
      <c r="H31" s="267">
        <v>8.7027</v>
      </c>
      <c r="I31" s="267">
        <v>1.9462</v>
      </c>
      <c r="J31" s="267">
        <v>7.5978</v>
      </c>
      <c r="K31" s="267">
        <v>2.092</v>
      </c>
      <c r="L31" s="267">
        <v>7.4225</v>
      </c>
      <c r="M31" s="267">
        <v>2.8458</v>
      </c>
      <c r="N31" s="267">
        <v>8.5498</v>
      </c>
      <c r="O31" s="267">
        <v>4.144</v>
      </c>
      <c r="P31" s="267">
        <v>0</v>
      </c>
    </row>
    <row r="32" spans="1:16" ht="15">
      <c r="A32" s="290">
        <v>24</v>
      </c>
      <c r="B32" s="267">
        <v>0</v>
      </c>
      <c r="C32" s="267">
        <v>0</v>
      </c>
      <c r="D32" s="267">
        <v>9.2536</v>
      </c>
      <c r="E32" s="267">
        <v>2.0447</v>
      </c>
      <c r="F32" s="267">
        <v>6.7367</v>
      </c>
      <c r="G32" s="267">
        <v>2.6833</v>
      </c>
      <c r="H32" s="267">
        <v>8.4469</v>
      </c>
      <c r="I32" s="267">
        <v>1.9454</v>
      </c>
      <c r="J32" s="267">
        <v>7.2688</v>
      </c>
      <c r="K32" s="267">
        <v>2.0911</v>
      </c>
      <c r="L32" s="267">
        <v>7.1511</v>
      </c>
      <c r="M32" s="267">
        <v>2.8456</v>
      </c>
      <c r="N32" s="267">
        <v>8.274</v>
      </c>
      <c r="O32" s="267">
        <v>4.0103</v>
      </c>
      <c r="P32" s="267">
        <v>0</v>
      </c>
    </row>
    <row r="33" spans="1:16" ht="15">
      <c r="A33" s="290">
        <v>25</v>
      </c>
      <c r="B33" s="267">
        <v>0</v>
      </c>
      <c r="C33" s="267">
        <v>0</v>
      </c>
      <c r="D33" s="267">
        <v>8.6984</v>
      </c>
      <c r="E33" s="267">
        <v>2.0438</v>
      </c>
      <c r="F33" s="267">
        <v>6.5703</v>
      </c>
      <c r="G33" s="267">
        <v>2.6822</v>
      </c>
      <c r="H33" s="267">
        <v>8.1911</v>
      </c>
      <c r="I33" s="267">
        <v>1.9446</v>
      </c>
      <c r="J33" s="267">
        <v>6.9398</v>
      </c>
      <c r="K33" s="267">
        <v>2.0903</v>
      </c>
      <c r="L33" s="267">
        <v>6.8797</v>
      </c>
      <c r="M33" s="267">
        <v>2.8453</v>
      </c>
      <c r="N33" s="267">
        <v>7.9982</v>
      </c>
      <c r="O33" s="267">
        <v>3.8767</v>
      </c>
      <c r="P33" s="267">
        <v>0</v>
      </c>
    </row>
    <row r="34" spans="1:16" ht="15">
      <c r="A34" s="290">
        <v>26</v>
      </c>
      <c r="B34" s="267">
        <v>0</v>
      </c>
      <c r="C34" s="267">
        <v>0</v>
      </c>
      <c r="D34" s="267">
        <v>8.1432</v>
      </c>
      <c r="E34" s="267">
        <v>2.043</v>
      </c>
      <c r="F34" s="267">
        <v>6.4038</v>
      </c>
      <c r="G34" s="267">
        <v>2.681</v>
      </c>
      <c r="H34" s="267">
        <v>7.9352</v>
      </c>
      <c r="I34" s="267">
        <v>1.9438</v>
      </c>
      <c r="J34" s="267">
        <v>6.6108</v>
      </c>
      <c r="K34" s="267">
        <v>2.0894</v>
      </c>
      <c r="L34" s="267">
        <v>6.6082</v>
      </c>
      <c r="M34" s="267">
        <v>2.845</v>
      </c>
      <c r="N34" s="267">
        <v>7.7224</v>
      </c>
      <c r="O34" s="267">
        <v>3.743</v>
      </c>
      <c r="P34" s="267">
        <v>0</v>
      </c>
    </row>
    <row r="35" spans="1:16" ht="15">
      <c r="A35" s="290">
        <v>27</v>
      </c>
      <c r="B35" s="267">
        <v>0</v>
      </c>
      <c r="C35" s="267">
        <v>0</v>
      </c>
      <c r="D35" s="267">
        <v>7.588</v>
      </c>
      <c r="E35" s="267">
        <v>2.0421</v>
      </c>
      <c r="F35" s="267">
        <v>6.2373</v>
      </c>
      <c r="G35" s="267">
        <v>2.6799</v>
      </c>
      <c r="H35" s="267">
        <v>7.6794</v>
      </c>
      <c r="I35" s="267">
        <v>1.943</v>
      </c>
      <c r="J35" s="267">
        <v>6.2818</v>
      </c>
      <c r="K35" s="267">
        <v>2.0885</v>
      </c>
      <c r="L35" s="267">
        <v>6.3368</v>
      </c>
      <c r="M35" s="267">
        <v>2.8448</v>
      </c>
      <c r="N35" s="267">
        <v>7.4466</v>
      </c>
      <c r="O35" s="267">
        <v>3.6093</v>
      </c>
      <c r="P35" s="267">
        <v>0</v>
      </c>
    </row>
    <row r="36" spans="1:16" ht="15">
      <c r="A36" s="290">
        <v>28</v>
      </c>
      <c r="B36" s="267">
        <v>0</v>
      </c>
      <c r="C36" s="267">
        <v>0</v>
      </c>
      <c r="D36" s="267">
        <v>7.0328</v>
      </c>
      <c r="E36" s="267">
        <v>2.0413</v>
      </c>
      <c r="F36" s="267">
        <v>6.0708</v>
      </c>
      <c r="G36" s="267">
        <v>2.6788</v>
      </c>
      <c r="H36" s="267">
        <v>7.4236</v>
      </c>
      <c r="I36" s="267">
        <v>1.9421</v>
      </c>
      <c r="J36" s="267">
        <v>5.9528</v>
      </c>
      <c r="K36" s="267">
        <v>2.0877</v>
      </c>
      <c r="L36" s="267">
        <v>6.0654</v>
      </c>
      <c r="M36" s="267">
        <v>2.8445</v>
      </c>
      <c r="N36" s="267">
        <v>7.1708</v>
      </c>
      <c r="O36" s="267">
        <v>3.4756</v>
      </c>
      <c r="P36" s="267">
        <v>0</v>
      </c>
    </row>
    <row r="37" spans="1:16" ht="15">
      <c r="A37" s="290">
        <v>29</v>
      </c>
      <c r="B37" s="267">
        <v>0</v>
      </c>
      <c r="C37" s="267">
        <v>0</v>
      </c>
      <c r="D37" s="267">
        <v>6.4776</v>
      </c>
      <c r="E37" s="267">
        <v>2.0404</v>
      </c>
      <c r="F37" s="267">
        <v>5.9043</v>
      </c>
      <c r="G37" s="267">
        <v>2.6777</v>
      </c>
      <c r="H37" s="267">
        <v>7.1678</v>
      </c>
      <c r="I37" s="267">
        <v>1.9413</v>
      </c>
      <c r="J37" s="267">
        <v>5.6238</v>
      </c>
      <c r="K37" s="267">
        <v>2.0868</v>
      </c>
      <c r="L37" s="267">
        <v>5.794</v>
      </c>
      <c r="M37" s="267">
        <v>2.8442</v>
      </c>
      <c r="N37" s="267">
        <v>6.895</v>
      </c>
      <c r="O37" s="267">
        <v>3.342</v>
      </c>
      <c r="P37" s="267">
        <v>0</v>
      </c>
    </row>
    <row r="38" spans="1:16" ht="15">
      <c r="A38" s="290">
        <v>30</v>
      </c>
      <c r="B38" s="267">
        <v>0</v>
      </c>
      <c r="C38" s="267">
        <v>0</v>
      </c>
      <c r="D38" s="267">
        <v>5.9224</v>
      </c>
      <c r="E38" s="267">
        <v>2.0396</v>
      </c>
      <c r="F38" s="267">
        <v>5.7379</v>
      </c>
      <c r="G38" s="267">
        <v>2.6766</v>
      </c>
      <c r="H38" s="267">
        <v>6.912</v>
      </c>
      <c r="I38" s="267">
        <v>1.9405</v>
      </c>
      <c r="J38" s="267">
        <v>5.2948</v>
      </c>
      <c r="K38" s="267">
        <v>2.0859</v>
      </c>
      <c r="L38" s="267">
        <v>5.5226</v>
      </c>
      <c r="M38" s="267">
        <v>2.8439</v>
      </c>
      <c r="N38" s="267">
        <v>6.6192</v>
      </c>
      <c r="O38" s="267">
        <v>3.2083</v>
      </c>
      <c r="P38" s="267">
        <v>0</v>
      </c>
    </row>
    <row r="39" spans="1:16" ht="15">
      <c r="A39" s="290">
        <v>31</v>
      </c>
      <c r="B39" s="267">
        <v>0</v>
      </c>
      <c r="C39" s="267">
        <v>0</v>
      </c>
      <c r="D39" s="267">
        <v>7.0176</v>
      </c>
      <c r="E39" s="267">
        <v>2.0338</v>
      </c>
      <c r="F39" s="267">
        <v>5.7574</v>
      </c>
      <c r="G39" s="267">
        <v>2.6625</v>
      </c>
      <c r="H39" s="267">
        <v>6.9245</v>
      </c>
      <c r="I39" s="267">
        <v>1.9398</v>
      </c>
      <c r="J39" s="267">
        <v>5.0716</v>
      </c>
      <c r="K39" s="267">
        <v>2.0783</v>
      </c>
      <c r="L39" s="267">
        <v>5.4129</v>
      </c>
      <c r="M39" s="267">
        <v>2.8437</v>
      </c>
      <c r="N39" s="267">
        <v>6.4714</v>
      </c>
      <c r="O39" s="267">
        <v>3.1509</v>
      </c>
      <c r="P39" s="267">
        <v>0</v>
      </c>
    </row>
    <row r="40" spans="1:16" ht="15">
      <c r="A40" s="290">
        <v>32</v>
      </c>
      <c r="B40" s="267">
        <v>0</v>
      </c>
      <c r="C40" s="267">
        <v>0</v>
      </c>
      <c r="D40" s="267">
        <v>8.1128</v>
      </c>
      <c r="E40" s="267">
        <v>2.0279</v>
      </c>
      <c r="F40" s="267">
        <v>5.7769</v>
      </c>
      <c r="G40" s="267">
        <v>2.6485</v>
      </c>
      <c r="H40" s="267">
        <v>6.9369</v>
      </c>
      <c r="I40" s="267">
        <v>1.9391</v>
      </c>
      <c r="J40" s="267">
        <v>4.8484</v>
      </c>
      <c r="K40" s="267">
        <v>2.0706</v>
      </c>
      <c r="L40" s="267">
        <v>5.3032</v>
      </c>
      <c r="M40" s="267">
        <v>2.8434</v>
      </c>
      <c r="N40" s="267">
        <v>6.3236</v>
      </c>
      <c r="O40" s="267">
        <v>3.0936</v>
      </c>
      <c r="P40" s="267">
        <v>0</v>
      </c>
    </row>
    <row r="41" spans="1:16" ht="15">
      <c r="A41" s="290">
        <v>33</v>
      </c>
      <c r="B41" s="267">
        <v>0</v>
      </c>
      <c r="C41" s="267">
        <v>0</v>
      </c>
      <c r="D41" s="267">
        <v>9.208</v>
      </c>
      <c r="E41" s="267">
        <v>2.0221</v>
      </c>
      <c r="F41" s="267">
        <v>5.7963</v>
      </c>
      <c r="G41" s="267">
        <v>2.6344</v>
      </c>
      <c r="H41" s="267">
        <v>6.9494</v>
      </c>
      <c r="I41" s="267">
        <v>1.9384</v>
      </c>
      <c r="J41" s="267">
        <v>4.6252</v>
      </c>
      <c r="K41" s="267">
        <v>2.0629</v>
      </c>
      <c r="L41" s="267">
        <v>5.1934</v>
      </c>
      <c r="M41" s="267">
        <v>2.8431</v>
      </c>
      <c r="N41" s="267">
        <v>6.1758</v>
      </c>
      <c r="O41" s="267">
        <v>3.0363</v>
      </c>
      <c r="P41" s="267">
        <v>0</v>
      </c>
    </row>
    <row r="42" spans="1:16" ht="15">
      <c r="A42" s="290">
        <v>34</v>
      </c>
      <c r="B42" s="267">
        <v>0</v>
      </c>
      <c r="C42" s="267">
        <v>0</v>
      </c>
      <c r="D42" s="267">
        <v>10.3031</v>
      </c>
      <c r="E42" s="267">
        <v>2.0163</v>
      </c>
      <c r="F42" s="267">
        <v>5.8158</v>
      </c>
      <c r="G42" s="267">
        <v>2.6203</v>
      </c>
      <c r="H42" s="267">
        <v>6.9619</v>
      </c>
      <c r="I42" s="267">
        <v>1.9377</v>
      </c>
      <c r="J42" s="267">
        <v>4.402</v>
      </c>
      <c r="K42" s="267">
        <v>2.0553</v>
      </c>
      <c r="L42" s="267">
        <v>5.0837</v>
      </c>
      <c r="M42" s="267">
        <v>2.8429</v>
      </c>
      <c r="N42" s="267">
        <v>6.028</v>
      </c>
      <c r="O42" s="267">
        <v>2.979</v>
      </c>
      <c r="P42" s="267">
        <v>0</v>
      </c>
    </row>
    <row r="43" spans="1:16" ht="15">
      <c r="A43" s="290">
        <v>35</v>
      </c>
      <c r="B43" s="267">
        <v>0</v>
      </c>
      <c r="C43" s="267">
        <v>0</v>
      </c>
      <c r="D43" s="267">
        <v>11.3983</v>
      </c>
      <c r="E43" s="267">
        <v>2.0104</v>
      </c>
      <c r="F43" s="267">
        <v>5.8353</v>
      </c>
      <c r="G43" s="267">
        <v>2.6063</v>
      </c>
      <c r="H43" s="267">
        <v>6.9743</v>
      </c>
      <c r="I43" s="267">
        <v>1.9369</v>
      </c>
      <c r="J43" s="267">
        <v>4.1788</v>
      </c>
      <c r="K43" s="267">
        <v>2.0476</v>
      </c>
      <c r="L43" s="267">
        <v>4.974</v>
      </c>
      <c r="M43" s="267">
        <v>2.8426</v>
      </c>
      <c r="N43" s="267">
        <v>5.8802</v>
      </c>
      <c r="O43" s="267">
        <v>2.9216</v>
      </c>
      <c r="P43" s="267">
        <v>0</v>
      </c>
    </row>
    <row r="44" spans="1:16" ht="15">
      <c r="A44" s="290">
        <v>36</v>
      </c>
      <c r="B44" s="267">
        <v>0</v>
      </c>
      <c r="C44" s="267">
        <v>0</v>
      </c>
      <c r="D44" s="267">
        <v>12.4935</v>
      </c>
      <c r="E44" s="267">
        <v>2.0046</v>
      </c>
      <c r="F44" s="267">
        <v>5.8548</v>
      </c>
      <c r="G44" s="267">
        <v>2.5922</v>
      </c>
      <c r="H44" s="267">
        <v>6.9868</v>
      </c>
      <c r="I44" s="267">
        <v>1.9362</v>
      </c>
      <c r="J44" s="267">
        <v>3.9556</v>
      </c>
      <c r="K44" s="267">
        <v>2.0399</v>
      </c>
      <c r="L44" s="267">
        <v>4.8643</v>
      </c>
      <c r="M44" s="267">
        <v>2.8423</v>
      </c>
      <c r="N44" s="267">
        <v>5.7324</v>
      </c>
      <c r="O44" s="267">
        <v>2.8643</v>
      </c>
      <c r="P44" s="267">
        <v>0</v>
      </c>
    </row>
    <row r="45" spans="1:16" ht="15">
      <c r="A45" s="290">
        <v>37</v>
      </c>
      <c r="B45" s="267">
        <v>0</v>
      </c>
      <c r="C45" s="267">
        <v>0</v>
      </c>
      <c r="D45" s="267">
        <v>13.5887</v>
      </c>
      <c r="E45" s="267">
        <v>1.9988</v>
      </c>
      <c r="F45" s="267">
        <v>5.8743</v>
      </c>
      <c r="G45" s="267">
        <v>2.5781</v>
      </c>
      <c r="H45" s="267">
        <v>6.9993</v>
      </c>
      <c r="I45" s="267">
        <v>1.9355</v>
      </c>
      <c r="J45" s="267">
        <v>3.7324</v>
      </c>
      <c r="K45" s="267">
        <v>2.0323</v>
      </c>
      <c r="L45" s="267">
        <v>4.7546</v>
      </c>
      <c r="M45" s="267">
        <v>2.842</v>
      </c>
      <c r="N45" s="267">
        <v>5.5847</v>
      </c>
      <c r="O45" s="267">
        <v>2.807</v>
      </c>
      <c r="P45" s="267">
        <v>0</v>
      </c>
    </row>
    <row r="46" spans="1:16" ht="15">
      <c r="A46" s="290">
        <v>38</v>
      </c>
      <c r="B46" s="267">
        <v>0</v>
      </c>
      <c r="C46" s="267">
        <v>0</v>
      </c>
      <c r="D46" s="267">
        <v>14.6839</v>
      </c>
      <c r="E46" s="267">
        <v>1.9929</v>
      </c>
      <c r="F46" s="267">
        <v>5.8938</v>
      </c>
      <c r="G46" s="267">
        <v>2.5641</v>
      </c>
      <c r="H46" s="267">
        <v>7.0117</v>
      </c>
      <c r="I46" s="267">
        <v>1.9348</v>
      </c>
      <c r="J46" s="267">
        <v>3.5092</v>
      </c>
      <c r="K46" s="267">
        <v>2.0246</v>
      </c>
      <c r="L46" s="267">
        <v>4.6449</v>
      </c>
      <c r="M46" s="267">
        <v>2.8418</v>
      </c>
      <c r="N46" s="267">
        <v>5.4369</v>
      </c>
      <c r="O46" s="267">
        <v>2.7496</v>
      </c>
      <c r="P46" s="267">
        <v>0</v>
      </c>
    </row>
    <row r="47" spans="1:16" ht="15">
      <c r="A47" s="290">
        <v>39</v>
      </c>
      <c r="B47" s="267">
        <v>0</v>
      </c>
      <c r="C47" s="267">
        <v>0</v>
      </c>
      <c r="D47" s="267">
        <v>15.779</v>
      </c>
      <c r="E47" s="267">
        <v>1.9871</v>
      </c>
      <c r="F47" s="267">
        <v>5.9133</v>
      </c>
      <c r="G47" s="267">
        <v>2.55</v>
      </c>
      <c r="H47" s="267">
        <v>7.0242</v>
      </c>
      <c r="I47" s="267">
        <v>1.9341</v>
      </c>
      <c r="J47" s="267">
        <v>3.286</v>
      </c>
      <c r="K47" s="267">
        <v>2.0169</v>
      </c>
      <c r="L47" s="267">
        <v>4.5352</v>
      </c>
      <c r="M47" s="267">
        <v>2.8415</v>
      </c>
      <c r="N47" s="267">
        <v>5.2891</v>
      </c>
      <c r="O47" s="267">
        <v>2.6923</v>
      </c>
      <c r="P47" s="267">
        <v>0</v>
      </c>
    </row>
    <row r="48" spans="1:16" ht="15">
      <c r="A48" s="290">
        <v>40</v>
      </c>
      <c r="B48" s="267">
        <v>0</v>
      </c>
      <c r="C48" s="267">
        <v>0</v>
      </c>
      <c r="D48" s="267">
        <v>16.8742</v>
      </c>
      <c r="E48" s="267">
        <v>1.9813</v>
      </c>
      <c r="F48" s="267">
        <v>5.9328</v>
      </c>
      <c r="G48" s="267">
        <v>2.5359</v>
      </c>
      <c r="H48" s="267">
        <v>7.0367</v>
      </c>
      <c r="I48" s="267">
        <v>1.9333</v>
      </c>
      <c r="J48" s="267">
        <v>3.0628</v>
      </c>
      <c r="K48" s="267">
        <v>2.0093</v>
      </c>
      <c r="L48" s="267">
        <v>4.4254</v>
      </c>
      <c r="M48" s="267">
        <v>2.8412</v>
      </c>
      <c r="N48" s="267">
        <v>5.1413</v>
      </c>
      <c r="O48" s="267">
        <v>2.635</v>
      </c>
      <c r="P48" s="267">
        <v>0</v>
      </c>
    </row>
    <row r="49" spans="1:16" ht="15">
      <c r="A49" s="290">
        <v>41</v>
      </c>
      <c r="B49" s="267">
        <v>0</v>
      </c>
      <c r="C49" s="267">
        <v>0</v>
      </c>
      <c r="D49" s="267">
        <v>17.9694</v>
      </c>
      <c r="E49" s="267">
        <v>1.9755</v>
      </c>
      <c r="F49" s="267">
        <v>5.9522</v>
      </c>
      <c r="G49" s="267">
        <v>2.5219</v>
      </c>
      <c r="H49" s="267">
        <v>7.0492</v>
      </c>
      <c r="I49" s="267">
        <v>1.9326</v>
      </c>
      <c r="J49" s="267">
        <v>2.8396</v>
      </c>
      <c r="K49" s="267">
        <v>2.0016</v>
      </c>
      <c r="L49" s="267">
        <v>4.3157</v>
      </c>
      <c r="M49" s="267">
        <v>2.841</v>
      </c>
      <c r="N49" s="267">
        <v>4.9935</v>
      </c>
      <c r="O49" s="267">
        <v>2.5776</v>
      </c>
      <c r="P49" s="267">
        <v>0</v>
      </c>
    </row>
    <row r="50" spans="1:16" ht="15">
      <c r="A50" s="290">
        <v>42</v>
      </c>
      <c r="B50" s="267">
        <v>0</v>
      </c>
      <c r="C50" s="267">
        <v>0</v>
      </c>
      <c r="D50" s="267">
        <v>19.0646</v>
      </c>
      <c r="E50" s="267">
        <v>1.9696</v>
      </c>
      <c r="F50" s="267">
        <v>5.9717</v>
      </c>
      <c r="G50" s="267">
        <v>2.5078</v>
      </c>
      <c r="H50" s="267">
        <v>7.0616</v>
      </c>
      <c r="I50" s="267">
        <v>1.9319</v>
      </c>
      <c r="J50" s="267">
        <v>2.6164</v>
      </c>
      <c r="K50" s="267">
        <v>1.9939</v>
      </c>
      <c r="L50" s="267">
        <v>4.206</v>
      </c>
      <c r="M50" s="267">
        <v>2.8407</v>
      </c>
      <c r="N50" s="267">
        <v>4.8457</v>
      </c>
      <c r="O50" s="267">
        <v>2.5203</v>
      </c>
      <c r="P50" s="267">
        <v>0</v>
      </c>
    </row>
    <row r="51" spans="1:16" ht="15">
      <c r="A51" s="290">
        <v>43</v>
      </c>
      <c r="B51" s="267">
        <v>0</v>
      </c>
      <c r="C51" s="267">
        <v>0</v>
      </c>
      <c r="D51" s="267">
        <v>18.2581</v>
      </c>
      <c r="E51" s="267">
        <v>1.9686</v>
      </c>
      <c r="F51" s="267">
        <v>5.8085</v>
      </c>
      <c r="G51" s="267">
        <v>2.5036</v>
      </c>
      <c r="H51" s="267">
        <v>6.709</v>
      </c>
      <c r="I51" s="267">
        <v>1.9312</v>
      </c>
      <c r="J51" s="267">
        <v>2.6071</v>
      </c>
      <c r="K51" s="267">
        <v>1.993</v>
      </c>
      <c r="L51" s="267">
        <v>4.2291</v>
      </c>
      <c r="M51" s="267">
        <v>2.8404</v>
      </c>
      <c r="N51" s="267">
        <v>4.7592</v>
      </c>
      <c r="O51" s="267">
        <v>2.5073</v>
      </c>
      <c r="P51" s="267">
        <v>0</v>
      </c>
    </row>
    <row r="52" spans="1:16" ht="15">
      <c r="A52" s="290">
        <v>44</v>
      </c>
      <c r="B52" s="267">
        <v>0</v>
      </c>
      <c r="C52" s="267">
        <v>0</v>
      </c>
      <c r="D52" s="267">
        <v>17.4517</v>
      </c>
      <c r="E52" s="267">
        <v>1.9676</v>
      </c>
      <c r="F52" s="267">
        <v>5.6453</v>
      </c>
      <c r="G52" s="267">
        <v>2.4994</v>
      </c>
      <c r="H52" s="267">
        <v>6.3564</v>
      </c>
      <c r="I52" s="267">
        <v>1.9305</v>
      </c>
      <c r="J52" s="267">
        <v>2.5979</v>
      </c>
      <c r="K52" s="267">
        <v>1.9921</v>
      </c>
      <c r="L52" s="267">
        <v>4.2521</v>
      </c>
      <c r="M52" s="267">
        <v>2.8401</v>
      </c>
      <c r="N52" s="267">
        <v>4.6727</v>
      </c>
      <c r="O52" s="267">
        <v>2.4942</v>
      </c>
      <c r="P52" s="267">
        <v>0</v>
      </c>
    </row>
    <row r="53" spans="1:16" ht="15">
      <c r="A53" s="290">
        <v>45</v>
      </c>
      <c r="B53" s="267">
        <v>0</v>
      </c>
      <c r="C53" s="267">
        <v>0</v>
      </c>
      <c r="D53" s="267">
        <v>16.6452</v>
      </c>
      <c r="E53" s="267">
        <v>1.9666</v>
      </c>
      <c r="F53" s="267">
        <v>5.4821</v>
      </c>
      <c r="G53" s="267">
        <v>2.4953</v>
      </c>
      <c r="H53" s="267">
        <v>6.0037</v>
      </c>
      <c r="I53" s="267">
        <v>1.9297</v>
      </c>
      <c r="J53" s="267">
        <v>2.5886</v>
      </c>
      <c r="K53" s="267">
        <v>1.9911</v>
      </c>
      <c r="L53" s="267">
        <v>4.2751</v>
      </c>
      <c r="M53" s="267">
        <v>2.8399</v>
      </c>
      <c r="N53" s="267">
        <v>4.5862</v>
      </c>
      <c r="O53" s="267">
        <v>2.4812</v>
      </c>
      <c r="P53" s="267">
        <v>0</v>
      </c>
    </row>
    <row r="54" spans="1:16" ht="15">
      <c r="A54" s="290">
        <v>46</v>
      </c>
      <c r="B54" s="267">
        <v>0</v>
      </c>
      <c r="C54" s="267">
        <v>0</v>
      </c>
      <c r="D54" s="267">
        <v>15.8387</v>
      </c>
      <c r="E54" s="267">
        <v>1.9656</v>
      </c>
      <c r="F54" s="267">
        <v>5.3189</v>
      </c>
      <c r="G54" s="267">
        <v>2.4911</v>
      </c>
      <c r="H54" s="267">
        <v>5.6511</v>
      </c>
      <c r="I54" s="267">
        <v>1.929</v>
      </c>
      <c r="J54" s="267">
        <v>2.5793</v>
      </c>
      <c r="K54" s="267">
        <v>1.9902</v>
      </c>
      <c r="L54" s="267">
        <v>4.2981</v>
      </c>
      <c r="M54" s="267">
        <v>2.8396</v>
      </c>
      <c r="N54" s="267">
        <v>4.4996</v>
      </c>
      <c r="O54" s="267">
        <v>2.4681</v>
      </c>
      <c r="P54" s="267">
        <v>0</v>
      </c>
    </row>
    <row r="55" spans="1:16" ht="15">
      <c r="A55" s="290">
        <v>47</v>
      </c>
      <c r="B55" s="267">
        <v>0</v>
      </c>
      <c r="C55" s="267">
        <v>0</v>
      </c>
      <c r="D55" s="267">
        <v>15.0323</v>
      </c>
      <c r="E55" s="267">
        <v>1.9646</v>
      </c>
      <c r="F55" s="267">
        <v>5.1557</v>
      </c>
      <c r="G55" s="267">
        <v>2.4869</v>
      </c>
      <c r="H55" s="267">
        <v>5.2985</v>
      </c>
      <c r="I55" s="267">
        <v>1.9283</v>
      </c>
      <c r="J55" s="267">
        <v>2.5701</v>
      </c>
      <c r="K55" s="267">
        <v>1.9893</v>
      </c>
      <c r="L55" s="267">
        <v>4.3212</v>
      </c>
      <c r="M55" s="267">
        <v>2.8393</v>
      </c>
      <c r="N55" s="267">
        <v>4.4131</v>
      </c>
      <c r="O55" s="267">
        <v>2.4551</v>
      </c>
      <c r="P55" s="267">
        <v>0</v>
      </c>
    </row>
    <row r="56" spans="1:16" ht="15">
      <c r="A56" s="290">
        <v>48</v>
      </c>
      <c r="B56" s="267">
        <v>0</v>
      </c>
      <c r="C56" s="267">
        <v>0</v>
      </c>
      <c r="D56" s="267">
        <v>14.2258</v>
      </c>
      <c r="E56" s="267">
        <v>1.9637</v>
      </c>
      <c r="F56" s="267">
        <v>4.9925</v>
      </c>
      <c r="G56" s="267">
        <v>2.4827</v>
      </c>
      <c r="H56" s="267">
        <v>4.9459</v>
      </c>
      <c r="I56" s="267">
        <v>1.9276</v>
      </c>
      <c r="J56" s="267">
        <v>2.5608</v>
      </c>
      <c r="K56" s="267">
        <v>1.9884</v>
      </c>
      <c r="L56" s="267">
        <v>4.3442</v>
      </c>
      <c r="M56" s="267">
        <v>2.8391</v>
      </c>
      <c r="N56" s="267">
        <v>4.3266</v>
      </c>
      <c r="O56" s="267">
        <v>2.4421</v>
      </c>
      <c r="P56" s="267">
        <v>0</v>
      </c>
    </row>
    <row r="57" spans="1:16" ht="15">
      <c r="A57" s="290">
        <v>49</v>
      </c>
      <c r="B57" s="267">
        <v>0</v>
      </c>
      <c r="C57" s="267">
        <v>0</v>
      </c>
      <c r="D57" s="267">
        <v>13.4194</v>
      </c>
      <c r="E57" s="267">
        <v>1.9627</v>
      </c>
      <c r="F57" s="267">
        <v>4.8293</v>
      </c>
      <c r="G57" s="267">
        <v>2.4786</v>
      </c>
      <c r="H57" s="267">
        <v>4.5932</v>
      </c>
      <c r="I57" s="267">
        <v>1.9269</v>
      </c>
      <c r="J57" s="267">
        <v>2.5516</v>
      </c>
      <c r="K57" s="267">
        <v>1.9874</v>
      </c>
      <c r="L57" s="267">
        <v>4.3672</v>
      </c>
      <c r="M57" s="267">
        <v>2.8388</v>
      </c>
      <c r="N57" s="267">
        <v>4.2401</v>
      </c>
      <c r="O57" s="267">
        <v>2.429</v>
      </c>
      <c r="P57" s="267">
        <v>0</v>
      </c>
    </row>
    <row r="58" spans="1:16" ht="15">
      <c r="A58" s="290">
        <v>50</v>
      </c>
      <c r="B58" s="267">
        <v>0</v>
      </c>
      <c r="C58" s="267">
        <v>0</v>
      </c>
      <c r="D58" s="267">
        <v>12.6129</v>
      </c>
      <c r="E58" s="267">
        <v>1.9617</v>
      </c>
      <c r="F58" s="267">
        <v>4.666</v>
      </c>
      <c r="G58" s="267">
        <v>2.4744</v>
      </c>
      <c r="H58" s="267">
        <v>4.2406</v>
      </c>
      <c r="I58" s="267">
        <v>1.9261</v>
      </c>
      <c r="J58" s="267">
        <v>2.5423</v>
      </c>
      <c r="K58" s="267">
        <v>1.9865</v>
      </c>
      <c r="L58" s="267">
        <v>4.3902</v>
      </c>
      <c r="M58" s="267">
        <v>2.8385</v>
      </c>
      <c r="N58" s="267">
        <v>4.1536</v>
      </c>
      <c r="O58" s="267">
        <v>2.416</v>
      </c>
      <c r="P58" s="267">
        <v>0</v>
      </c>
    </row>
    <row r="59" spans="1:16" ht="15">
      <c r="A59" s="290">
        <v>51</v>
      </c>
      <c r="B59" s="267">
        <v>0</v>
      </c>
      <c r="C59" s="267">
        <v>0</v>
      </c>
      <c r="D59" s="267">
        <v>11.8064</v>
      </c>
      <c r="E59" s="267">
        <v>1.9607</v>
      </c>
      <c r="F59" s="267">
        <v>4.5028</v>
      </c>
      <c r="G59" s="267">
        <v>2.4702</v>
      </c>
      <c r="H59" s="267">
        <v>3.888</v>
      </c>
      <c r="I59" s="267">
        <v>1.9254</v>
      </c>
      <c r="J59" s="267">
        <v>2.5331</v>
      </c>
      <c r="K59" s="267">
        <v>1.9856</v>
      </c>
      <c r="L59" s="267">
        <v>4.4133</v>
      </c>
      <c r="M59" s="267">
        <v>2.8382</v>
      </c>
      <c r="N59" s="267">
        <v>4.0671</v>
      </c>
      <c r="O59" s="267">
        <v>2.4029</v>
      </c>
      <c r="P59" s="267">
        <v>0</v>
      </c>
    </row>
    <row r="60" spans="1:16" ht="15">
      <c r="A60" s="290">
        <v>52</v>
      </c>
      <c r="B60" s="267">
        <v>0</v>
      </c>
      <c r="C60" s="267">
        <v>0</v>
      </c>
      <c r="D60" s="267">
        <v>11</v>
      </c>
      <c r="E60" s="267">
        <v>1.9597</v>
      </c>
      <c r="F60" s="267">
        <v>4.3396</v>
      </c>
      <c r="G60" s="267">
        <v>2.4661</v>
      </c>
      <c r="H60" s="267">
        <v>3.5354</v>
      </c>
      <c r="I60" s="267">
        <v>1.9247</v>
      </c>
      <c r="J60" s="267">
        <v>2.5238</v>
      </c>
      <c r="K60" s="267">
        <v>1.9847</v>
      </c>
      <c r="L60" s="267">
        <v>4.4363</v>
      </c>
      <c r="M60" s="267">
        <v>2.838</v>
      </c>
      <c r="N60" s="267">
        <v>3.9806</v>
      </c>
      <c r="O60" s="267">
        <v>2.3899</v>
      </c>
      <c r="P60" s="267">
        <v>0</v>
      </c>
    </row>
    <row r="61" spans="1:16" ht="15">
      <c r="A61" s="290">
        <v>53</v>
      </c>
      <c r="B61" s="267">
        <v>0</v>
      </c>
      <c r="C61" s="267">
        <v>0</v>
      </c>
      <c r="D61" s="267">
        <v>10.1935</v>
      </c>
      <c r="E61" s="267">
        <v>1.9587</v>
      </c>
      <c r="F61" s="267">
        <v>4.1764</v>
      </c>
      <c r="G61" s="267">
        <v>2.4619</v>
      </c>
      <c r="H61" s="267">
        <v>3.1827</v>
      </c>
      <c r="I61" s="267">
        <v>1.924</v>
      </c>
      <c r="J61" s="267">
        <v>2.5146</v>
      </c>
      <c r="K61" s="267">
        <v>1.9837</v>
      </c>
      <c r="L61" s="267">
        <v>4.4593</v>
      </c>
      <c r="M61" s="267">
        <v>2.8377</v>
      </c>
      <c r="N61" s="267">
        <v>3.894</v>
      </c>
      <c r="O61" s="267">
        <v>2.3769</v>
      </c>
      <c r="P61" s="267">
        <v>0</v>
      </c>
    </row>
    <row r="62" spans="1:16" ht="15">
      <c r="A62" s="290">
        <v>54</v>
      </c>
      <c r="B62" s="267">
        <v>0</v>
      </c>
      <c r="C62" s="267">
        <v>0</v>
      </c>
      <c r="D62" s="267">
        <v>9.3871</v>
      </c>
      <c r="E62" s="267">
        <v>1.9577</v>
      </c>
      <c r="F62" s="267">
        <v>4.0132</v>
      </c>
      <c r="G62" s="267">
        <v>2.4577</v>
      </c>
      <c r="H62" s="267">
        <v>2.8301</v>
      </c>
      <c r="I62" s="267">
        <v>1.9233</v>
      </c>
      <c r="J62" s="267">
        <v>2.5053</v>
      </c>
      <c r="K62" s="267">
        <v>1.9828</v>
      </c>
      <c r="L62" s="267">
        <v>4.4823</v>
      </c>
      <c r="M62" s="267">
        <v>2.8374</v>
      </c>
      <c r="N62" s="267">
        <v>3.8075</v>
      </c>
      <c r="O62" s="267">
        <v>2.3638</v>
      </c>
      <c r="P62" s="267">
        <v>0</v>
      </c>
    </row>
    <row r="63" spans="1:16" ht="15">
      <c r="A63" s="290">
        <v>55</v>
      </c>
      <c r="B63" s="267">
        <v>0</v>
      </c>
      <c r="C63" s="267">
        <v>0</v>
      </c>
      <c r="D63" s="267">
        <v>8.7772</v>
      </c>
      <c r="E63" s="267">
        <v>1.9505</v>
      </c>
      <c r="F63" s="267">
        <v>3.9122</v>
      </c>
      <c r="G63" s="267">
        <v>2.4089</v>
      </c>
      <c r="H63" s="267">
        <v>2.9471</v>
      </c>
      <c r="I63" s="267">
        <v>1.919</v>
      </c>
      <c r="J63" s="267">
        <v>2.4853</v>
      </c>
      <c r="K63" s="267">
        <v>1.9748</v>
      </c>
      <c r="L63" s="267">
        <v>4.3719</v>
      </c>
      <c r="M63" s="267">
        <v>2.8008</v>
      </c>
      <c r="N63" s="267">
        <v>3.7224</v>
      </c>
      <c r="O63" s="267">
        <v>2.3384</v>
      </c>
      <c r="P63" s="267">
        <v>0</v>
      </c>
    </row>
    <row r="64" spans="1:16" ht="15">
      <c r="A64" s="290">
        <v>56</v>
      </c>
      <c r="B64" s="267">
        <v>0</v>
      </c>
      <c r="C64" s="267">
        <v>0</v>
      </c>
      <c r="D64" s="267">
        <v>8.1674</v>
      </c>
      <c r="E64" s="267">
        <v>1.9434</v>
      </c>
      <c r="F64" s="267">
        <v>3.8113</v>
      </c>
      <c r="G64" s="267">
        <v>2.3601</v>
      </c>
      <c r="H64" s="267">
        <v>3.064</v>
      </c>
      <c r="I64" s="267">
        <v>1.9147</v>
      </c>
      <c r="J64" s="267">
        <v>2.4652</v>
      </c>
      <c r="K64" s="267">
        <v>1.9668</v>
      </c>
      <c r="L64" s="267">
        <v>4.2614</v>
      </c>
      <c r="M64" s="267">
        <v>2.7642</v>
      </c>
      <c r="N64" s="267">
        <v>3.6372</v>
      </c>
      <c r="O64" s="267">
        <v>2.3131</v>
      </c>
      <c r="P64" s="267">
        <v>0</v>
      </c>
    </row>
    <row r="65" spans="1:16" ht="15">
      <c r="A65" s="290">
        <v>57</v>
      </c>
      <c r="B65" s="267">
        <v>0</v>
      </c>
      <c r="C65" s="267">
        <v>0</v>
      </c>
      <c r="D65" s="267">
        <v>7.5575</v>
      </c>
      <c r="E65" s="267">
        <v>1.9362</v>
      </c>
      <c r="F65" s="267">
        <v>3.7103</v>
      </c>
      <c r="G65" s="267">
        <v>2.3112</v>
      </c>
      <c r="H65" s="267">
        <v>3.1809</v>
      </c>
      <c r="I65" s="267">
        <v>1.9104</v>
      </c>
      <c r="J65" s="267">
        <v>2.4452</v>
      </c>
      <c r="K65" s="267">
        <v>1.9588</v>
      </c>
      <c r="L65" s="267">
        <v>4.1509</v>
      </c>
      <c r="M65" s="267">
        <v>2.7276</v>
      </c>
      <c r="N65" s="267">
        <v>3.552</v>
      </c>
      <c r="O65" s="267">
        <v>2.2877</v>
      </c>
      <c r="P65" s="267">
        <v>0</v>
      </c>
    </row>
    <row r="66" spans="1:16" ht="15">
      <c r="A66" s="290">
        <v>58</v>
      </c>
      <c r="B66" s="267">
        <v>0</v>
      </c>
      <c r="C66" s="267">
        <v>0</v>
      </c>
      <c r="D66" s="267">
        <v>6.9477</v>
      </c>
      <c r="E66" s="267">
        <v>1.9291</v>
      </c>
      <c r="F66" s="267">
        <v>3.6093</v>
      </c>
      <c r="G66" s="267">
        <v>2.2624</v>
      </c>
      <c r="H66" s="267">
        <v>3.2979</v>
      </c>
      <c r="I66" s="267">
        <v>1.9061</v>
      </c>
      <c r="J66" s="267">
        <v>2.4251</v>
      </c>
      <c r="K66" s="267">
        <v>1.9508</v>
      </c>
      <c r="L66" s="267">
        <v>4.0405</v>
      </c>
      <c r="M66" s="267">
        <v>2.6911</v>
      </c>
      <c r="N66" s="267">
        <v>3.4668</v>
      </c>
      <c r="O66" s="267">
        <v>2.2623</v>
      </c>
      <c r="P66" s="267">
        <v>0</v>
      </c>
    </row>
    <row r="67" spans="1:16" ht="15">
      <c r="A67" s="290">
        <v>59</v>
      </c>
      <c r="B67" s="267">
        <v>0</v>
      </c>
      <c r="C67" s="267">
        <v>0</v>
      </c>
      <c r="D67" s="267">
        <v>6.3378</v>
      </c>
      <c r="E67" s="267">
        <v>1.9219</v>
      </c>
      <c r="F67" s="267">
        <v>3.5084</v>
      </c>
      <c r="G67" s="267">
        <v>2.2136</v>
      </c>
      <c r="H67" s="267">
        <v>3.4148</v>
      </c>
      <c r="I67" s="267">
        <v>1.9018</v>
      </c>
      <c r="J67" s="267">
        <v>2.4051</v>
      </c>
      <c r="K67" s="267">
        <v>1.9428</v>
      </c>
      <c r="L67" s="267">
        <v>3.93</v>
      </c>
      <c r="M67" s="267">
        <v>2.6545</v>
      </c>
      <c r="N67" s="267">
        <v>3.3817</v>
      </c>
      <c r="O67" s="267">
        <v>2.2369</v>
      </c>
      <c r="P67" s="267">
        <v>0</v>
      </c>
    </row>
    <row r="68" spans="1:16" ht="15">
      <c r="A68" s="290">
        <v>60</v>
      </c>
      <c r="B68" s="267">
        <v>0</v>
      </c>
      <c r="C68" s="267">
        <v>0</v>
      </c>
      <c r="D68" s="267">
        <v>5.728</v>
      </c>
      <c r="E68" s="267">
        <v>1.9147</v>
      </c>
      <c r="F68" s="267">
        <v>3.4074</v>
      </c>
      <c r="G68" s="267">
        <v>2.1648</v>
      </c>
      <c r="H68" s="267">
        <v>3.5317</v>
      </c>
      <c r="I68" s="267">
        <v>1.8975</v>
      </c>
      <c r="J68" s="267">
        <v>2.385</v>
      </c>
      <c r="K68" s="267">
        <v>1.9348</v>
      </c>
      <c r="L68" s="267">
        <v>3.8195</v>
      </c>
      <c r="M68" s="267">
        <v>2.6179</v>
      </c>
      <c r="N68" s="267">
        <v>3.2965</v>
      </c>
      <c r="O68" s="267">
        <v>2.2115</v>
      </c>
      <c r="P68" s="267">
        <v>0</v>
      </c>
    </row>
    <row r="69" ht="12.75">
      <c r="A69" s="83"/>
    </row>
    <row r="70" ht="12.75">
      <c r="A70" s="76" t="e">
        <v>#N/A</v>
      </c>
    </row>
    <row r="71" spans="1:16" s="261" customFormat="1" ht="12.75">
      <c r="A71" s="475" t="s">
        <v>19248</v>
      </c>
      <c r="B71" s="475"/>
      <c r="C71" s="475"/>
      <c r="D71" s="475"/>
      <c r="E71" s="475"/>
      <c r="F71" s="475"/>
      <c r="G71" s="475"/>
      <c r="H71" s="475"/>
      <c r="I71" s="475"/>
      <c r="J71" s="475"/>
      <c r="K71" s="475"/>
      <c r="L71" s="475"/>
      <c r="M71" s="475"/>
      <c r="N71" s="475"/>
      <c r="O71" s="475"/>
      <c r="P71" s="475"/>
    </row>
    <row r="72" spans="1:16" ht="12.75">
      <c r="A72" s="479" t="s">
        <v>19249</v>
      </c>
      <c r="B72" s="479"/>
      <c r="C72" s="479"/>
      <c r="D72" s="479"/>
      <c r="E72" s="479"/>
      <c r="F72" s="479"/>
      <c r="G72" s="479"/>
      <c r="H72" s="479"/>
      <c r="I72" s="479"/>
      <c r="J72" s="479"/>
      <c r="K72" s="479"/>
      <c r="L72" s="479"/>
      <c r="M72" s="479"/>
      <c r="N72" s="479"/>
      <c r="O72" s="479"/>
      <c r="P72" s="479"/>
    </row>
    <row r="73" spans="1:16" ht="12.75">
      <c r="A73" s="80" t="s">
        <v>19250</v>
      </c>
      <c r="B73" s="222" t="s">
        <v>19251</v>
      </c>
      <c r="C73" s="222" t="s">
        <v>19252</v>
      </c>
      <c r="D73" s="222" t="s">
        <v>19253</v>
      </c>
      <c r="E73" s="222" t="s">
        <v>19254</v>
      </c>
      <c r="F73" s="222" t="s">
        <v>19255</v>
      </c>
      <c r="G73" s="222" t="s">
        <v>19256</v>
      </c>
      <c r="H73" s="222" t="s">
        <v>19257</v>
      </c>
      <c r="I73" s="222" t="s">
        <v>19258</v>
      </c>
      <c r="J73" s="222" t="s">
        <v>19259</v>
      </c>
      <c r="K73" s="222" t="s">
        <v>19260</v>
      </c>
      <c r="L73" s="222" t="s">
        <v>19261</v>
      </c>
      <c r="M73" s="222" t="s">
        <v>19262</v>
      </c>
      <c r="N73" s="222" t="s">
        <v>19263</v>
      </c>
      <c r="O73" s="222" t="s">
        <v>19264</v>
      </c>
      <c r="P73" s="222" t="s">
        <v>19265</v>
      </c>
    </row>
    <row r="74" spans="1:16" ht="12.75">
      <c r="A74" s="82" t="s">
        <v>19266</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89.9261</v>
      </c>
      <c r="E75" s="267">
        <v>24.3065</v>
      </c>
      <c r="F75" s="267">
        <v>93.1237</v>
      </c>
      <c r="G75" s="267">
        <v>28.8744</v>
      </c>
      <c r="H75" s="267">
        <v>86.3344</v>
      </c>
      <c r="I75" s="267">
        <v>27.1453</v>
      </c>
      <c r="J75" s="267">
        <v>79.1447</v>
      </c>
      <c r="K75" s="267">
        <v>25.8453</v>
      </c>
      <c r="L75" s="267">
        <v>47.7093</v>
      </c>
      <c r="M75" s="267">
        <v>33.9662</v>
      </c>
      <c r="N75" s="267">
        <v>0</v>
      </c>
      <c r="O75" s="267">
        <v>0</v>
      </c>
      <c r="P75" s="267">
        <v>0</v>
      </c>
    </row>
    <row r="76" spans="1:16" ht="15">
      <c r="A76" s="290">
        <v>1</v>
      </c>
      <c r="B76" s="267">
        <v>0</v>
      </c>
      <c r="C76" s="267">
        <v>0</v>
      </c>
      <c r="D76" s="267">
        <v>79.9343</v>
      </c>
      <c r="E76" s="267">
        <v>21.6058</v>
      </c>
      <c r="F76" s="267">
        <v>82.7766</v>
      </c>
      <c r="G76" s="267">
        <v>25.6661</v>
      </c>
      <c r="H76" s="267">
        <v>76.7417</v>
      </c>
      <c r="I76" s="267">
        <v>24.1292</v>
      </c>
      <c r="J76" s="267">
        <v>70.3508</v>
      </c>
      <c r="K76" s="267">
        <v>22.9736</v>
      </c>
      <c r="L76" s="267">
        <v>42.4083</v>
      </c>
      <c r="M76" s="267">
        <v>30.1921</v>
      </c>
      <c r="N76" s="267">
        <v>0</v>
      </c>
      <c r="O76" s="267">
        <v>0</v>
      </c>
      <c r="P76" s="267">
        <v>0</v>
      </c>
    </row>
    <row r="77" spans="1:16" ht="15">
      <c r="A77" s="290">
        <v>2</v>
      </c>
      <c r="B77" s="267">
        <v>0</v>
      </c>
      <c r="C77" s="267">
        <v>0</v>
      </c>
      <c r="D77" s="267">
        <v>69.9425</v>
      </c>
      <c r="E77" s="267">
        <v>18.905</v>
      </c>
      <c r="F77" s="267">
        <v>72.4295</v>
      </c>
      <c r="G77" s="267">
        <v>22.4578</v>
      </c>
      <c r="H77" s="267">
        <v>67.149</v>
      </c>
      <c r="I77" s="267">
        <v>21.113</v>
      </c>
      <c r="J77" s="267">
        <v>61.557</v>
      </c>
      <c r="K77" s="267">
        <v>20.1019</v>
      </c>
      <c r="L77" s="267">
        <v>37.1072</v>
      </c>
      <c r="M77" s="267">
        <v>26.4181</v>
      </c>
      <c r="N77" s="267">
        <v>0</v>
      </c>
      <c r="O77" s="267">
        <v>0</v>
      </c>
      <c r="P77" s="267">
        <v>0</v>
      </c>
    </row>
    <row r="78" spans="1:16" ht="15">
      <c r="A78" s="290">
        <v>3</v>
      </c>
      <c r="B78" s="267">
        <v>0</v>
      </c>
      <c r="C78" s="267">
        <v>0</v>
      </c>
      <c r="D78" s="267">
        <v>59.9507</v>
      </c>
      <c r="E78" s="267">
        <v>16.2043</v>
      </c>
      <c r="F78" s="267">
        <v>62.0825</v>
      </c>
      <c r="G78" s="267">
        <v>19.2496</v>
      </c>
      <c r="H78" s="267">
        <v>57.5563</v>
      </c>
      <c r="I78" s="267">
        <v>18.0969</v>
      </c>
      <c r="J78" s="267">
        <v>52.7631</v>
      </c>
      <c r="K78" s="267">
        <v>17.2302</v>
      </c>
      <c r="L78" s="267">
        <v>31.8062</v>
      </c>
      <c r="M78" s="267">
        <v>22.6441</v>
      </c>
      <c r="N78" s="267">
        <v>0</v>
      </c>
      <c r="O78" s="267">
        <v>0</v>
      </c>
      <c r="P78" s="267">
        <v>0</v>
      </c>
    </row>
    <row r="79" spans="1:16" ht="15">
      <c r="A79" s="290">
        <v>4</v>
      </c>
      <c r="B79" s="267">
        <v>0</v>
      </c>
      <c r="C79" s="267">
        <v>0</v>
      </c>
      <c r="D79" s="267">
        <v>49.959</v>
      </c>
      <c r="E79" s="267">
        <v>13.5036</v>
      </c>
      <c r="F79" s="267">
        <v>51.7354</v>
      </c>
      <c r="G79" s="267">
        <v>16.0413</v>
      </c>
      <c r="H79" s="267">
        <v>47.9636</v>
      </c>
      <c r="I79" s="267">
        <v>15.0807</v>
      </c>
      <c r="J79" s="267">
        <v>43.9693</v>
      </c>
      <c r="K79" s="267">
        <v>14.3585</v>
      </c>
      <c r="L79" s="267">
        <v>26.5052</v>
      </c>
      <c r="M79" s="267">
        <v>18.8701</v>
      </c>
      <c r="N79" s="267">
        <v>0</v>
      </c>
      <c r="O79" s="267">
        <v>0</v>
      </c>
      <c r="P79" s="267">
        <v>0</v>
      </c>
    </row>
    <row r="80" spans="1:16" ht="15">
      <c r="A80" s="290">
        <v>5</v>
      </c>
      <c r="B80" s="267">
        <v>0</v>
      </c>
      <c r="C80" s="267">
        <v>0</v>
      </c>
      <c r="D80" s="267">
        <v>39.9672</v>
      </c>
      <c r="E80" s="267">
        <v>10.8029</v>
      </c>
      <c r="F80" s="267">
        <v>41.3883</v>
      </c>
      <c r="G80" s="267">
        <v>12.8331</v>
      </c>
      <c r="H80" s="267">
        <v>38.3709</v>
      </c>
      <c r="I80" s="267">
        <v>12.0646</v>
      </c>
      <c r="J80" s="267">
        <v>35.1754</v>
      </c>
      <c r="K80" s="267">
        <v>11.4868</v>
      </c>
      <c r="L80" s="267">
        <v>21.2041</v>
      </c>
      <c r="M80" s="267">
        <v>15.0961</v>
      </c>
      <c r="N80" s="267">
        <v>0</v>
      </c>
      <c r="O80" s="267">
        <v>0</v>
      </c>
      <c r="P80" s="267">
        <v>0</v>
      </c>
    </row>
    <row r="81" spans="1:16" ht="15">
      <c r="A81" s="290">
        <v>6</v>
      </c>
      <c r="B81" s="267">
        <v>0</v>
      </c>
      <c r="C81" s="267">
        <v>0</v>
      </c>
      <c r="D81" s="267">
        <v>29.9754</v>
      </c>
      <c r="E81" s="267">
        <v>8.1022</v>
      </c>
      <c r="F81" s="267">
        <v>31.0412</v>
      </c>
      <c r="G81" s="267">
        <v>9.6248</v>
      </c>
      <c r="H81" s="267">
        <v>28.7781</v>
      </c>
      <c r="I81" s="267">
        <v>9.0484</v>
      </c>
      <c r="J81" s="267">
        <v>26.3816</v>
      </c>
      <c r="K81" s="267">
        <v>8.6151</v>
      </c>
      <c r="L81" s="267">
        <v>15.9031</v>
      </c>
      <c r="M81" s="267">
        <v>11.3221</v>
      </c>
      <c r="N81" s="267">
        <v>0</v>
      </c>
      <c r="O81" s="267">
        <v>0</v>
      </c>
      <c r="P81" s="267">
        <v>0</v>
      </c>
    </row>
    <row r="82" spans="1:16" ht="15">
      <c r="A82" s="290">
        <v>7</v>
      </c>
      <c r="B82" s="267">
        <v>0</v>
      </c>
      <c r="C82" s="267">
        <v>0</v>
      </c>
      <c r="D82" s="267">
        <v>28.592</v>
      </c>
      <c r="E82" s="267">
        <v>7.8771</v>
      </c>
      <c r="F82" s="267">
        <v>29.3645</v>
      </c>
      <c r="G82" s="267">
        <v>9.3574</v>
      </c>
      <c r="H82" s="267">
        <v>27.4906</v>
      </c>
      <c r="I82" s="267">
        <v>8.7971</v>
      </c>
      <c r="J82" s="267">
        <v>25.4468</v>
      </c>
      <c r="K82" s="267">
        <v>8.3758</v>
      </c>
      <c r="L82" s="267">
        <v>15.7548</v>
      </c>
      <c r="M82" s="267">
        <v>11.0076</v>
      </c>
      <c r="N82" s="267">
        <v>0</v>
      </c>
      <c r="O82" s="267">
        <v>0</v>
      </c>
      <c r="P82" s="267">
        <v>0</v>
      </c>
    </row>
    <row r="83" spans="1:16" ht="15">
      <c r="A83" s="290">
        <v>8</v>
      </c>
      <c r="B83" s="267">
        <v>0</v>
      </c>
      <c r="C83" s="267">
        <v>0</v>
      </c>
      <c r="D83" s="267">
        <v>27.2087</v>
      </c>
      <c r="E83" s="267">
        <v>7.652</v>
      </c>
      <c r="F83" s="267">
        <v>27.6877</v>
      </c>
      <c r="G83" s="267">
        <v>9.0901</v>
      </c>
      <c r="H83" s="267">
        <v>26.203</v>
      </c>
      <c r="I83" s="267">
        <v>8.5457</v>
      </c>
      <c r="J83" s="267">
        <v>24.5121</v>
      </c>
      <c r="K83" s="267">
        <v>8.1365</v>
      </c>
      <c r="L83" s="267">
        <v>15.6064</v>
      </c>
      <c r="M83" s="267">
        <v>10.693</v>
      </c>
      <c r="N83" s="267">
        <v>0</v>
      </c>
      <c r="O83" s="267">
        <v>0</v>
      </c>
      <c r="P83" s="267">
        <v>0</v>
      </c>
    </row>
    <row r="84" spans="1:16" ht="15">
      <c r="A84" s="290">
        <v>9</v>
      </c>
      <c r="B84" s="267">
        <v>0</v>
      </c>
      <c r="C84" s="267">
        <v>0</v>
      </c>
      <c r="D84" s="267">
        <v>25.8253</v>
      </c>
      <c r="E84" s="267">
        <v>7.427</v>
      </c>
      <c r="F84" s="267">
        <v>26.011</v>
      </c>
      <c r="G84" s="267">
        <v>8.8227</v>
      </c>
      <c r="H84" s="267">
        <v>24.9154</v>
      </c>
      <c r="I84" s="267">
        <v>8.2944</v>
      </c>
      <c r="J84" s="267">
        <v>23.5774</v>
      </c>
      <c r="K84" s="267">
        <v>7.8972</v>
      </c>
      <c r="L84" s="267">
        <v>15.4581</v>
      </c>
      <c r="M84" s="267">
        <v>10.3785</v>
      </c>
      <c r="N84" s="267">
        <v>0</v>
      </c>
      <c r="O84" s="267">
        <v>0</v>
      </c>
      <c r="P84" s="267">
        <v>0</v>
      </c>
    </row>
    <row r="85" spans="1:16" ht="15">
      <c r="A85" s="290">
        <v>10</v>
      </c>
      <c r="B85" s="267">
        <v>0</v>
      </c>
      <c r="C85" s="267">
        <v>0</v>
      </c>
      <c r="D85" s="267">
        <v>24.442</v>
      </c>
      <c r="E85" s="267">
        <v>7.2019</v>
      </c>
      <c r="F85" s="267">
        <v>24.3343</v>
      </c>
      <c r="G85" s="267">
        <v>8.5554</v>
      </c>
      <c r="H85" s="267">
        <v>23.6278</v>
      </c>
      <c r="I85" s="267">
        <v>8.0431</v>
      </c>
      <c r="J85" s="267">
        <v>22.6427</v>
      </c>
      <c r="K85" s="267">
        <v>7.6579</v>
      </c>
      <c r="L85" s="267">
        <v>15.3098</v>
      </c>
      <c r="M85" s="267">
        <v>10.064</v>
      </c>
      <c r="N85" s="267">
        <v>0</v>
      </c>
      <c r="O85" s="267">
        <v>0</v>
      </c>
      <c r="P85" s="267">
        <v>0</v>
      </c>
    </row>
    <row r="86" spans="1:16" ht="15">
      <c r="A86" s="290">
        <v>11</v>
      </c>
      <c r="B86" s="267">
        <v>0</v>
      </c>
      <c r="C86" s="267">
        <v>0</v>
      </c>
      <c r="D86" s="267">
        <v>23.0587</v>
      </c>
      <c r="E86" s="267">
        <v>6.9769</v>
      </c>
      <c r="F86" s="267">
        <v>22.6575</v>
      </c>
      <c r="G86" s="267">
        <v>8.288</v>
      </c>
      <c r="H86" s="267">
        <v>22.3403</v>
      </c>
      <c r="I86" s="267">
        <v>7.7917</v>
      </c>
      <c r="J86" s="267">
        <v>21.7079</v>
      </c>
      <c r="K86" s="267">
        <v>7.4186</v>
      </c>
      <c r="L86" s="267">
        <v>15.1614</v>
      </c>
      <c r="M86" s="267">
        <v>9.7495</v>
      </c>
      <c r="N86" s="267">
        <v>0</v>
      </c>
      <c r="O86" s="267">
        <v>0</v>
      </c>
      <c r="P86" s="267">
        <v>0</v>
      </c>
    </row>
    <row r="87" spans="1:16" ht="15">
      <c r="A87" s="290">
        <v>12</v>
      </c>
      <c r="B87" s="267">
        <v>0</v>
      </c>
      <c r="C87" s="267">
        <v>0</v>
      </c>
      <c r="D87" s="267">
        <v>21.6753</v>
      </c>
      <c r="E87" s="267">
        <v>6.7518</v>
      </c>
      <c r="F87" s="267">
        <v>20.9808</v>
      </c>
      <c r="G87" s="267">
        <v>8.0207</v>
      </c>
      <c r="H87" s="267">
        <v>21.0527</v>
      </c>
      <c r="I87" s="267">
        <v>7.5404</v>
      </c>
      <c r="J87" s="267">
        <v>20.7732</v>
      </c>
      <c r="K87" s="267">
        <v>7.1793</v>
      </c>
      <c r="L87" s="267">
        <v>15.0131</v>
      </c>
      <c r="M87" s="267">
        <v>9.435</v>
      </c>
      <c r="N87" s="267">
        <v>0</v>
      </c>
      <c r="O87" s="267">
        <v>0</v>
      </c>
      <c r="P87" s="267">
        <v>0</v>
      </c>
    </row>
    <row r="88" spans="1:16" ht="15">
      <c r="A88" s="290">
        <v>13</v>
      </c>
      <c r="B88" s="267">
        <v>0</v>
      </c>
      <c r="C88" s="267">
        <v>0</v>
      </c>
      <c r="D88" s="267">
        <v>20.292</v>
      </c>
      <c r="E88" s="267">
        <v>6.5267</v>
      </c>
      <c r="F88" s="267">
        <v>19.304</v>
      </c>
      <c r="G88" s="267">
        <v>7.7533</v>
      </c>
      <c r="H88" s="267">
        <v>19.7651</v>
      </c>
      <c r="I88" s="267">
        <v>7.289</v>
      </c>
      <c r="J88" s="267">
        <v>19.8385</v>
      </c>
      <c r="K88" s="267">
        <v>6.9399</v>
      </c>
      <c r="L88" s="267">
        <v>14.8648</v>
      </c>
      <c r="M88" s="267">
        <v>9.1205</v>
      </c>
      <c r="N88" s="267">
        <v>0</v>
      </c>
      <c r="O88" s="267">
        <v>0</v>
      </c>
      <c r="P88" s="267">
        <v>0</v>
      </c>
    </row>
    <row r="89" spans="1:16" ht="15">
      <c r="A89" s="290">
        <v>14</v>
      </c>
      <c r="B89" s="267">
        <v>0</v>
      </c>
      <c r="C89" s="267">
        <v>0</v>
      </c>
      <c r="D89" s="267">
        <v>18.9086</v>
      </c>
      <c r="E89" s="267">
        <v>6.3017</v>
      </c>
      <c r="F89" s="267">
        <v>17.6273</v>
      </c>
      <c r="G89" s="267">
        <v>7.4859</v>
      </c>
      <c r="H89" s="267">
        <v>18.4775</v>
      </c>
      <c r="I89" s="267">
        <v>7.0377</v>
      </c>
      <c r="J89" s="267">
        <v>18.9038</v>
      </c>
      <c r="K89" s="267">
        <v>6.7006</v>
      </c>
      <c r="L89" s="267">
        <v>14.7165</v>
      </c>
      <c r="M89" s="267">
        <v>8.806</v>
      </c>
      <c r="N89" s="267">
        <v>0</v>
      </c>
      <c r="O89" s="267">
        <v>0</v>
      </c>
      <c r="P89" s="267">
        <v>0</v>
      </c>
    </row>
    <row r="90" spans="1:16" ht="15">
      <c r="A90" s="290">
        <v>15</v>
      </c>
      <c r="B90" s="267">
        <v>0</v>
      </c>
      <c r="C90" s="267">
        <v>0</v>
      </c>
      <c r="D90" s="267">
        <v>17.5253</v>
      </c>
      <c r="E90" s="267">
        <v>6.0766</v>
      </c>
      <c r="F90" s="267">
        <v>15.9506</v>
      </c>
      <c r="G90" s="267">
        <v>7.2186</v>
      </c>
      <c r="H90" s="267">
        <v>17.1899</v>
      </c>
      <c r="I90" s="267">
        <v>6.7863</v>
      </c>
      <c r="J90" s="267">
        <v>17.9691</v>
      </c>
      <c r="K90" s="267">
        <v>6.4613</v>
      </c>
      <c r="L90" s="267">
        <v>14.5681</v>
      </c>
      <c r="M90" s="267">
        <v>8.4915</v>
      </c>
      <c r="N90" s="267">
        <v>0</v>
      </c>
      <c r="O90" s="267">
        <v>0</v>
      </c>
      <c r="P90" s="267">
        <v>0</v>
      </c>
    </row>
    <row r="91" spans="1:16" ht="15">
      <c r="A91" s="290">
        <v>16</v>
      </c>
      <c r="B91" s="267">
        <v>0</v>
      </c>
      <c r="C91" s="267">
        <v>0</v>
      </c>
      <c r="D91" s="267">
        <v>16.142</v>
      </c>
      <c r="E91" s="267">
        <v>5.8516</v>
      </c>
      <c r="F91" s="267">
        <v>14.2738</v>
      </c>
      <c r="G91" s="267">
        <v>6.9512</v>
      </c>
      <c r="H91" s="267">
        <v>15.9024</v>
      </c>
      <c r="I91" s="267">
        <v>6.535</v>
      </c>
      <c r="J91" s="267">
        <v>17.0343</v>
      </c>
      <c r="K91" s="267">
        <v>6.222</v>
      </c>
      <c r="L91" s="267">
        <v>14.4198</v>
      </c>
      <c r="M91" s="267">
        <v>8.177</v>
      </c>
      <c r="N91" s="267">
        <v>0</v>
      </c>
      <c r="O91" s="267">
        <v>0</v>
      </c>
      <c r="P91" s="267">
        <v>0</v>
      </c>
    </row>
    <row r="92" spans="1:16" ht="15">
      <c r="A92" s="290">
        <v>17</v>
      </c>
      <c r="B92" s="267">
        <v>0</v>
      </c>
      <c r="C92" s="267">
        <v>0</v>
      </c>
      <c r="D92" s="267">
        <v>14.7586</v>
      </c>
      <c r="E92" s="267">
        <v>5.6265</v>
      </c>
      <c r="F92" s="267">
        <v>12.5971</v>
      </c>
      <c r="G92" s="267">
        <v>6.6839</v>
      </c>
      <c r="H92" s="267">
        <v>14.6148</v>
      </c>
      <c r="I92" s="267">
        <v>6.2836</v>
      </c>
      <c r="J92" s="267">
        <v>16.0996</v>
      </c>
      <c r="K92" s="267">
        <v>5.9827</v>
      </c>
      <c r="L92" s="267">
        <v>14.2715</v>
      </c>
      <c r="M92" s="267">
        <v>7.8625</v>
      </c>
      <c r="N92" s="267">
        <v>0</v>
      </c>
      <c r="O92" s="267">
        <v>0</v>
      </c>
      <c r="P92" s="267">
        <v>0</v>
      </c>
    </row>
    <row r="93" spans="1:16" ht="15">
      <c r="A93" s="290">
        <v>18</v>
      </c>
      <c r="B93" s="267">
        <v>0</v>
      </c>
      <c r="C93" s="267">
        <v>0</v>
      </c>
      <c r="D93" s="267">
        <v>13.3753</v>
      </c>
      <c r="E93" s="267">
        <v>5.4014</v>
      </c>
      <c r="F93" s="267">
        <v>10.9203</v>
      </c>
      <c r="G93" s="267">
        <v>6.4165</v>
      </c>
      <c r="H93" s="267">
        <v>13.3272</v>
      </c>
      <c r="I93" s="267">
        <v>6.0323</v>
      </c>
      <c r="J93" s="267">
        <v>15.1649</v>
      </c>
      <c r="K93" s="267">
        <v>5.7434</v>
      </c>
      <c r="L93" s="267">
        <v>14.1231</v>
      </c>
      <c r="M93" s="267">
        <v>7.548</v>
      </c>
      <c r="N93" s="267">
        <v>17.0364</v>
      </c>
      <c r="O93" s="267">
        <v>6.7777</v>
      </c>
      <c r="P93" s="267">
        <v>0</v>
      </c>
    </row>
    <row r="94" spans="1:16" ht="15">
      <c r="A94" s="290">
        <v>19</v>
      </c>
      <c r="B94" s="267">
        <v>0</v>
      </c>
      <c r="C94" s="267">
        <v>0</v>
      </c>
      <c r="D94" s="267">
        <v>14.6046</v>
      </c>
      <c r="E94" s="267">
        <v>5.3237</v>
      </c>
      <c r="F94" s="267">
        <v>11.6466</v>
      </c>
      <c r="G94" s="267">
        <v>6.2351</v>
      </c>
      <c r="H94" s="267">
        <v>12.94</v>
      </c>
      <c r="I94" s="267">
        <v>5.9013</v>
      </c>
      <c r="J94" s="267">
        <v>14.9029</v>
      </c>
      <c r="K94" s="267">
        <v>5.6764</v>
      </c>
      <c r="L94" s="267">
        <v>13.6532</v>
      </c>
      <c r="M94" s="267">
        <v>7.5229</v>
      </c>
      <c r="N94" s="267">
        <v>16.5632</v>
      </c>
      <c r="O94" s="267">
        <v>6.5894</v>
      </c>
      <c r="P94" s="267">
        <v>0</v>
      </c>
    </row>
    <row r="95" spans="1:16" ht="15">
      <c r="A95" s="290">
        <v>20</v>
      </c>
      <c r="B95" s="267">
        <v>0</v>
      </c>
      <c r="C95" s="267">
        <v>0</v>
      </c>
      <c r="D95" s="267">
        <v>15.8339</v>
      </c>
      <c r="E95" s="267">
        <v>5.2459</v>
      </c>
      <c r="F95" s="267">
        <v>12.3729</v>
      </c>
      <c r="G95" s="267">
        <v>6.0537</v>
      </c>
      <c r="H95" s="267">
        <v>12.5527</v>
      </c>
      <c r="I95" s="267">
        <v>5.7703</v>
      </c>
      <c r="J95" s="267">
        <v>14.6409</v>
      </c>
      <c r="K95" s="267">
        <v>5.6093</v>
      </c>
      <c r="L95" s="267">
        <v>13.1833</v>
      </c>
      <c r="M95" s="267">
        <v>7.4977</v>
      </c>
      <c r="N95" s="267">
        <v>16.09</v>
      </c>
      <c r="O95" s="267">
        <v>6.4012</v>
      </c>
      <c r="P95" s="267">
        <v>0</v>
      </c>
    </row>
    <row r="96" spans="1:16" ht="15">
      <c r="A96" s="290">
        <v>21</v>
      </c>
      <c r="B96" s="267">
        <v>0</v>
      </c>
      <c r="C96" s="267">
        <v>0</v>
      </c>
      <c r="D96" s="267">
        <v>18.7695</v>
      </c>
      <c r="E96" s="267">
        <v>5.4007</v>
      </c>
      <c r="F96" s="267">
        <v>14.4092</v>
      </c>
      <c r="G96" s="267">
        <v>6.1366</v>
      </c>
      <c r="H96" s="267">
        <v>13.382</v>
      </c>
      <c r="I96" s="267">
        <v>5.8931</v>
      </c>
      <c r="J96" s="267">
        <v>15.8168</v>
      </c>
      <c r="K96" s="267">
        <v>5.7917</v>
      </c>
      <c r="L96" s="267">
        <v>13.9848</v>
      </c>
      <c r="M96" s="267">
        <v>7.8088</v>
      </c>
      <c r="N96" s="267">
        <v>17.1784</v>
      </c>
      <c r="O96" s="267">
        <v>6.4925</v>
      </c>
      <c r="P96" s="267">
        <v>0</v>
      </c>
    </row>
    <row r="97" spans="1:16" ht="15">
      <c r="A97" s="290">
        <v>22</v>
      </c>
      <c r="B97" s="267">
        <v>0</v>
      </c>
      <c r="C97" s="267">
        <v>0</v>
      </c>
      <c r="D97" s="267">
        <v>20.1218</v>
      </c>
      <c r="E97" s="267">
        <v>5.3195</v>
      </c>
      <c r="F97" s="267">
        <v>15.2081</v>
      </c>
      <c r="G97" s="267">
        <v>5.9471</v>
      </c>
      <c r="H97" s="267">
        <v>12.956</v>
      </c>
      <c r="I97" s="267">
        <v>5.7563</v>
      </c>
      <c r="J97" s="267">
        <v>15.5286</v>
      </c>
      <c r="K97" s="267">
        <v>5.7217</v>
      </c>
      <c r="L97" s="267">
        <v>13.4679</v>
      </c>
      <c r="M97" s="267">
        <v>7.7825</v>
      </c>
      <c r="N97" s="267">
        <v>16.6579</v>
      </c>
      <c r="O97" s="267">
        <v>6.2957</v>
      </c>
      <c r="P97" s="267">
        <v>0</v>
      </c>
    </row>
    <row r="98" spans="1:16" ht="15">
      <c r="A98" s="290">
        <v>23</v>
      </c>
      <c r="B98" s="267">
        <v>0</v>
      </c>
      <c r="C98" s="267">
        <v>0</v>
      </c>
      <c r="D98" s="267">
        <v>21.474</v>
      </c>
      <c r="E98" s="267">
        <v>5.2382</v>
      </c>
      <c r="F98" s="267">
        <v>16.0071</v>
      </c>
      <c r="G98" s="267">
        <v>5.7575</v>
      </c>
      <c r="H98" s="267">
        <v>12.53</v>
      </c>
      <c r="I98" s="267">
        <v>5.6194</v>
      </c>
      <c r="J98" s="267">
        <v>15.2404</v>
      </c>
      <c r="K98" s="267">
        <v>5.6516</v>
      </c>
      <c r="L98" s="267">
        <v>12.951</v>
      </c>
      <c r="M98" s="267">
        <v>7.7562</v>
      </c>
      <c r="N98" s="267">
        <v>16.1373</v>
      </c>
      <c r="O98" s="267">
        <v>6.099</v>
      </c>
      <c r="P98" s="267">
        <v>0</v>
      </c>
    </row>
    <row r="99" spans="1:16" ht="15">
      <c r="A99" s="290">
        <v>24</v>
      </c>
      <c r="B99" s="267">
        <v>0</v>
      </c>
      <c r="C99" s="267">
        <v>0</v>
      </c>
      <c r="D99" s="267">
        <v>22.8263</v>
      </c>
      <c r="E99" s="267">
        <v>5.1569</v>
      </c>
      <c r="F99" s="267">
        <v>16.806</v>
      </c>
      <c r="G99" s="267">
        <v>5.568</v>
      </c>
      <c r="H99" s="267">
        <v>12.104</v>
      </c>
      <c r="I99" s="267">
        <v>5.4825</v>
      </c>
      <c r="J99" s="267">
        <v>14.9523</v>
      </c>
      <c r="K99" s="267">
        <v>5.5816</v>
      </c>
      <c r="L99" s="267">
        <v>12.4341</v>
      </c>
      <c r="M99" s="267">
        <v>7.7299</v>
      </c>
      <c r="N99" s="267">
        <v>15.6167</v>
      </c>
      <c r="O99" s="267">
        <v>5.9023</v>
      </c>
      <c r="P99" s="267">
        <v>0</v>
      </c>
    </row>
    <row r="100" spans="1:16" ht="15">
      <c r="A100" s="290">
        <v>25</v>
      </c>
      <c r="B100" s="267">
        <v>0</v>
      </c>
      <c r="C100" s="267">
        <v>0</v>
      </c>
      <c r="D100" s="267">
        <v>24.1785</v>
      </c>
      <c r="E100" s="267">
        <v>5.0757</v>
      </c>
      <c r="F100" s="267">
        <v>17.6049</v>
      </c>
      <c r="G100" s="267">
        <v>5.3784</v>
      </c>
      <c r="H100" s="267">
        <v>11.678</v>
      </c>
      <c r="I100" s="267">
        <v>5.3456</v>
      </c>
      <c r="J100" s="267">
        <v>14.6641</v>
      </c>
      <c r="K100" s="267">
        <v>5.5116</v>
      </c>
      <c r="L100" s="267">
        <v>11.9172</v>
      </c>
      <c r="M100" s="267">
        <v>7.7036</v>
      </c>
      <c r="N100" s="267">
        <v>15.0962</v>
      </c>
      <c r="O100" s="267">
        <v>5.7055</v>
      </c>
      <c r="P100" s="267">
        <v>0</v>
      </c>
    </row>
    <row r="101" spans="1:16" ht="15">
      <c r="A101" s="290">
        <v>26</v>
      </c>
      <c r="B101" s="267">
        <v>0</v>
      </c>
      <c r="C101" s="267">
        <v>0</v>
      </c>
      <c r="D101" s="267">
        <v>25.5308</v>
      </c>
      <c r="E101" s="267">
        <v>4.9944</v>
      </c>
      <c r="F101" s="267">
        <v>18.4039</v>
      </c>
      <c r="G101" s="267">
        <v>5.1888</v>
      </c>
      <c r="H101" s="267">
        <v>11.252</v>
      </c>
      <c r="I101" s="267">
        <v>5.2088</v>
      </c>
      <c r="J101" s="267">
        <v>14.3759</v>
      </c>
      <c r="K101" s="267">
        <v>5.4415</v>
      </c>
      <c r="L101" s="267">
        <v>11.4004</v>
      </c>
      <c r="M101" s="267">
        <v>7.6773</v>
      </c>
      <c r="N101" s="267">
        <v>14.5756</v>
      </c>
      <c r="O101" s="267">
        <v>5.5088</v>
      </c>
      <c r="P101" s="267">
        <v>0</v>
      </c>
    </row>
    <row r="102" spans="1:16" ht="15">
      <c r="A102" s="290">
        <v>27</v>
      </c>
      <c r="B102" s="267">
        <v>0</v>
      </c>
      <c r="C102" s="267">
        <v>0</v>
      </c>
      <c r="D102" s="267">
        <v>26.883</v>
      </c>
      <c r="E102" s="267">
        <v>4.9131</v>
      </c>
      <c r="F102" s="267">
        <v>19.2028</v>
      </c>
      <c r="G102" s="267">
        <v>4.9993</v>
      </c>
      <c r="H102" s="267">
        <v>10.8261</v>
      </c>
      <c r="I102" s="267">
        <v>5.0719</v>
      </c>
      <c r="J102" s="267">
        <v>14.0877</v>
      </c>
      <c r="K102" s="267">
        <v>5.3715</v>
      </c>
      <c r="L102" s="267">
        <v>10.8835</v>
      </c>
      <c r="M102" s="267">
        <v>7.651</v>
      </c>
      <c r="N102" s="267">
        <v>14.0551</v>
      </c>
      <c r="O102" s="267">
        <v>5.312</v>
      </c>
      <c r="P102" s="267">
        <v>0</v>
      </c>
    </row>
    <row r="103" spans="1:16" ht="15">
      <c r="A103" s="290">
        <v>28</v>
      </c>
      <c r="B103" s="267">
        <v>0</v>
      </c>
      <c r="C103" s="267">
        <v>0</v>
      </c>
      <c r="D103" s="267">
        <v>28.2353</v>
      </c>
      <c r="E103" s="267">
        <v>4.8319</v>
      </c>
      <c r="F103" s="267">
        <v>20.0018</v>
      </c>
      <c r="G103" s="267">
        <v>4.8097</v>
      </c>
      <c r="H103" s="267">
        <v>10.4001</v>
      </c>
      <c r="I103" s="267">
        <v>4.935</v>
      </c>
      <c r="J103" s="267">
        <v>13.7995</v>
      </c>
      <c r="K103" s="267">
        <v>5.3014</v>
      </c>
      <c r="L103" s="267">
        <v>10.3666</v>
      </c>
      <c r="M103" s="267">
        <v>7.6247</v>
      </c>
      <c r="N103" s="267">
        <v>13.5345</v>
      </c>
      <c r="O103" s="267">
        <v>5.1153</v>
      </c>
      <c r="P103" s="267">
        <v>0</v>
      </c>
    </row>
    <row r="104" spans="1:16" ht="15">
      <c r="A104" s="290">
        <v>29</v>
      </c>
      <c r="B104" s="267">
        <v>0</v>
      </c>
      <c r="C104" s="267">
        <v>0</v>
      </c>
      <c r="D104" s="267">
        <v>29.5875</v>
      </c>
      <c r="E104" s="267">
        <v>4.7506</v>
      </c>
      <c r="F104" s="267">
        <v>20.8007</v>
      </c>
      <c r="G104" s="267">
        <v>4.6202</v>
      </c>
      <c r="H104" s="267">
        <v>9.9741</v>
      </c>
      <c r="I104" s="267">
        <v>4.7981</v>
      </c>
      <c r="J104" s="267">
        <v>13.5113</v>
      </c>
      <c r="K104" s="267">
        <v>5.2314</v>
      </c>
      <c r="L104" s="267">
        <v>9.8497</v>
      </c>
      <c r="M104" s="267">
        <v>7.5984</v>
      </c>
      <c r="N104" s="267">
        <v>13.014</v>
      </c>
      <c r="O104" s="267">
        <v>4.9186</v>
      </c>
      <c r="P104" s="267">
        <v>0</v>
      </c>
    </row>
    <row r="105" spans="1:16" ht="15">
      <c r="A105" s="290">
        <v>30</v>
      </c>
      <c r="B105" s="267">
        <v>0</v>
      </c>
      <c r="C105" s="267">
        <v>0</v>
      </c>
      <c r="D105" s="267">
        <v>30.9398</v>
      </c>
      <c r="E105" s="267">
        <v>4.6694</v>
      </c>
      <c r="F105" s="267">
        <v>21.5996</v>
      </c>
      <c r="G105" s="267">
        <v>4.4306</v>
      </c>
      <c r="H105" s="267">
        <v>9.5481</v>
      </c>
      <c r="I105" s="267">
        <v>4.6613</v>
      </c>
      <c r="J105" s="267">
        <v>13.2231</v>
      </c>
      <c r="K105" s="267">
        <v>5.1613</v>
      </c>
      <c r="L105" s="267">
        <v>9.3328</v>
      </c>
      <c r="M105" s="267">
        <v>7.5721</v>
      </c>
      <c r="N105" s="267">
        <v>12.4934</v>
      </c>
      <c r="O105" s="267">
        <v>4.7218</v>
      </c>
      <c r="P105" s="267">
        <v>0</v>
      </c>
    </row>
    <row r="106" spans="1:16" ht="15">
      <c r="A106" s="290">
        <v>31</v>
      </c>
      <c r="B106" s="267">
        <v>0</v>
      </c>
      <c r="C106" s="267">
        <v>0</v>
      </c>
      <c r="D106" s="267">
        <v>29.2858</v>
      </c>
      <c r="E106" s="267">
        <v>4.6474</v>
      </c>
      <c r="F106" s="267">
        <v>20.9122</v>
      </c>
      <c r="G106" s="267">
        <v>4.4243</v>
      </c>
      <c r="H106" s="267">
        <v>9.2997</v>
      </c>
      <c r="I106" s="267">
        <v>4.6518</v>
      </c>
      <c r="J106" s="267">
        <v>12.8141</v>
      </c>
      <c r="K106" s="267">
        <v>5.0913</v>
      </c>
      <c r="L106" s="267">
        <v>9.343</v>
      </c>
      <c r="M106" s="267">
        <v>7.48</v>
      </c>
      <c r="N106" s="267">
        <v>12.2577</v>
      </c>
      <c r="O106" s="267">
        <v>4.7199</v>
      </c>
      <c r="P106" s="267">
        <v>0</v>
      </c>
    </row>
    <row r="107" spans="1:16" ht="15">
      <c r="A107" s="290">
        <v>32</v>
      </c>
      <c r="B107" s="267">
        <v>0</v>
      </c>
      <c r="C107" s="267">
        <v>0</v>
      </c>
      <c r="D107" s="267">
        <v>27.6318</v>
      </c>
      <c r="E107" s="267">
        <v>4.6255</v>
      </c>
      <c r="F107" s="267">
        <v>20.2248</v>
      </c>
      <c r="G107" s="267">
        <v>4.418</v>
      </c>
      <c r="H107" s="267">
        <v>9.0513</v>
      </c>
      <c r="I107" s="267">
        <v>4.6424</v>
      </c>
      <c r="J107" s="267">
        <v>12.405</v>
      </c>
      <c r="K107" s="267">
        <v>5.0212</v>
      </c>
      <c r="L107" s="267">
        <v>9.3532</v>
      </c>
      <c r="M107" s="267">
        <v>7.388</v>
      </c>
      <c r="N107" s="267">
        <v>12.0221</v>
      </c>
      <c r="O107" s="267">
        <v>4.7179</v>
      </c>
      <c r="P107" s="267">
        <v>0</v>
      </c>
    </row>
    <row r="108" spans="1:16" ht="15">
      <c r="A108" s="290">
        <v>33</v>
      </c>
      <c r="B108" s="267">
        <v>0</v>
      </c>
      <c r="C108" s="267">
        <v>0</v>
      </c>
      <c r="D108" s="267">
        <v>25.9778</v>
      </c>
      <c r="E108" s="267">
        <v>4.6036</v>
      </c>
      <c r="F108" s="267">
        <v>19.5374</v>
      </c>
      <c r="G108" s="267">
        <v>4.4117</v>
      </c>
      <c r="H108" s="267">
        <v>8.8029</v>
      </c>
      <c r="I108" s="267">
        <v>4.633</v>
      </c>
      <c r="J108" s="267">
        <v>11.9959</v>
      </c>
      <c r="K108" s="267">
        <v>4.9512</v>
      </c>
      <c r="L108" s="267">
        <v>9.3634</v>
      </c>
      <c r="M108" s="267">
        <v>7.296</v>
      </c>
      <c r="N108" s="267">
        <v>11.7864</v>
      </c>
      <c r="O108" s="267">
        <v>4.716</v>
      </c>
      <c r="P108" s="267">
        <v>0</v>
      </c>
    </row>
    <row r="109" spans="1:16" ht="15">
      <c r="A109" s="290">
        <v>34</v>
      </c>
      <c r="B109" s="267">
        <v>0</v>
      </c>
      <c r="C109" s="267">
        <v>0</v>
      </c>
      <c r="D109" s="267">
        <v>24.3238</v>
      </c>
      <c r="E109" s="267">
        <v>4.5817</v>
      </c>
      <c r="F109" s="267">
        <v>18.85</v>
      </c>
      <c r="G109" s="267">
        <v>4.4054</v>
      </c>
      <c r="H109" s="267">
        <v>8.5544</v>
      </c>
      <c r="I109" s="267">
        <v>4.6236</v>
      </c>
      <c r="J109" s="267">
        <v>11.5868</v>
      </c>
      <c r="K109" s="267">
        <v>4.8812</v>
      </c>
      <c r="L109" s="267">
        <v>9.3735</v>
      </c>
      <c r="M109" s="267">
        <v>7.2039</v>
      </c>
      <c r="N109" s="267">
        <v>11.5507</v>
      </c>
      <c r="O109" s="267">
        <v>4.714</v>
      </c>
      <c r="P109" s="267">
        <v>0</v>
      </c>
    </row>
    <row r="110" spans="1:16" ht="15">
      <c r="A110" s="290">
        <v>35</v>
      </c>
      <c r="B110" s="267">
        <v>0</v>
      </c>
      <c r="C110" s="267">
        <v>0</v>
      </c>
      <c r="D110" s="267">
        <v>22.6699</v>
      </c>
      <c r="E110" s="267">
        <v>4.5598</v>
      </c>
      <c r="F110" s="267">
        <v>18.1625</v>
      </c>
      <c r="G110" s="267">
        <v>4.3991</v>
      </c>
      <c r="H110" s="267">
        <v>8.306</v>
      </c>
      <c r="I110" s="267">
        <v>4.6142</v>
      </c>
      <c r="J110" s="267">
        <v>11.1777</v>
      </c>
      <c r="K110" s="267">
        <v>4.8111</v>
      </c>
      <c r="L110" s="267">
        <v>9.3837</v>
      </c>
      <c r="M110" s="267">
        <v>7.1119</v>
      </c>
      <c r="N110" s="267">
        <v>11.3151</v>
      </c>
      <c r="O110" s="267">
        <v>4.7121</v>
      </c>
      <c r="P110" s="267">
        <v>0</v>
      </c>
    </row>
    <row r="111" spans="1:16" ht="15">
      <c r="A111" s="290">
        <v>36</v>
      </c>
      <c r="B111" s="267">
        <v>0</v>
      </c>
      <c r="C111" s="267">
        <v>0</v>
      </c>
      <c r="D111" s="267">
        <v>21.0159</v>
      </c>
      <c r="E111" s="267">
        <v>4.5379</v>
      </c>
      <c r="F111" s="267">
        <v>17.4751</v>
      </c>
      <c r="G111" s="267">
        <v>4.3927</v>
      </c>
      <c r="H111" s="267">
        <v>8.0576</v>
      </c>
      <c r="I111" s="267">
        <v>4.6047</v>
      </c>
      <c r="J111" s="267">
        <v>10.7686</v>
      </c>
      <c r="K111" s="267">
        <v>4.7411</v>
      </c>
      <c r="L111" s="267">
        <v>9.3939</v>
      </c>
      <c r="M111" s="267">
        <v>7.0199</v>
      </c>
      <c r="N111" s="267">
        <v>11.0794</v>
      </c>
      <c r="O111" s="267">
        <v>4.7101</v>
      </c>
      <c r="P111" s="267">
        <v>0</v>
      </c>
    </row>
    <row r="112" spans="1:16" ht="15">
      <c r="A112" s="290">
        <v>37</v>
      </c>
      <c r="B112" s="267">
        <v>0</v>
      </c>
      <c r="C112" s="267">
        <v>0</v>
      </c>
      <c r="D112" s="267">
        <v>19.3619</v>
      </c>
      <c r="E112" s="267">
        <v>4.5159</v>
      </c>
      <c r="F112" s="267">
        <v>16.7877</v>
      </c>
      <c r="G112" s="267">
        <v>4.3864</v>
      </c>
      <c r="H112" s="267">
        <v>7.8092</v>
      </c>
      <c r="I112" s="267">
        <v>4.5953</v>
      </c>
      <c r="J112" s="267">
        <v>10.3595</v>
      </c>
      <c r="K112" s="267">
        <v>4.671</v>
      </c>
      <c r="L112" s="267">
        <v>9.4041</v>
      </c>
      <c r="M112" s="267">
        <v>6.9278</v>
      </c>
      <c r="N112" s="267">
        <v>10.8438</v>
      </c>
      <c r="O112" s="267">
        <v>4.7082</v>
      </c>
      <c r="P112" s="267">
        <v>0</v>
      </c>
    </row>
    <row r="113" spans="1:16" ht="15">
      <c r="A113" s="290">
        <v>38</v>
      </c>
      <c r="B113" s="267">
        <v>0</v>
      </c>
      <c r="C113" s="267">
        <v>0</v>
      </c>
      <c r="D113" s="267">
        <v>17.7079</v>
      </c>
      <c r="E113" s="267">
        <v>4.494</v>
      </c>
      <c r="F113" s="267">
        <v>16.1003</v>
      </c>
      <c r="G113" s="267">
        <v>4.3801</v>
      </c>
      <c r="H113" s="267">
        <v>7.5608</v>
      </c>
      <c r="I113" s="267">
        <v>4.5859</v>
      </c>
      <c r="J113" s="267">
        <v>9.9504</v>
      </c>
      <c r="K113" s="267">
        <v>4.601</v>
      </c>
      <c r="L113" s="267">
        <v>9.4143</v>
      </c>
      <c r="M113" s="267">
        <v>6.8358</v>
      </c>
      <c r="N113" s="267">
        <v>10.6081</v>
      </c>
      <c r="O113" s="267">
        <v>4.7062</v>
      </c>
      <c r="P113" s="267">
        <v>0</v>
      </c>
    </row>
    <row r="114" spans="1:16" ht="15">
      <c r="A114" s="290">
        <v>39</v>
      </c>
      <c r="B114" s="267">
        <v>0</v>
      </c>
      <c r="C114" s="267">
        <v>0</v>
      </c>
      <c r="D114" s="267">
        <v>16.0539</v>
      </c>
      <c r="E114" s="267">
        <v>4.4721</v>
      </c>
      <c r="F114" s="267">
        <v>15.4129</v>
      </c>
      <c r="G114" s="267">
        <v>4.3738</v>
      </c>
      <c r="H114" s="267">
        <v>7.3124</v>
      </c>
      <c r="I114" s="267">
        <v>4.5765</v>
      </c>
      <c r="J114" s="267">
        <v>9.5413</v>
      </c>
      <c r="K114" s="267">
        <v>4.5309</v>
      </c>
      <c r="L114" s="267">
        <v>9.4245</v>
      </c>
      <c r="M114" s="267">
        <v>6.7438</v>
      </c>
      <c r="N114" s="267">
        <v>10.3724</v>
      </c>
      <c r="O114" s="267">
        <v>4.7043</v>
      </c>
      <c r="P114" s="267">
        <v>0</v>
      </c>
    </row>
    <row r="115" spans="1:16" ht="15">
      <c r="A115" s="290">
        <v>40</v>
      </c>
      <c r="B115" s="267">
        <v>0</v>
      </c>
      <c r="C115" s="267">
        <v>0</v>
      </c>
      <c r="D115" s="267">
        <v>14.3999</v>
      </c>
      <c r="E115" s="267">
        <v>4.4502</v>
      </c>
      <c r="F115" s="267">
        <v>14.7254</v>
      </c>
      <c r="G115" s="267">
        <v>4.3675</v>
      </c>
      <c r="H115" s="267">
        <v>7.064</v>
      </c>
      <c r="I115" s="267">
        <v>4.5671</v>
      </c>
      <c r="J115" s="267">
        <v>9.1322</v>
      </c>
      <c r="K115" s="267">
        <v>4.4609</v>
      </c>
      <c r="L115" s="267">
        <v>9.4347</v>
      </c>
      <c r="M115" s="267">
        <v>6.6517</v>
      </c>
      <c r="N115" s="267">
        <v>10.1368</v>
      </c>
      <c r="O115" s="267">
        <v>4.7023</v>
      </c>
      <c r="P115" s="267">
        <v>0</v>
      </c>
    </row>
    <row r="116" spans="1:16" ht="15">
      <c r="A116" s="290">
        <v>41</v>
      </c>
      <c r="B116" s="267">
        <v>0</v>
      </c>
      <c r="C116" s="267">
        <v>0</v>
      </c>
      <c r="D116" s="267">
        <v>12.7459</v>
      </c>
      <c r="E116" s="267">
        <v>4.4283</v>
      </c>
      <c r="F116" s="267">
        <v>14.038</v>
      </c>
      <c r="G116" s="267">
        <v>4.3612</v>
      </c>
      <c r="H116" s="267">
        <v>6.8155</v>
      </c>
      <c r="I116" s="267">
        <v>4.5576</v>
      </c>
      <c r="J116" s="267">
        <v>8.7231</v>
      </c>
      <c r="K116" s="267">
        <v>4.3909</v>
      </c>
      <c r="L116" s="267">
        <v>9.4448</v>
      </c>
      <c r="M116" s="267">
        <v>6.5597</v>
      </c>
      <c r="N116" s="267">
        <v>9.9011</v>
      </c>
      <c r="O116" s="267">
        <v>4.7004</v>
      </c>
      <c r="P116" s="267">
        <v>0</v>
      </c>
    </row>
    <row r="117" spans="1:16" ht="15">
      <c r="A117" s="290">
        <v>42</v>
      </c>
      <c r="B117" s="267">
        <v>0</v>
      </c>
      <c r="C117" s="267">
        <v>0</v>
      </c>
      <c r="D117" s="267">
        <v>11.092</v>
      </c>
      <c r="E117" s="267">
        <v>4.4064</v>
      </c>
      <c r="F117" s="267">
        <v>13.3506</v>
      </c>
      <c r="G117" s="267">
        <v>4.3549</v>
      </c>
      <c r="H117" s="267">
        <v>6.5671</v>
      </c>
      <c r="I117" s="267">
        <v>4.5482</v>
      </c>
      <c r="J117" s="267">
        <v>8.314</v>
      </c>
      <c r="K117" s="267">
        <v>4.3208</v>
      </c>
      <c r="L117" s="267">
        <v>9.455</v>
      </c>
      <c r="M117" s="267">
        <v>6.4677</v>
      </c>
      <c r="N117" s="267">
        <v>9.6655</v>
      </c>
      <c r="O117" s="267">
        <v>4.6984</v>
      </c>
      <c r="P117" s="267">
        <v>0</v>
      </c>
    </row>
    <row r="118" spans="1:16" ht="15">
      <c r="A118" s="290">
        <v>43</v>
      </c>
      <c r="B118" s="267">
        <v>0</v>
      </c>
      <c r="C118" s="267">
        <v>0</v>
      </c>
      <c r="D118" s="267">
        <v>10.8774</v>
      </c>
      <c r="E118" s="267">
        <v>4.3957</v>
      </c>
      <c r="F118" s="267">
        <v>12.7238</v>
      </c>
      <c r="G118" s="267">
        <v>4.3485</v>
      </c>
      <c r="H118" s="267">
        <v>6.5043</v>
      </c>
      <c r="I118" s="267">
        <v>4.5312</v>
      </c>
      <c r="J118" s="267">
        <v>8.048</v>
      </c>
      <c r="K118" s="267">
        <v>4.3205</v>
      </c>
      <c r="L118" s="267">
        <v>9.3988</v>
      </c>
      <c r="M118" s="267">
        <v>6.4506</v>
      </c>
      <c r="N118" s="267">
        <v>9.5125</v>
      </c>
      <c r="O118" s="267">
        <v>4.6932</v>
      </c>
      <c r="P118" s="267">
        <v>0</v>
      </c>
    </row>
    <row r="119" spans="1:16" ht="15">
      <c r="A119" s="290">
        <v>44</v>
      </c>
      <c r="B119" s="267">
        <v>0</v>
      </c>
      <c r="C119" s="267">
        <v>0</v>
      </c>
      <c r="D119" s="267">
        <v>10.6628</v>
      </c>
      <c r="E119" s="267">
        <v>4.3851</v>
      </c>
      <c r="F119" s="267">
        <v>12.0971</v>
      </c>
      <c r="G119" s="267">
        <v>4.3422</v>
      </c>
      <c r="H119" s="267">
        <v>6.4415</v>
      </c>
      <c r="I119" s="267">
        <v>4.5141</v>
      </c>
      <c r="J119" s="267">
        <v>7.782</v>
      </c>
      <c r="K119" s="267">
        <v>4.3201</v>
      </c>
      <c r="L119" s="267">
        <v>9.3425</v>
      </c>
      <c r="M119" s="267">
        <v>6.4336</v>
      </c>
      <c r="N119" s="267">
        <v>9.3596</v>
      </c>
      <c r="O119" s="267">
        <v>4.688</v>
      </c>
      <c r="P119" s="267">
        <v>0</v>
      </c>
    </row>
    <row r="120" spans="1:16" ht="15">
      <c r="A120" s="290">
        <v>45</v>
      </c>
      <c r="B120" s="267">
        <v>0</v>
      </c>
      <c r="C120" s="267">
        <v>0</v>
      </c>
      <c r="D120" s="267">
        <v>10.4483</v>
      </c>
      <c r="E120" s="267">
        <v>4.3745</v>
      </c>
      <c r="F120" s="267">
        <v>11.4703</v>
      </c>
      <c r="G120" s="267">
        <v>4.3359</v>
      </c>
      <c r="H120" s="267">
        <v>6.3787</v>
      </c>
      <c r="I120" s="267">
        <v>4.4971</v>
      </c>
      <c r="J120" s="267">
        <v>7.5159</v>
      </c>
      <c r="K120" s="267">
        <v>4.3198</v>
      </c>
      <c r="L120" s="267">
        <v>9.2863</v>
      </c>
      <c r="M120" s="267">
        <v>6.4165</v>
      </c>
      <c r="N120" s="267">
        <v>9.2067</v>
      </c>
      <c r="O120" s="267">
        <v>4.6828</v>
      </c>
      <c r="P120" s="267">
        <v>0</v>
      </c>
    </row>
    <row r="121" spans="1:16" ht="15">
      <c r="A121" s="290">
        <v>46</v>
      </c>
      <c r="B121" s="267">
        <v>0</v>
      </c>
      <c r="C121" s="267">
        <v>0</v>
      </c>
      <c r="D121" s="267">
        <v>10.2337</v>
      </c>
      <c r="E121" s="267">
        <v>4.3639</v>
      </c>
      <c r="F121" s="267">
        <v>10.8435</v>
      </c>
      <c r="G121" s="267">
        <v>4.3296</v>
      </c>
      <c r="H121" s="267">
        <v>6.316</v>
      </c>
      <c r="I121" s="267">
        <v>4.4801</v>
      </c>
      <c r="J121" s="267">
        <v>7.2499</v>
      </c>
      <c r="K121" s="267">
        <v>4.3194</v>
      </c>
      <c r="L121" s="267">
        <v>9.23</v>
      </c>
      <c r="M121" s="267">
        <v>6.3995</v>
      </c>
      <c r="N121" s="267">
        <v>9.0538</v>
      </c>
      <c r="O121" s="267">
        <v>4.6776</v>
      </c>
      <c r="P121" s="267">
        <v>0</v>
      </c>
    </row>
    <row r="122" spans="1:16" ht="15">
      <c r="A122" s="290">
        <v>47</v>
      </c>
      <c r="B122" s="267">
        <v>0</v>
      </c>
      <c r="C122" s="267">
        <v>0</v>
      </c>
      <c r="D122" s="267">
        <v>10.0192</v>
      </c>
      <c r="E122" s="267">
        <v>4.3533</v>
      </c>
      <c r="F122" s="267">
        <v>10.2168</v>
      </c>
      <c r="G122" s="267">
        <v>4.3233</v>
      </c>
      <c r="H122" s="267">
        <v>6.2532</v>
      </c>
      <c r="I122" s="267">
        <v>4.463</v>
      </c>
      <c r="J122" s="267">
        <v>6.9839</v>
      </c>
      <c r="K122" s="267">
        <v>4.3191</v>
      </c>
      <c r="L122" s="267">
        <v>9.1738</v>
      </c>
      <c r="M122" s="267">
        <v>6.3825</v>
      </c>
      <c r="N122" s="267">
        <v>8.9009</v>
      </c>
      <c r="O122" s="267">
        <v>4.6724</v>
      </c>
      <c r="P122" s="267">
        <v>0</v>
      </c>
    </row>
    <row r="123" spans="1:16" ht="15">
      <c r="A123" s="290">
        <v>48</v>
      </c>
      <c r="B123" s="267">
        <v>0</v>
      </c>
      <c r="C123" s="267">
        <v>0</v>
      </c>
      <c r="D123" s="267">
        <v>9.8046</v>
      </c>
      <c r="E123" s="267">
        <v>4.3427</v>
      </c>
      <c r="F123" s="267">
        <v>9.59</v>
      </c>
      <c r="G123" s="267">
        <v>4.317</v>
      </c>
      <c r="H123" s="267">
        <v>6.1904</v>
      </c>
      <c r="I123" s="267">
        <v>4.446</v>
      </c>
      <c r="J123" s="267">
        <v>6.7179</v>
      </c>
      <c r="K123" s="267">
        <v>4.3187</v>
      </c>
      <c r="L123" s="267">
        <v>9.1175</v>
      </c>
      <c r="M123" s="267">
        <v>6.3654</v>
      </c>
      <c r="N123" s="267">
        <v>8.748</v>
      </c>
      <c r="O123" s="267">
        <v>4.6671</v>
      </c>
      <c r="P123" s="267">
        <v>0</v>
      </c>
    </row>
    <row r="124" spans="1:16" ht="15">
      <c r="A124" s="290">
        <v>49</v>
      </c>
      <c r="B124" s="267">
        <v>0</v>
      </c>
      <c r="C124" s="267">
        <v>0</v>
      </c>
      <c r="D124" s="267">
        <v>9.5901</v>
      </c>
      <c r="E124" s="267">
        <v>4.3321</v>
      </c>
      <c r="F124" s="267">
        <v>8.9632</v>
      </c>
      <c r="G124" s="267">
        <v>4.3107</v>
      </c>
      <c r="H124" s="267">
        <v>6.1276</v>
      </c>
      <c r="I124" s="267">
        <v>4.429</v>
      </c>
      <c r="J124" s="267">
        <v>6.4518</v>
      </c>
      <c r="K124" s="267">
        <v>4.3184</v>
      </c>
      <c r="L124" s="267">
        <v>9.0613</v>
      </c>
      <c r="M124" s="267">
        <v>6.3484</v>
      </c>
      <c r="N124" s="267">
        <v>8.595</v>
      </c>
      <c r="O124" s="267">
        <v>4.6619</v>
      </c>
      <c r="P124" s="267">
        <v>0</v>
      </c>
    </row>
    <row r="125" spans="1:16" ht="15">
      <c r="A125" s="290">
        <v>50</v>
      </c>
      <c r="B125" s="267">
        <v>0</v>
      </c>
      <c r="C125" s="267">
        <v>0</v>
      </c>
      <c r="D125" s="267">
        <v>9.3755</v>
      </c>
      <c r="E125" s="267">
        <v>4.3215</v>
      </c>
      <c r="F125" s="267">
        <v>8.3365</v>
      </c>
      <c r="G125" s="267">
        <v>4.3043</v>
      </c>
      <c r="H125" s="267">
        <v>6.0648</v>
      </c>
      <c r="I125" s="267">
        <v>4.4119</v>
      </c>
      <c r="J125" s="267">
        <v>6.1858</v>
      </c>
      <c r="K125" s="267">
        <v>4.318</v>
      </c>
      <c r="L125" s="267">
        <v>9.005</v>
      </c>
      <c r="M125" s="267">
        <v>6.3314</v>
      </c>
      <c r="N125" s="267">
        <v>8.4421</v>
      </c>
      <c r="O125" s="267">
        <v>4.6567</v>
      </c>
      <c r="P125" s="267">
        <v>0</v>
      </c>
    </row>
    <row r="126" spans="1:16" ht="15">
      <c r="A126" s="290">
        <v>51</v>
      </c>
      <c r="B126" s="267">
        <v>0</v>
      </c>
      <c r="C126" s="267">
        <v>0</v>
      </c>
      <c r="D126" s="267">
        <v>9.161</v>
      </c>
      <c r="E126" s="267">
        <v>4.3109</v>
      </c>
      <c r="F126" s="267">
        <v>7.7097</v>
      </c>
      <c r="G126" s="267">
        <v>4.298</v>
      </c>
      <c r="H126" s="267">
        <v>6.002</v>
      </c>
      <c r="I126" s="267">
        <v>4.3949</v>
      </c>
      <c r="J126" s="267">
        <v>5.9198</v>
      </c>
      <c r="K126" s="267">
        <v>4.3177</v>
      </c>
      <c r="L126" s="267">
        <v>8.9488</v>
      </c>
      <c r="M126" s="267">
        <v>6.3143</v>
      </c>
      <c r="N126" s="267">
        <v>8.2892</v>
      </c>
      <c r="O126" s="267">
        <v>4.6515</v>
      </c>
      <c r="P126" s="267">
        <v>0</v>
      </c>
    </row>
    <row r="127" spans="1:16" ht="15">
      <c r="A127" s="290">
        <v>52</v>
      </c>
      <c r="B127" s="267">
        <v>0</v>
      </c>
      <c r="C127" s="267">
        <v>0</v>
      </c>
      <c r="D127" s="267">
        <v>8.9464</v>
      </c>
      <c r="E127" s="267">
        <v>4.3003</v>
      </c>
      <c r="F127" s="267">
        <v>7.0829</v>
      </c>
      <c r="G127" s="267">
        <v>4.2917</v>
      </c>
      <c r="H127" s="267">
        <v>5.9392</v>
      </c>
      <c r="I127" s="267">
        <v>4.3778</v>
      </c>
      <c r="J127" s="267">
        <v>5.6538</v>
      </c>
      <c r="K127" s="267">
        <v>4.3173</v>
      </c>
      <c r="L127" s="267">
        <v>8.8925</v>
      </c>
      <c r="M127" s="267">
        <v>6.2973</v>
      </c>
      <c r="N127" s="267">
        <v>8.1363</v>
      </c>
      <c r="O127" s="267">
        <v>4.6463</v>
      </c>
      <c r="P127" s="267">
        <v>0</v>
      </c>
    </row>
    <row r="128" spans="1:16" ht="15">
      <c r="A128" s="290">
        <v>53</v>
      </c>
      <c r="B128" s="267">
        <v>0</v>
      </c>
      <c r="C128" s="267">
        <v>0</v>
      </c>
      <c r="D128" s="267">
        <v>8.7319</v>
      </c>
      <c r="E128" s="267">
        <v>4.2897</v>
      </c>
      <c r="F128" s="267">
        <v>6.4561</v>
      </c>
      <c r="G128" s="267">
        <v>4.2854</v>
      </c>
      <c r="H128" s="267">
        <v>5.8764</v>
      </c>
      <c r="I128" s="267">
        <v>4.3608</v>
      </c>
      <c r="J128" s="267">
        <v>5.3877</v>
      </c>
      <c r="K128" s="267">
        <v>4.317</v>
      </c>
      <c r="L128" s="267">
        <v>8.8363</v>
      </c>
      <c r="M128" s="267">
        <v>6.2802</v>
      </c>
      <c r="N128" s="267">
        <v>7.9834</v>
      </c>
      <c r="O128" s="267">
        <v>4.6411</v>
      </c>
      <c r="P128" s="267">
        <v>0</v>
      </c>
    </row>
    <row r="129" spans="1:16" ht="15">
      <c r="A129" s="290">
        <v>54</v>
      </c>
      <c r="B129" s="267">
        <v>0</v>
      </c>
      <c r="C129" s="267">
        <v>0</v>
      </c>
      <c r="D129" s="267">
        <v>8.5173</v>
      </c>
      <c r="E129" s="267">
        <v>4.2791</v>
      </c>
      <c r="F129" s="267">
        <v>5.8294</v>
      </c>
      <c r="G129" s="267">
        <v>4.2791</v>
      </c>
      <c r="H129" s="267">
        <v>5.8136</v>
      </c>
      <c r="I129" s="267">
        <v>4.3438</v>
      </c>
      <c r="J129" s="267">
        <v>5.1217</v>
      </c>
      <c r="K129" s="267">
        <v>4.3166</v>
      </c>
      <c r="L129" s="267">
        <v>8.78</v>
      </c>
      <c r="M129" s="267">
        <v>6.2632</v>
      </c>
      <c r="N129" s="267">
        <v>7.8305</v>
      </c>
      <c r="O129" s="267">
        <v>4.6359</v>
      </c>
      <c r="P129" s="267">
        <v>0</v>
      </c>
    </row>
    <row r="130" spans="1:16" ht="15">
      <c r="A130" s="290">
        <v>55</v>
      </c>
      <c r="B130" s="267">
        <v>0</v>
      </c>
      <c r="C130" s="267">
        <v>0</v>
      </c>
      <c r="D130" s="267">
        <v>8.445</v>
      </c>
      <c r="E130" s="267">
        <v>4.0435</v>
      </c>
      <c r="F130" s="267">
        <v>5.7799</v>
      </c>
      <c r="G130" s="267">
        <v>4.2427</v>
      </c>
      <c r="H130" s="267">
        <v>5.7568</v>
      </c>
      <c r="I130" s="267">
        <v>4.3062</v>
      </c>
      <c r="J130" s="267">
        <v>5.078</v>
      </c>
      <c r="K130" s="267">
        <v>4.2798</v>
      </c>
      <c r="L130" s="267">
        <v>8.6624</v>
      </c>
      <c r="M130" s="267">
        <v>6.1933</v>
      </c>
      <c r="N130" s="267">
        <v>7.6639</v>
      </c>
      <c r="O130" s="267">
        <v>4.5974</v>
      </c>
      <c r="P130" s="267">
        <v>0</v>
      </c>
    </row>
    <row r="131" spans="1:16" ht="15">
      <c r="A131" s="290">
        <v>56</v>
      </c>
      <c r="B131" s="267">
        <v>0</v>
      </c>
      <c r="C131" s="267">
        <v>0</v>
      </c>
      <c r="D131" s="267">
        <v>8.3726</v>
      </c>
      <c r="E131" s="267">
        <v>3.8079</v>
      </c>
      <c r="F131" s="267">
        <v>5.7304</v>
      </c>
      <c r="G131" s="267">
        <v>4.2064</v>
      </c>
      <c r="H131" s="267">
        <v>5.7</v>
      </c>
      <c r="I131" s="267">
        <v>4.2687</v>
      </c>
      <c r="J131" s="267">
        <v>5.0343</v>
      </c>
      <c r="K131" s="267">
        <v>4.243</v>
      </c>
      <c r="L131" s="267">
        <v>8.5448</v>
      </c>
      <c r="M131" s="267">
        <v>6.1234</v>
      </c>
      <c r="N131" s="267">
        <v>7.4974</v>
      </c>
      <c r="O131" s="267">
        <v>4.559</v>
      </c>
      <c r="P131" s="267">
        <v>0</v>
      </c>
    </row>
    <row r="132" spans="1:16" ht="15">
      <c r="A132" s="290">
        <v>57</v>
      </c>
      <c r="B132" s="267">
        <v>0</v>
      </c>
      <c r="C132" s="267">
        <v>0</v>
      </c>
      <c r="D132" s="267">
        <v>8.3003</v>
      </c>
      <c r="E132" s="267">
        <v>3.5723</v>
      </c>
      <c r="F132" s="267">
        <v>5.6808</v>
      </c>
      <c r="G132" s="267">
        <v>4.17</v>
      </c>
      <c r="H132" s="267">
        <v>5.6432</v>
      </c>
      <c r="I132" s="267">
        <v>4.2312</v>
      </c>
      <c r="J132" s="267">
        <v>4.9906</v>
      </c>
      <c r="K132" s="267">
        <v>4.2062</v>
      </c>
      <c r="L132" s="267">
        <v>8.4272</v>
      </c>
      <c r="M132" s="267">
        <v>6.0535</v>
      </c>
      <c r="N132" s="267">
        <v>7.3308</v>
      </c>
      <c r="O132" s="267">
        <v>4.5206</v>
      </c>
      <c r="P132" s="267">
        <v>0</v>
      </c>
    </row>
    <row r="133" spans="1:16" ht="15">
      <c r="A133" s="290">
        <v>58</v>
      </c>
      <c r="B133" s="267">
        <v>0</v>
      </c>
      <c r="C133" s="267">
        <v>0</v>
      </c>
      <c r="D133" s="267">
        <v>8.2279</v>
      </c>
      <c r="E133" s="267">
        <v>3.3368</v>
      </c>
      <c r="F133" s="267">
        <v>5.6313</v>
      </c>
      <c r="G133" s="267">
        <v>4.1337</v>
      </c>
      <c r="H133" s="267">
        <v>5.5864</v>
      </c>
      <c r="I133" s="267">
        <v>4.1937</v>
      </c>
      <c r="J133" s="267">
        <v>4.947</v>
      </c>
      <c r="K133" s="267">
        <v>4.1694</v>
      </c>
      <c r="L133" s="267">
        <v>8.3097</v>
      </c>
      <c r="M133" s="267">
        <v>5.9836</v>
      </c>
      <c r="N133" s="267">
        <v>7.1643</v>
      </c>
      <c r="O133" s="267">
        <v>4.4822</v>
      </c>
      <c r="P133" s="267">
        <v>0</v>
      </c>
    </row>
    <row r="134" spans="1:16" ht="15">
      <c r="A134" s="290">
        <v>59</v>
      </c>
      <c r="B134" s="267">
        <v>0</v>
      </c>
      <c r="C134" s="267">
        <v>0</v>
      </c>
      <c r="D134" s="267">
        <v>8.1556</v>
      </c>
      <c r="E134" s="267">
        <v>3.1012</v>
      </c>
      <c r="F134" s="267">
        <v>5.5818</v>
      </c>
      <c r="G134" s="267">
        <v>4.0974</v>
      </c>
      <c r="H134" s="267">
        <v>5.5296</v>
      </c>
      <c r="I134" s="267">
        <v>4.1562</v>
      </c>
      <c r="J134" s="267">
        <v>4.9033</v>
      </c>
      <c r="K134" s="267">
        <v>4.1325</v>
      </c>
      <c r="L134" s="267">
        <v>8.1921</v>
      </c>
      <c r="M134" s="267">
        <v>5.9137</v>
      </c>
      <c r="N134" s="267">
        <v>6.9977</v>
      </c>
      <c r="O134" s="267">
        <v>4.4438</v>
      </c>
      <c r="P134" s="267">
        <v>0</v>
      </c>
    </row>
    <row r="135" spans="1:16" ht="15">
      <c r="A135" s="290">
        <v>60</v>
      </c>
      <c r="B135" s="267">
        <v>0</v>
      </c>
      <c r="C135" s="267">
        <v>0</v>
      </c>
      <c r="D135" s="267">
        <v>8.0832</v>
      </c>
      <c r="E135" s="267">
        <v>2.8656</v>
      </c>
      <c r="F135" s="267">
        <v>5.5323</v>
      </c>
      <c r="G135" s="267">
        <v>4.061</v>
      </c>
      <c r="H135" s="267">
        <v>5.4728</v>
      </c>
      <c r="I135" s="267">
        <v>4.1186</v>
      </c>
      <c r="J135" s="267">
        <v>4.8596</v>
      </c>
      <c r="K135" s="267">
        <v>4.0957</v>
      </c>
      <c r="L135" s="267">
        <v>8.0745</v>
      </c>
      <c r="M135" s="267">
        <v>5.8438</v>
      </c>
      <c r="N135" s="267">
        <v>6.8312</v>
      </c>
      <c r="O135" s="267">
        <v>4.4053</v>
      </c>
      <c r="P135" s="267">
        <v>0</v>
      </c>
    </row>
    <row r="136" ht="12.75">
      <c r="A136" s="83"/>
    </row>
    <row r="137" ht="12.75">
      <c r="A137" s="76" t="e">
        <v>#N/A</v>
      </c>
    </row>
    <row r="138" spans="1:16" s="261" customFormat="1" ht="12.75">
      <c r="A138" s="475" t="s">
        <v>19267</v>
      </c>
      <c r="B138" s="475"/>
      <c r="C138" s="475"/>
      <c r="D138" s="475"/>
      <c r="E138" s="475"/>
      <c r="F138" s="475"/>
      <c r="G138" s="475"/>
      <c r="H138" s="475"/>
      <c r="I138" s="475"/>
      <c r="J138" s="475"/>
      <c r="K138" s="475"/>
      <c r="L138" s="475"/>
      <c r="M138" s="475"/>
      <c r="N138" s="475"/>
      <c r="O138" s="475"/>
      <c r="P138" s="475"/>
    </row>
    <row r="139" spans="1:16" ht="12.75">
      <c r="A139" s="479" t="s">
        <v>19268</v>
      </c>
      <c r="B139" s="479"/>
      <c r="C139" s="479"/>
      <c r="D139" s="479"/>
      <c r="E139" s="479"/>
      <c r="F139" s="479"/>
      <c r="G139" s="479"/>
      <c r="H139" s="479"/>
      <c r="I139" s="479"/>
      <c r="J139" s="479"/>
      <c r="K139" s="479"/>
      <c r="L139" s="479"/>
      <c r="M139" s="479"/>
      <c r="N139" s="479"/>
      <c r="O139" s="479"/>
      <c r="P139" s="479"/>
    </row>
    <row r="140" spans="1:16" ht="12.75">
      <c r="A140" s="80" t="s">
        <v>19269</v>
      </c>
      <c r="B140" s="222" t="s">
        <v>19270</v>
      </c>
      <c r="C140" s="222" t="s">
        <v>19271</v>
      </c>
      <c r="D140" s="222" t="s">
        <v>19272</v>
      </c>
      <c r="E140" s="222" t="s">
        <v>19273</v>
      </c>
      <c r="F140" s="222" t="s">
        <v>19274</v>
      </c>
      <c r="G140" s="222" t="s">
        <v>19275</v>
      </c>
      <c r="H140" s="222" t="s">
        <v>19276</v>
      </c>
      <c r="I140" s="222" t="s">
        <v>19277</v>
      </c>
      <c r="J140" s="222" t="s">
        <v>19278</v>
      </c>
      <c r="K140" s="222" t="s">
        <v>19279</v>
      </c>
      <c r="L140" s="222" t="s">
        <v>19280</v>
      </c>
      <c r="M140" s="222" t="s">
        <v>19281</v>
      </c>
      <c r="N140" s="222" t="s">
        <v>19282</v>
      </c>
      <c r="O140" s="222" t="s">
        <v>19283</v>
      </c>
      <c r="P140" s="222" t="s">
        <v>19284</v>
      </c>
    </row>
    <row r="141" spans="1:16" ht="12.75">
      <c r="A141" s="82" t="s">
        <v>19285</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26.8965</v>
      </c>
      <c r="E142" s="267">
        <v>6.84</v>
      </c>
      <c r="F142" s="267">
        <v>37.1122</v>
      </c>
      <c r="G142" s="267">
        <v>10.7799</v>
      </c>
      <c r="H142" s="267">
        <v>36.1904</v>
      </c>
      <c r="I142" s="267">
        <v>10.074</v>
      </c>
      <c r="J142" s="267">
        <v>18.493</v>
      </c>
      <c r="K142" s="267">
        <v>7.2511</v>
      </c>
      <c r="L142" s="267">
        <v>14.6279</v>
      </c>
      <c r="M142" s="267">
        <v>12.8206</v>
      </c>
      <c r="N142" s="267">
        <v>0</v>
      </c>
      <c r="O142" s="267">
        <v>0</v>
      </c>
      <c r="P142" s="267">
        <v>0</v>
      </c>
    </row>
    <row r="143" spans="1:16" ht="15">
      <c r="A143" s="290">
        <v>1</v>
      </c>
      <c r="B143" s="267">
        <v>0</v>
      </c>
      <c r="C143" s="267">
        <v>0</v>
      </c>
      <c r="D143" s="267">
        <v>23.908</v>
      </c>
      <c r="E143" s="267">
        <v>6.08</v>
      </c>
      <c r="F143" s="267">
        <v>32.9886</v>
      </c>
      <c r="G143" s="267">
        <v>9.5821</v>
      </c>
      <c r="H143" s="267">
        <v>32.1692</v>
      </c>
      <c r="I143" s="267">
        <v>8.9547</v>
      </c>
      <c r="J143" s="267">
        <v>16.4382</v>
      </c>
      <c r="K143" s="267">
        <v>6.4455</v>
      </c>
      <c r="L143" s="267">
        <v>13.0026</v>
      </c>
      <c r="M143" s="267">
        <v>11.3961</v>
      </c>
      <c r="N143" s="267">
        <v>0</v>
      </c>
      <c r="O143" s="267">
        <v>0</v>
      </c>
      <c r="P143" s="267">
        <v>0</v>
      </c>
    </row>
    <row r="144" spans="1:16" ht="15">
      <c r="A144" s="290">
        <v>2</v>
      </c>
      <c r="B144" s="267">
        <v>0</v>
      </c>
      <c r="C144" s="267">
        <v>0</v>
      </c>
      <c r="D144" s="267">
        <v>20.9195</v>
      </c>
      <c r="E144" s="267">
        <v>5.32</v>
      </c>
      <c r="F144" s="267">
        <v>28.865</v>
      </c>
      <c r="G144" s="267">
        <v>8.3843</v>
      </c>
      <c r="H144" s="267">
        <v>28.1481</v>
      </c>
      <c r="I144" s="267">
        <v>7.8353</v>
      </c>
      <c r="J144" s="267">
        <v>14.3834</v>
      </c>
      <c r="K144" s="267">
        <v>5.6398</v>
      </c>
      <c r="L144" s="267">
        <v>11.3773</v>
      </c>
      <c r="M144" s="267">
        <v>9.9716</v>
      </c>
      <c r="N144" s="267">
        <v>0</v>
      </c>
      <c r="O144" s="267">
        <v>0</v>
      </c>
      <c r="P144" s="267">
        <v>0</v>
      </c>
    </row>
    <row r="145" spans="1:16" ht="15">
      <c r="A145" s="290">
        <v>3</v>
      </c>
      <c r="B145" s="267">
        <v>0</v>
      </c>
      <c r="C145" s="267">
        <v>0</v>
      </c>
      <c r="D145" s="267">
        <v>17.931</v>
      </c>
      <c r="E145" s="267">
        <v>4.56</v>
      </c>
      <c r="F145" s="267">
        <v>24.7414</v>
      </c>
      <c r="G145" s="267">
        <v>7.1866</v>
      </c>
      <c r="H145" s="267">
        <v>24.1269</v>
      </c>
      <c r="I145" s="267">
        <v>6.716</v>
      </c>
      <c r="J145" s="267">
        <v>12.3287</v>
      </c>
      <c r="K145" s="267">
        <v>4.8341</v>
      </c>
      <c r="L145" s="267">
        <v>9.752</v>
      </c>
      <c r="M145" s="267">
        <v>8.5471</v>
      </c>
      <c r="N145" s="267">
        <v>0</v>
      </c>
      <c r="O145" s="267">
        <v>0</v>
      </c>
      <c r="P145" s="267">
        <v>0</v>
      </c>
    </row>
    <row r="146" spans="1:16" ht="15">
      <c r="A146" s="290">
        <v>4</v>
      </c>
      <c r="B146" s="267">
        <v>0</v>
      </c>
      <c r="C146" s="267">
        <v>0</v>
      </c>
      <c r="D146" s="267">
        <v>14.9425</v>
      </c>
      <c r="E146" s="267">
        <v>3.8</v>
      </c>
      <c r="F146" s="267">
        <v>20.6179</v>
      </c>
      <c r="G146" s="267">
        <v>5.9888</v>
      </c>
      <c r="H146" s="267">
        <v>20.1058</v>
      </c>
      <c r="I146" s="267">
        <v>5.5967</v>
      </c>
      <c r="J146" s="267">
        <v>10.2739</v>
      </c>
      <c r="K146" s="267">
        <v>4.0284</v>
      </c>
      <c r="L146" s="267">
        <v>8.1266</v>
      </c>
      <c r="M146" s="267">
        <v>7.1226</v>
      </c>
      <c r="N146" s="267">
        <v>0</v>
      </c>
      <c r="O146" s="267">
        <v>0</v>
      </c>
      <c r="P146" s="267">
        <v>0</v>
      </c>
    </row>
    <row r="147" spans="1:16" ht="15">
      <c r="A147" s="290">
        <v>5</v>
      </c>
      <c r="B147" s="267">
        <v>0</v>
      </c>
      <c r="C147" s="267">
        <v>0</v>
      </c>
      <c r="D147" s="267">
        <v>11.954</v>
      </c>
      <c r="E147" s="267">
        <v>3.04</v>
      </c>
      <c r="F147" s="267">
        <v>16.4943</v>
      </c>
      <c r="G147" s="267">
        <v>4.7911</v>
      </c>
      <c r="H147" s="267">
        <v>16.0846</v>
      </c>
      <c r="I147" s="267">
        <v>4.4773</v>
      </c>
      <c r="J147" s="267">
        <v>8.2191</v>
      </c>
      <c r="K147" s="267">
        <v>3.2227</v>
      </c>
      <c r="L147" s="267">
        <v>6.5013</v>
      </c>
      <c r="M147" s="267">
        <v>5.6981</v>
      </c>
      <c r="N147" s="267">
        <v>0</v>
      </c>
      <c r="O147" s="267">
        <v>0</v>
      </c>
      <c r="P147" s="267">
        <v>0</v>
      </c>
    </row>
    <row r="148" spans="1:16" ht="15">
      <c r="A148" s="290">
        <v>6</v>
      </c>
      <c r="B148" s="267">
        <v>0</v>
      </c>
      <c r="C148" s="267">
        <v>0</v>
      </c>
      <c r="D148" s="267">
        <v>8.9655</v>
      </c>
      <c r="E148" s="267">
        <v>2.28</v>
      </c>
      <c r="F148" s="267">
        <v>12.3707</v>
      </c>
      <c r="G148" s="267">
        <v>3.5933</v>
      </c>
      <c r="H148" s="267">
        <v>12.0635</v>
      </c>
      <c r="I148" s="267">
        <v>3.358</v>
      </c>
      <c r="J148" s="267">
        <v>6.1643</v>
      </c>
      <c r="K148" s="267">
        <v>2.417</v>
      </c>
      <c r="L148" s="267">
        <v>4.876</v>
      </c>
      <c r="M148" s="267">
        <v>4.2735</v>
      </c>
      <c r="N148" s="267">
        <v>0</v>
      </c>
      <c r="O148" s="267">
        <v>0</v>
      </c>
      <c r="P148" s="267">
        <v>0</v>
      </c>
    </row>
    <row r="149" spans="1:16" ht="15">
      <c r="A149" s="290">
        <v>7</v>
      </c>
      <c r="B149" s="267">
        <v>0</v>
      </c>
      <c r="C149" s="267">
        <v>0</v>
      </c>
      <c r="D149" s="267">
        <v>8.5933</v>
      </c>
      <c r="E149" s="267">
        <v>2.2167</v>
      </c>
      <c r="F149" s="267">
        <v>11.6434</v>
      </c>
      <c r="G149" s="267">
        <v>3.4935</v>
      </c>
      <c r="H149" s="267">
        <v>11.4996</v>
      </c>
      <c r="I149" s="267">
        <v>3.2647</v>
      </c>
      <c r="J149" s="267">
        <v>6.1566</v>
      </c>
      <c r="K149" s="267">
        <v>2.3499</v>
      </c>
      <c r="L149" s="267">
        <v>4.9658</v>
      </c>
      <c r="M149" s="267">
        <v>4.1548</v>
      </c>
      <c r="N149" s="267">
        <v>0</v>
      </c>
      <c r="O149" s="267">
        <v>0</v>
      </c>
      <c r="P149" s="267">
        <v>0</v>
      </c>
    </row>
    <row r="150" spans="1:16" ht="15">
      <c r="A150" s="290">
        <v>8</v>
      </c>
      <c r="B150" s="267">
        <v>0</v>
      </c>
      <c r="C150" s="267">
        <v>0</v>
      </c>
      <c r="D150" s="267">
        <v>8.2211</v>
      </c>
      <c r="E150" s="267">
        <v>2.1533</v>
      </c>
      <c r="F150" s="267">
        <v>10.9161</v>
      </c>
      <c r="G150" s="267">
        <v>3.3937</v>
      </c>
      <c r="H150" s="267">
        <v>10.9358</v>
      </c>
      <c r="I150" s="267">
        <v>3.1714</v>
      </c>
      <c r="J150" s="267">
        <v>6.1488</v>
      </c>
      <c r="K150" s="267">
        <v>2.2828</v>
      </c>
      <c r="L150" s="267">
        <v>5.0557</v>
      </c>
      <c r="M150" s="267">
        <v>4.0361</v>
      </c>
      <c r="N150" s="267">
        <v>0</v>
      </c>
      <c r="O150" s="267">
        <v>0</v>
      </c>
      <c r="P150" s="267">
        <v>0</v>
      </c>
    </row>
    <row r="151" spans="1:16" ht="15">
      <c r="A151" s="290">
        <v>9</v>
      </c>
      <c r="B151" s="267">
        <v>0</v>
      </c>
      <c r="C151" s="267">
        <v>0</v>
      </c>
      <c r="D151" s="267">
        <v>7.849</v>
      </c>
      <c r="E151" s="267">
        <v>2.09</v>
      </c>
      <c r="F151" s="267">
        <v>10.1888</v>
      </c>
      <c r="G151" s="267">
        <v>3.2938</v>
      </c>
      <c r="H151" s="267">
        <v>10.372</v>
      </c>
      <c r="I151" s="267">
        <v>3.0782</v>
      </c>
      <c r="J151" s="267">
        <v>6.141</v>
      </c>
      <c r="K151" s="267">
        <v>2.2156</v>
      </c>
      <c r="L151" s="267">
        <v>5.1456</v>
      </c>
      <c r="M151" s="267">
        <v>3.9174</v>
      </c>
      <c r="N151" s="267">
        <v>0</v>
      </c>
      <c r="O151" s="267">
        <v>0</v>
      </c>
      <c r="P151" s="267">
        <v>0</v>
      </c>
    </row>
    <row r="152" spans="1:16" ht="15">
      <c r="A152" s="290">
        <v>10</v>
      </c>
      <c r="B152" s="267">
        <v>0</v>
      </c>
      <c r="C152" s="267">
        <v>0</v>
      </c>
      <c r="D152" s="267">
        <v>7.4768</v>
      </c>
      <c r="E152" s="267">
        <v>2.0267</v>
      </c>
      <c r="F152" s="267">
        <v>9.4615</v>
      </c>
      <c r="G152" s="267">
        <v>3.194</v>
      </c>
      <c r="H152" s="267">
        <v>9.8081</v>
      </c>
      <c r="I152" s="267">
        <v>2.9849</v>
      </c>
      <c r="J152" s="267">
        <v>6.1333</v>
      </c>
      <c r="K152" s="267">
        <v>2.1485</v>
      </c>
      <c r="L152" s="267">
        <v>5.2354</v>
      </c>
      <c r="M152" s="267">
        <v>3.7987</v>
      </c>
      <c r="N152" s="267">
        <v>0</v>
      </c>
      <c r="O152" s="267">
        <v>0</v>
      </c>
      <c r="P152" s="267">
        <v>0</v>
      </c>
    </row>
    <row r="153" spans="1:16" ht="15">
      <c r="A153" s="290">
        <v>11</v>
      </c>
      <c r="B153" s="267">
        <v>0</v>
      </c>
      <c r="C153" s="267">
        <v>0</v>
      </c>
      <c r="D153" s="267">
        <v>7.1046</v>
      </c>
      <c r="E153" s="267">
        <v>1.9633</v>
      </c>
      <c r="F153" s="267">
        <v>8.7342</v>
      </c>
      <c r="G153" s="267">
        <v>3.0942</v>
      </c>
      <c r="H153" s="267">
        <v>9.2443</v>
      </c>
      <c r="I153" s="267">
        <v>2.8916</v>
      </c>
      <c r="J153" s="267">
        <v>6.1255</v>
      </c>
      <c r="K153" s="267">
        <v>2.0813</v>
      </c>
      <c r="L153" s="267">
        <v>5.3253</v>
      </c>
      <c r="M153" s="267">
        <v>3.68</v>
      </c>
      <c r="N153" s="267">
        <v>0</v>
      </c>
      <c r="O153" s="267">
        <v>0</v>
      </c>
      <c r="P153" s="267">
        <v>0</v>
      </c>
    </row>
    <row r="154" spans="1:16" ht="15">
      <c r="A154" s="290">
        <v>12</v>
      </c>
      <c r="B154" s="267">
        <v>0</v>
      </c>
      <c r="C154" s="267">
        <v>0</v>
      </c>
      <c r="D154" s="267">
        <v>6.7324</v>
      </c>
      <c r="E154" s="267">
        <v>1.9</v>
      </c>
      <c r="F154" s="267">
        <v>8.0069</v>
      </c>
      <c r="G154" s="267">
        <v>2.9944</v>
      </c>
      <c r="H154" s="267">
        <v>8.6805</v>
      </c>
      <c r="I154" s="267">
        <v>2.7983</v>
      </c>
      <c r="J154" s="267">
        <v>6.1178</v>
      </c>
      <c r="K154" s="267">
        <v>2.0142</v>
      </c>
      <c r="L154" s="267">
        <v>5.4152</v>
      </c>
      <c r="M154" s="267">
        <v>3.5613</v>
      </c>
      <c r="N154" s="267">
        <v>0</v>
      </c>
      <c r="O154" s="267">
        <v>0</v>
      </c>
      <c r="P154" s="267">
        <v>0</v>
      </c>
    </row>
    <row r="155" spans="1:16" ht="15">
      <c r="A155" s="290">
        <v>13</v>
      </c>
      <c r="B155" s="267">
        <v>0</v>
      </c>
      <c r="C155" s="267">
        <v>0</v>
      </c>
      <c r="D155" s="267">
        <v>6.3603</v>
      </c>
      <c r="E155" s="267">
        <v>1.8367</v>
      </c>
      <c r="F155" s="267">
        <v>7.2796</v>
      </c>
      <c r="G155" s="267">
        <v>2.8946</v>
      </c>
      <c r="H155" s="267">
        <v>8.1166</v>
      </c>
      <c r="I155" s="267">
        <v>2.7051</v>
      </c>
      <c r="J155" s="267">
        <v>6.11</v>
      </c>
      <c r="K155" s="267">
        <v>1.9471</v>
      </c>
      <c r="L155" s="267">
        <v>5.505</v>
      </c>
      <c r="M155" s="267">
        <v>3.4426</v>
      </c>
      <c r="N155" s="267">
        <v>0</v>
      </c>
      <c r="O155" s="267">
        <v>0</v>
      </c>
      <c r="P155" s="267">
        <v>0</v>
      </c>
    </row>
    <row r="156" spans="1:16" ht="15">
      <c r="A156" s="290">
        <v>14</v>
      </c>
      <c r="B156" s="267">
        <v>0</v>
      </c>
      <c r="C156" s="267">
        <v>0</v>
      </c>
      <c r="D156" s="267">
        <v>5.9881</v>
      </c>
      <c r="E156" s="267">
        <v>1.7733</v>
      </c>
      <c r="F156" s="267">
        <v>6.5523</v>
      </c>
      <c r="G156" s="267">
        <v>2.7948</v>
      </c>
      <c r="H156" s="267">
        <v>7.5528</v>
      </c>
      <c r="I156" s="267">
        <v>2.6118</v>
      </c>
      <c r="J156" s="267">
        <v>6.1022</v>
      </c>
      <c r="K156" s="267">
        <v>1.8799</v>
      </c>
      <c r="L156" s="267">
        <v>5.5949</v>
      </c>
      <c r="M156" s="267">
        <v>3.3239</v>
      </c>
      <c r="N156" s="267">
        <v>0</v>
      </c>
      <c r="O156" s="267">
        <v>0</v>
      </c>
      <c r="P156" s="267">
        <v>0</v>
      </c>
    </row>
    <row r="157" spans="1:16" ht="15">
      <c r="A157" s="290">
        <v>15</v>
      </c>
      <c r="B157" s="267">
        <v>0</v>
      </c>
      <c r="C157" s="267">
        <v>0</v>
      </c>
      <c r="D157" s="267">
        <v>5.6159</v>
      </c>
      <c r="E157" s="267">
        <v>1.71</v>
      </c>
      <c r="F157" s="267">
        <v>5.825</v>
      </c>
      <c r="G157" s="267">
        <v>2.695</v>
      </c>
      <c r="H157" s="267">
        <v>6.9889</v>
      </c>
      <c r="I157" s="267">
        <v>2.5185</v>
      </c>
      <c r="J157" s="267">
        <v>6.0945</v>
      </c>
      <c r="K157" s="267">
        <v>1.8128</v>
      </c>
      <c r="L157" s="267">
        <v>5.6847</v>
      </c>
      <c r="M157" s="267">
        <v>3.2052</v>
      </c>
      <c r="N157" s="267">
        <v>0</v>
      </c>
      <c r="O157" s="267">
        <v>0</v>
      </c>
      <c r="P157" s="267">
        <v>0</v>
      </c>
    </row>
    <row r="158" spans="1:16" ht="15">
      <c r="A158" s="290">
        <v>16</v>
      </c>
      <c r="B158" s="267">
        <v>0</v>
      </c>
      <c r="C158" s="267">
        <v>0</v>
      </c>
      <c r="D158" s="267">
        <v>5.2437</v>
      </c>
      <c r="E158" s="267">
        <v>1.6467</v>
      </c>
      <c r="F158" s="267">
        <v>5.0977</v>
      </c>
      <c r="G158" s="267">
        <v>2.5952</v>
      </c>
      <c r="H158" s="267">
        <v>6.4251</v>
      </c>
      <c r="I158" s="267">
        <v>2.4252</v>
      </c>
      <c r="J158" s="267">
        <v>6.0867</v>
      </c>
      <c r="K158" s="267">
        <v>1.7456</v>
      </c>
      <c r="L158" s="267">
        <v>5.7746</v>
      </c>
      <c r="M158" s="267">
        <v>3.0865</v>
      </c>
      <c r="N158" s="267">
        <v>0</v>
      </c>
      <c r="O158" s="267">
        <v>0</v>
      </c>
      <c r="P158" s="267">
        <v>0</v>
      </c>
    </row>
    <row r="159" spans="1:16" ht="15">
      <c r="A159" s="290">
        <v>17</v>
      </c>
      <c r="B159" s="267">
        <v>0</v>
      </c>
      <c r="C159" s="267">
        <v>0</v>
      </c>
      <c r="D159" s="267">
        <v>4.8716</v>
      </c>
      <c r="E159" s="267">
        <v>1.5833</v>
      </c>
      <c r="F159" s="267">
        <v>4.3704</v>
      </c>
      <c r="G159" s="267">
        <v>2.4953</v>
      </c>
      <c r="H159" s="267">
        <v>5.8613</v>
      </c>
      <c r="I159" s="267">
        <v>2.3319</v>
      </c>
      <c r="J159" s="267">
        <v>6.079</v>
      </c>
      <c r="K159" s="267">
        <v>1.6785</v>
      </c>
      <c r="L159" s="267">
        <v>5.8645</v>
      </c>
      <c r="M159" s="267">
        <v>2.9677</v>
      </c>
      <c r="N159" s="267">
        <v>0</v>
      </c>
      <c r="O159" s="267">
        <v>0</v>
      </c>
      <c r="P159" s="267">
        <v>0</v>
      </c>
    </row>
    <row r="160" spans="1:16" ht="15">
      <c r="A160" s="290">
        <v>18</v>
      </c>
      <c r="B160" s="267">
        <v>0</v>
      </c>
      <c r="C160" s="267">
        <v>0</v>
      </c>
      <c r="D160" s="267">
        <v>4.4994</v>
      </c>
      <c r="E160" s="267">
        <v>1.52</v>
      </c>
      <c r="F160" s="267">
        <v>3.6431</v>
      </c>
      <c r="G160" s="267">
        <v>2.3955</v>
      </c>
      <c r="H160" s="267">
        <v>5.2974</v>
      </c>
      <c r="I160" s="267">
        <v>2.2387</v>
      </c>
      <c r="J160" s="267">
        <v>6.0712</v>
      </c>
      <c r="K160" s="267">
        <v>1.6114</v>
      </c>
      <c r="L160" s="267">
        <v>5.9543</v>
      </c>
      <c r="M160" s="267">
        <v>2.849</v>
      </c>
      <c r="N160" s="267">
        <v>6.7695</v>
      </c>
      <c r="O160" s="267">
        <v>3.1742</v>
      </c>
      <c r="P160" s="267">
        <v>0</v>
      </c>
    </row>
    <row r="161" spans="1:16" ht="15">
      <c r="A161" s="290">
        <v>19</v>
      </c>
      <c r="B161" s="267">
        <v>0</v>
      </c>
      <c r="C161" s="267">
        <v>0</v>
      </c>
      <c r="D161" s="267">
        <v>4.3055</v>
      </c>
      <c r="E161" s="267">
        <v>1.5194</v>
      </c>
      <c r="F161" s="267">
        <v>4.0421</v>
      </c>
      <c r="G161" s="267">
        <v>2.3655</v>
      </c>
      <c r="H161" s="267">
        <v>5.0949</v>
      </c>
      <c r="I161" s="267">
        <v>2.2023</v>
      </c>
      <c r="J161" s="267">
        <v>5.8431</v>
      </c>
      <c r="K161" s="267">
        <v>1.6107</v>
      </c>
      <c r="L161" s="267">
        <v>5.739</v>
      </c>
      <c r="M161" s="267">
        <v>2.8257</v>
      </c>
      <c r="N161" s="267">
        <v>6.5815</v>
      </c>
      <c r="O161" s="267">
        <v>3.0861</v>
      </c>
      <c r="P161" s="267">
        <v>0</v>
      </c>
    </row>
    <row r="162" spans="1:16" ht="15">
      <c r="A162" s="290">
        <v>20</v>
      </c>
      <c r="B162" s="267">
        <v>0</v>
      </c>
      <c r="C162" s="267">
        <v>0</v>
      </c>
      <c r="D162" s="267">
        <v>4.1116</v>
      </c>
      <c r="E162" s="267">
        <v>1.5187</v>
      </c>
      <c r="F162" s="267">
        <v>4.4411</v>
      </c>
      <c r="G162" s="267">
        <v>2.3354</v>
      </c>
      <c r="H162" s="267">
        <v>4.8925</v>
      </c>
      <c r="I162" s="267">
        <v>2.166</v>
      </c>
      <c r="J162" s="267">
        <v>5.615</v>
      </c>
      <c r="K162" s="267">
        <v>1.61</v>
      </c>
      <c r="L162" s="267">
        <v>5.5237</v>
      </c>
      <c r="M162" s="267">
        <v>2.8024</v>
      </c>
      <c r="N162" s="267">
        <v>6.3934</v>
      </c>
      <c r="O162" s="267">
        <v>2.9979</v>
      </c>
      <c r="P162" s="267">
        <v>0</v>
      </c>
    </row>
    <row r="163" spans="1:16" ht="15">
      <c r="A163" s="290">
        <v>21</v>
      </c>
      <c r="B163" s="267">
        <v>0</v>
      </c>
      <c r="C163" s="267">
        <v>0</v>
      </c>
      <c r="D163" s="267">
        <v>4.3095</v>
      </c>
      <c r="E163" s="267">
        <v>1.5864</v>
      </c>
      <c r="F163" s="267">
        <v>5.3242</v>
      </c>
      <c r="G163" s="267">
        <v>2.4091</v>
      </c>
      <c r="H163" s="267">
        <v>5.159</v>
      </c>
      <c r="I163" s="267">
        <v>2.2254</v>
      </c>
      <c r="J163" s="267">
        <v>5.9256</v>
      </c>
      <c r="K163" s="267">
        <v>1.6818</v>
      </c>
      <c r="L163" s="267">
        <v>5.8392</v>
      </c>
      <c r="M163" s="267">
        <v>2.9042</v>
      </c>
      <c r="N163" s="267">
        <v>6.8259</v>
      </c>
      <c r="O163" s="267">
        <v>3.0407</v>
      </c>
      <c r="P163" s="267">
        <v>0</v>
      </c>
    </row>
    <row r="164" spans="1:16" ht="15">
      <c r="A164" s="290">
        <v>22</v>
      </c>
      <c r="B164" s="267">
        <v>0</v>
      </c>
      <c r="C164" s="267">
        <v>0</v>
      </c>
      <c r="D164" s="267">
        <v>4.0963</v>
      </c>
      <c r="E164" s="267">
        <v>1.5858</v>
      </c>
      <c r="F164" s="267">
        <v>5.7631</v>
      </c>
      <c r="G164" s="267">
        <v>2.3776</v>
      </c>
      <c r="H164" s="267">
        <v>4.9362</v>
      </c>
      <c r="I164" s="267">
        <v>2.1874</v>
      </c>
      <c r="J164" s="267">
        <v>5.6747</v>
      </c>
      <c r="K164" s="267">
        <v>1.6811</v>
      </c>
      <c r="L164" s="267">
        <v>5.6024</v>
      </c>
      <c r="M164" s="267">
        <v>2.8799</v>
      </c>
      <c r="N164" s="267">
        <v>6.6191</v>
      </c>
      <c r="O164" s="267">
        <v>2.9485</v>
      </c>
      <c r="P164" s="267">
        <v>0</v>
      </c>
    </row>
    <row r="165" spans="1:16" ht="15">
      <c r="A165" s="290">
        <v>23</v>
      </c>
      <c r="B165" s="267">
        <v>0</v>
      </c>
      <c r="C165" s="267">
        <v>0</v>
      </c>
      <c r="D165" s="267">
        <v>3.883</v>
      </c>
      <c r="E165" s="267">
        <v>1.5851</v>
      </c>
      <c r="F165" s="267">
        <v>6.202</v>
      </c>
      <c r="G165" s="267">
        <v>2.3462</v>
      </c>
      <c r="H165" s="267">
        <v>4.7135</v>
      </c>
      <c r="I165" s="267">
        <v>2.1495</v>
      </c>
      <c r="J165" s="267">
        <v>5.4238</v>
      </c>
      <c r="K165" s="267">
        <v>1.6804</v>
      </c>
      <c r="L165" s="267">
        <v>5.3655</v>
      </c>
      <c r="M165" s="267">
        <v>2.8555</v>
      </c>
      <c r="N165" s="267">
        <v>6.4122</v>
      </c>
      <c r="O165" s="267">
        <v>2.8564</v>
      </c>
      <c r="P165" s="267">
        <v>0</v>
      </c>
    </row>
    <row r="166" spans="1:16" ht="15">
      <c r="A166" s="290">
        <v>24</v>
      </c>
      <c r="B166" s="267">
        <v>0</v>
      </c>
      <c r="C166" s="267">
        <v>0</v>
      </c>
      <c r="D166" s="267">
        <v>3.6698</v>
      </c>
      <c r="E166" s="267">
        <v>1.5845</v>
      </c>
      <c r="F166" s="267">
        <v>6.6409</v>
      </c>
      <c r="G166" s="267">
        <v>2.3148</v>
      </c>
      <c r="H166" s="267">
        <v>4.4908</v>
      </c>
      <c r="I166" s="267">
        <v>2.1115</v>
      </c>
      <c r="J166" s="267">
        <v>5.1729</v>
      </c>
      <c r="K166" s="267">
        <v>1.6797</v>
      </c>
      <c r="L166" s="267">
        <v>5.1287</v>
      </c>
      <c r="M166" s="267">
        <v>2.8312</v>
      </c>
      <c r="N166" s="267">
        <v>6.2054</v>
      </c>
      <c r="O166" s="267">
        <v>2.7642</v>
      </c>
      <c r="P166" s="267">
        <v>0</v>
      </c>
    </row>
    <row r="167" spans="1:16" ht="15">
      <c r="A167" s="290">
        <v>25</v>
      </c>
      <c r="B167" s="267">
        <v>0</v>
      </c>
      <c r="C167" s="267">
        <v>0</v>
      </c>
      <c r="D167" s="267">
        <v>3.4565</v>
      </c>
      <c r="E167" s="267">
        <v>1.5838</v>
      </c>
      <c r="F167" s="267">
        <v>7.0798</v>
      </c>
      <c r="G167" s="267">
        <v>2.2834</v>
      </c>
      <c r="H167" s="267">
        <v>4.268</v>
      </c>
      <c r="I167" s="267">
        <v>2.0735</v>
      </c>
      <c r="J167" s="267">
        <v>4.922</v>
      </c>
      <c r="K167" s="267">
        <v>1.679</v>
      </c>
      <c r="L167" s="267">
        <v>4.8918</v>
      </c>
      <c r="M167" s="267">
        <v>2.8068</v>
      </c>
      <c r="N167" s="267">
        <v>5.9985</v>
      </c>
      <c r="O167" s="267">
        <v>2.6721</v>
      </c>
      <c r="P167" s="267">
        <v>0</v>
      </c>
    </row>
    <row r="168" spans="1:16" ht="15">
      <c r="A168" s="290">
        <v>26</v>
      </c>
      <c r="B168" s="267">
        <v>0</v>
      </c>
      <c r="C168" s="267">
        <v>0</v>
      </c>
      <c r="D168" s="267">
        <v>3.2433</v>
      </c>
      <c r="E168" s="267">
        <v>1.5831</v>
      </c>
      <c r="F168" s="267">
        <v>7.5187</v>
      </c>
      <c r="G168" s="267">
        <v>2.252</v>
      </c>
      <c r="H168" s="267">
        <v>4.0453</v>
      </c>
      <c r="I168" s="267">
        <v>2.0355</v>
      </c>
      <c r="J168" s="267">
        <v>4.6711</v>
      </c>
      <c r="K168" s="267">
        <v>1.6783</v>
      </c>
      <c r="L168" s="267">
        <v>4.655</v>
      </c>
      <c r="M168" s="267">
        <v>2.7825</v>
      </c>
      <c r="N168" s="267">
        <v>5.7917</v>
      </c>
      <c r="O168" s="267">
        <v>2.58</v>
      </c>
      <c r="P168" s="267">
        <v>0</v>
      </c>
    </row>
    <row r="169" spans="1:16" ht="15">
      <c r="A169" s="290">
        <v>27</v>
      </c>
      <c r="B169" s="267">
        <v>0</v>
      </c>
      <c r="C169" s="267">
        <v>0</v>
      </c>
      <c r="D169" s="267">
        <v>3.03</v>
      </c>
      <c r="E169" s="267">
        <v>1.5825</v>
      </c>
      <c r="F169" s="267">
        <v>7.9577</v>
      </c>
      <c r="G169" s="267">
        <v>2.2206</v>
      </c>
      <c r="H169" s="267">
        <v>3.8225</v>
      </c>
      <c r="I169" s="267">
        <v>1.9975</v>
      </c>
      <c r="J169" s="267">
        <v>4.4202</v>
      </c>
      <c r="K169" s="267">
        <v>1.6776</v>
      </c>
      <c r="L169" s="267">
        <v>4.4181</v>
      </c>
      <c r="M169" s="267">
        <v>2.7582</v>
      </c>
      <c r="N169" s="267">
        <v>5.5849</v>
      </c>
      <c r="O169" s="267">
        <v>2.4878</v>
      </c>
      <c r="P169" s="267">
        <v>0</v>
      </c>
    </row>
    <row r="170" spans="1:16" ht="15">
      <c r="A170" s="290">
        <v>28</v>
      </c>
      <c r="B170" s="267">
        <v>0</v>
      </c>
      <c r="C170" s="267">
        <v>0</v>
      </c>
      <c r="D170" s="267">
        <v>2.8168</v>
      </c>
      <c r="E170" s="267">
        <v>1.5818</v>
      </c>
      <c r="F170" s="267">
        <v>8.3966</v>
      </c>
      <c r="G170" s="267">
        <v>2.1891</v>
      </c>
      <c r="H170" s="267">
        <v>3.5998</v>
      </c>
      <c r="I170" s="267">
        <v>1.9595</v>
      </c>
      <c r="J170" s="267">
        <v>4.1693</v>
      </c>
      <c r="K170" s="267">
        <v>1.6769</v>
      </c>
      <c r="L170" s="267">
        <v>4.1813</v>
      </c>
      <c r="M170" s="267">
        <v>2.7338</v>
      </c>
      <c r="N170" s="267">
        <v>5.378</v>
      </c>
      <c r="O170" s="267">
        <v>2.3957</v>
      </c>
      <c r="P170" s="267">
        <v>0</v>
      </c>
    </row>
    <row r="171" spans="1:16" ht="15">
      <c r="A171" s="290">
        <v>29</v>
      </c>
      <c r="B171" s="267">
        <v>0</v>
      </c>
      <c r="C171" s="267">
        <v>0</v>
      </c>
      <c r="D171" s="267">
        <v>2.6035</v>
      </c>
      <c r="E171" s="267">
        <v>1.5812</v>
      </c>
      <c r="F171" s="267">
        <v>8.8355</v>
      </c>
      <c r="G171" s="267">
        <v>2.1577</v>
      </c>
      <c r="H171" s="267">
        <v>3.3771</v>
      </c>
      <c r="I171" s="267">
        <v>1.9215</v>
      </c>
      <c r="J171" s="267">
        <v>3.9184</v>
      </c>
      <c r="K171" s="267">
        <v>1.6762</v>
      </c>
      <c r="L171" s="267">
        <v>3.9444</v>
      </c>
      <c r="M171" s="267">
        <v>2.7095</v>
      </c>
      <c r="N171" s="267">
        <v>5.1712</v>
      </c>
      <c r="O171" s="267">
        <v>2.3035</v>
      </c>
      <c r="P171" s="267">
        <v>0</v>
      </c>
    </row>
    <row r="172" spans="1:16" ht="15">
      <c r="A172" s="290">
        <v>30</v>
      </c>
      <c r="B172" s="267">
        <v>0</v>
      </c>
      <c r="C172" s="267">
        <v>0</v>
      </c>
      <c r="D172" s="267">
        <v>2.3902</v>
      </c>
      <c r="E172" s="267">
        <v>1.5805</v>
      </c>
      <c r="F172" s="267">
        <v>9.2744</v>
      </c>
      <c r="G172" s="267">
        <v>2.1263</v>
      </c>
      <c r="H172" s="267">
        <v>3.1543</v>
      </c>
      <c r="I172" s="267">
        <v>1.8835</v>
      </c>
      <c r="J172" s="267">
        <v>3.6675</v>
      </c>
      <c r="K172" s="267">
        <v>1.6755</v>
      </c>
      <c r="L172" s="267">
        <v>3.7076</v>
      </c>
      <c r="M172" s="267">
        <v>2.6851</v>
      </c>
      <c r="N172" s="267">
        <v>4.9643</v>
      </c>
      <c r="O172" s="267">
        <v>2.2114</v>
      </c>
      <c r="P172" s="267">
        <v>0</v>
      </c>
    </row>
    <row r="173" spans="1:16" ht="15">
      <c r="A173" s="290">
        <v>31</v>
      </c>
      <c r="B173" s="267">
        <v>0</v>
      </c>
      <c r="C173" s="267">
        <v>0</v>
      </c>
      <c r="D173" s="267">
        <v>2.5377</v>
      </c>
      <c r="E173" s="267">
        <v>1.5772</v>
      </c>
      <c r="F173" s="267">
        <v>8.9205</v>
      </c>
      <c r="G173" s="267">
        <v>2.1021</v>
      </c>
      <c r="H173" s="267">
        <v>3.4543</v>
      </c>
      <c r="I173" s="267">
        <v>1.878</v>
      </c>
      <c r="J173" s="267">
        <v>3.6196</v>
      </c>
      <c r="K173" s="267">
        <v>1.6712</v>
      </c>
      <c r="L173" s="267">
        <v>3.7157</v>
      </c>
      <c r="M173" s="267">
        <v>2.6486</v>
      </c>
      <c r="N173" s="267">
        <v>4.853</v>
      </c>
      <c r="O173" s="267">
        <v>2.1904</v>
      </c>
      <c r="P173" s="267">
        <v>0</v>
      </c>
    </row>
    <row r="174" spans="1:16" ht="15">
      <c r="A174" s="290">
        <v>32</v>
      </c>
      <c r="B174" s="267">
        <v>0</v>
      </c>
      <c r="C174" s="267">
        <v>0</v>
      </c>
      <c r="D174" s="267">
        <v>2.6852</v>
      </c>
      <c r="E174" s="267">
        <v>1.5739</v>
      </c>
      <c r="F174" s="267">
        <v>8.5666</v>
      </c>
      <c r="G174" s="267">
        <v>2.0779</v>
      </c>
      <c r="H174" s="267">
        <v>3.7543</v>
      </c>
      <c r="I174" s="267">
        <v>1.8725</v>
      </c>
      <c r="J174" s="267">
        <v>3.5717</v>
      </c>
      <c r="K174" s="267">
        <v>1.6668</v>
      </c>
      <c r="L174" s="267">
        <v>3.7238</v>
      </c>
      <c r="M174" s="267">
        <v>2.6121</v>
      </c>
      <c r="N174" s="267">
        <v>4.7417</v>
      </c>
      <c r="O174" s="267">
        <v>2.1693</v>
      </c>
      <c r="P174" s="267">
        <v>0</v>
      </c>
    </row>
    <row r="175" spans="1:16" ht="15">
      <c r="A175" s="290">
        <v>33</v>
      </c>
      <c r="B175" s="267">
        <v>0</v>
      </c>
      <c r="C175" s="267">
        <v>0</v>
      </c>
      <c r="D175" s="267">
        <v>2.8326</v>
      </c>
      <c r="E175" s="267">
        <v>1.5706</v>
      </c>
      <c r="F175" s="267">
        <v>8.2126</v>
      </c>
      <c r="G175" s="267">
        <v>2.0537</v>
      </c>
      <c r="H175" s="267">
        <v>4.0543</v>
      </c>
      <c r="I175" s="267">
        <v>1.8669</v>
      </c>
      <c r="J175" s="267">
        <v>3.5238</v>
      </c>
      <c r="K175" s="267">
        <v>1.6625</v>
      </c>
      <c r="L175" s="267">
        <v>3.7319</v>
      </c>
      <c r="M175" s="267">
        <v>2.5756</v>
      </c>
      <c r="N175" s="267">
        <v>4.6303</v>
      </c>
      <c r="O175" s="267">
        <v>2.1483</v>
      </c>
      <c r="P175" s="267">
        <v>0</v>
      </c>
    </row>
    <row r="176" spans="1:16" ht="15">
      <c r="A176" s="290">
        <v>34</v>
      </c>
      <c r="B176" s="267">
        <v>0</v>
      </c>
      <c r="C176" s="267">
        <v>0</v>
      </c>
      <c r="D176" s="267">
        <v>2.9801</v>
      </c>
      <c r="E176" s="267">
        <v>1.5674</v>
      </c>
      <c r="F176" s="267">
        <v>7.8587</v>
      </c>
      <c r="G176" s="267">
        <v>2.0295</v>
      </c>
      <c r="H176" s="267">
        <v>4.3543</v>
      </c>
      <c r="I176" s="267">
        <v>1.8614</v>
      </c>
      <c r="J176" s="267">
        <v>3.4759</v>
      </c>
      <c r="K176" s="267">
        <v>1.6581</v>
      </c>
      <c r="L176" s="267">
        <v>3.74</v>
      </c>
      <c r="M176" s="267">
        <v>2.5391</v>
      </c>
      <c r="N176" s="267">
        <v>4.519</v>
      </c>
      <c r="O176" s="267">
        <v>2.1273</v>
      </c>
      <c r="P176" s="267">
        <v>0</v>
      </c>
    </row>
    <row r="177" spans="1:16" ht="15">
      <c r="A177" s="290">
        <v>35</v>
      </c>
      <c r="B177" s="267">
        <v>0</v>
      </c>
      <c r="C177" s="267">
        <v>0</v>
      </c>
      <c r="D177" s="267">
        <v>3.1275</v>
      </c>
      <c r="E177" s="267">
        <v>1.5641</v>
      </c>
      <c r="F177" s="267">
        <v>7.5048</v>
      </c>
      <c r="G177" s="267">
        <v>2.0053</v>
      </c>
      <c r="H177" s="267">
        <v>4.6543</v>
      </c>
      <c r="I177" s="267">
        <v>1.8559</v>
      </c>
      <c r="J177" s="267">
        <v>3.428</v>
      </c>
      <c r="K177" s="267">
        <v>1.6538</v>
      </c>
      <c r="L177" s="267">
        <v>3.7481</v>
      </c>
      <c r="M177" s="267">
        <v>2.5026</v>
      </c>
      <c r="N177" s="267">
        <v>4.4077</v>
      </c>
      <c r="O177" s="267">
        <v>2.1063</v>
      </c>
      <c r="P177" s="267">
        <v>0</v>
      </c>
    </row>
    <row r="178" spans="1:16" ht="15">
      <c r="A178" s="290">
        <v>36</v>
      </c>
      <c r="B178" s="267">
        <v>0</v>
      </c>
      <c r="C178" s="267">
        <v>0</v>
      </c>
      <c r="D178" s="267">
        <v>3.275</v>
      </c>
      <c r="E178" s="267">
        <v>1.5608</v>
      </c>
      <c r="F178" s="267">
        <v>7.1509</v>
      </c>
      <c r="G178" s="267">
        <v>1.9811</v>
      </c>
      <c r="H178" s="267">
        <v>4.9543</v>
      </c>
      <c r="I178" s="267">
        <v>1.8504</v>
      </c>
      <c r="J178" s="267">
        <v>3.3801</v>
      </c>
      <c r="K178" s="267">
        <v>1.6494</v>
      </c>
      <c r="L178" s="267">
        <v>3.7562</v>
      </c>
      <c r="M178" s="267">
        <v>2.4661</v>
      </c>
      <c r="N178" s="267">
        <v>4.2964</v>
      </c>
      <c r="O178" s="267">
        <v>2.0852</v>
      </c>
      <c r="P178" s="267">
        <v>0</v>
      </c>
    </row>
    <row r="179" spans="1:16" ht="15">
      <c r="A179" s="290">
        <v>37</v>
      </c>
      <c r="B179" s="267">
        <v>0</v>
      </c>
      <c r="C179" s="267">
        <v>0</v>
      </c>
      <c r="D179" s="267">
        <v>3.4224</v>
      </c>
      <c r="E179" s="267">
        <v>1.5575</v>
      </c>
      <c r="F179" s="267">
        <v>6.797</v>
      </c>
      <c r="G179" s="267">
        <v>1.9569</v>
      </c>
      <c r="H179" s="267">
        <v>5.2543</v>
      </c>
      <c r="I179" s="267">
        <v>1.8448</v>
      </c>
      <c r="J179" s="267">
        <v>3.3322</v>
      </c>
      <c r="K179" s="267">
        <v>1.6451</v>
      </c>
      <c r="L179" s="267">
        <v>3.7643</v>
      </c>
      <c r="M179" s="267">
        <v>2.4296</v>
      </c>
      <c r="N179" s="267">
        <v>4.1851</v>
      </c>
      <c r="O179" s="267">
        <v>2.0642</v>
      </c>
      <c r="P179" s="267">
        <v>0</v>
      </c>
    </row>
    <row r="180" spans="1:16" ht="15">
      <c r="A180" s="290">
        <v>38</v>
      </c>
      <c r="B180" s="267">
        <v>0</v>
      </c>
      <c r="C180" s="267">
        <v>0</v>
      </c>
      <c r="D180" s="267">
        <v>3.5699</v>
      </c>
      <c r="E180" s="267">
        <v>1.5542</v>
      </c>
      <c r="F180" s="267">
        <v>6.443</v>
      </c>
      <c r="G180" s="267">
        <v>1.9328</v>
      </c>
      <c r="H180" s="267">
        <v>5.5543</v>
      </c>
      <c r="I180" s="267">
        <v>1.8393</v>
      </c>
      <c r="J180" s="267">
        <v>3.2843</v>
      </c>
      <c r="K180" s="267">
        <v>1.6408</v>
      </c>
      <c r="L180" s="267">
        <v>3.7724</v>
      </c>
      <c r="M180" s="267">
        <v>2.393</v>
      </c>
      <c r="N180" s="267">
        <v>4.0737</v>
      </c>
      <c r="O180" s="267">
        <v>2.0432</v>
      </c>
      <c r="P180" s="267">
        <v>0</v>
      </c>
    </row>
    <row r="181" spans="1:16" ht="15">
      <c r="A181" s="290">
        <v>39</v>
      </c>
      <c r="B181" s="267">
        <v>0</v>
      </c>
      <c r="C181" s="267">
        <v>0</v>
      </c>
      <c r="D181" s="267">
        <v>3.7173</v>
      </c>
      <c r="E181" s="267">
        <v>1.5509</v>
      </c>
      <c r="F181" s="267">
        <v>6.0891</v>
      </c>
      <c r="G181" s="267">
        <v>1.9086</v>
      </c>
      <c r="H181" s="267">
        <v>5.8543</v>
      </c>
      <c r="I181" s="267">
        <v>1.8338</v>
      </c>
      <c r="J181" s="267">
        <v>3.2365</v>
      </c>
      <c r="K181" s="267">
        <v>1.6364</v>
      </c>
      <c r="L181" s="267">
        <v>3.7805</v>
      </c>
      <c r="M181" s="267">
        <v>2.3565</v>
      </c>
      <c r="N181" s="267">
        <v>3.9624</v>
      </c>
      <c r="O181" s="267">
        <v>2.0222</v>
      </c>
      <c r="P181" s="267">
        <v>0</v>
      </c>
    </row>
    <row r="182" spans="1:16" ht="15">
      <c r="A182" s="290">
        <v>40</v>
      </c>
      <c r="B182" s="267">
        <v>0</v>
      </c>
      <c r="C182" s="267">
        <v>0</v>
      </c>
      <c r="D182" s="267">
        <v>3.8648</v>
      </c>
      <c r="E182" s="267">
        <v>1.5476</v>
      </c>
      <c r="F182" s="267">
        <v>5.7352</v>
      </c>
      <c r="G182" s="267">
        <v>1.8844</v>
      </c>
      <c r="H182" s="267">
        <v>6.1543</v>
      </c>
      <c r="I182" s="267">
        <v>1.8283</v>
      </c>
      <c r="J182" s="267">
        <v>3.1886</v>
      </c>
      <c r="K182" s="267">
        <v>1.6321</v>
      </c>
      <c r="L182" s="267">
        <v>3.7886</v>
      </c>
      <c r="M182" s="267">
        <v>2.32</v>
      </c>
      <c r="N182" s="267">
        <v>3.8511</v>
      </c>
      <c r="O182" s="267">
        <v>2.0011</v>
      </c>
      <c r="P182" s="267">
        <v>0</v>
      </c>
    </row>
    <row r="183" spans="1:16" ht="15">
      <c r="A183" s="290">
        <v>41</v>
      </c>
      <c r="B183" s="267">
        <v>0</v>
      </c>
      <c r="C183" s="267">
        <v>0</v>
      </c>
      <c r="D183" s="267">
        <v>4.0123</v>
      </c>
      <c r="E183" s="267">
        <v>1.5444</v>
      </c>
      <c r="F183" s="267">
        <v>5.3813</v>
      </c>
      <c r="G183" s="267">
        <v>1.8602</v>
      </c>
      <c r="H183" s="267">
        <v>6.4543</v>
      </c>
      <c r="I183" s="267">
        <v>1.8227</v>
      </c>
      <c r="J183" s="267">
        <v>3.1407</v>
      </c>
      <c r="K183" s="267">
        <v>1.6277</v>
      </c>
      <c r="L183" s="267">
        <v>3.7967</v>
      </c>
      <c r="M183" s="267">
        <v>2.2835</v>
      </c>
      <c r="N183" s="267">
        <v>3.7398</v>
      </c>
      <c r="O183" s="267">
        <v>1.9801</v>
      </c>
      <c r="P183" s="267">
        <v>0</v>
      </c>
    </row>
    <row r="184" spans="1:16" ht="15">
      <c r="A184" s="290">
        <v>42</v>
      </c>
      <c r="B184" s="267">
        <v>0</v>
      </c>
      <c r="C184" s="267">
        <v>0</v>
      </c>
      <c r="D184" s="267">
        <v>4.1597</v>
      </c>
      <c r="E184" s="267">
        <v>1.5411</v>
      </c>
      <c r="F184" s="267">
        <v>5.0274</v>
      </c>
      <c r="G184" s="267">
        <v>1.836</v>
      </c>
      <c r="H184" s="267">
        <v>6.7543</v>
      </c>
      <c r="I184" s="267">
        <v>1.8172</v>
      </c>
      <c r="J184" s="267">
        <v>3.0928</v>
      </c>
      <c r="K184" s="267">
        <v>1.6234</v>
      </c>
      <c r="L184" s="267">
        <v>3.8048</v>
      </c>
      <c r="M184" s="267">
        <v>2.247</v>
      </c>
      <c r="N184" s="267">
        <v>3.6284</v>
      </c>
      <c r="O184" s="267">
        <v>1.9591</v>
      </c>
      <c r="P184" s="267">
        <v>0</v>
      </c>
    </row>
    <row r="185" spans="1:16" ht="15">
      <c r="A185" s="290">
        <v>43</v>
      </c>
      <c r="B185" s="267">
        <v>0</v>
      </c>
      <c r="C185" s="267">
        <v>0</v>
      </c>
      <c r="D185" s="267">
        <v>3.9963</v>
      </c>
      <c r="E185" s="267">
        <v>1.5409</v>
      </c>
      <c r="F185" s="267">
        <v>4.9067</v>
      </c>
      <c r="G185" s="267">
        <v>1.828</v>
      </c>
      <c r="H185" s="267">
        <v>6.8495</v>
      </c>
      <c r="I185" s="267">
        <v>1.8042</v>
      </c>
      <c r="J185" s="267">
        <v>3.2818</v>
      </c>
      <c r="K185" s="267">
        <v>1.6191</v>
      </c>
      <c r="L185" s="267">
        <v>3.713</v>
      </c>
      <c r="M185" s="267">
        <v>2.239</v>
      </c>
      <c r="N185" s="267">
        <v>3.5677</v>
      </c>
      <c r="O185" s="267">
        <v>1.9542</v>
      </c>
      <c r="P185" s="267">
        <v>0</v>
      </c>
    </row>
    <row r="186" spans="1:16" ht="15">
      <c r="A186" s="290">
        <v>44</v>
      </c>
      <c r="B186" s="267">
        <v>0</v>
      </c>
      <c r="C186" s="267">
        <v>0</v>
      </c>
      <c r="D186" s="267">
        <v>3.8329</v>
      </c>
      <c r="E186" s="267">
        <v>1.5408</v>
      </c>
      <c r="F186" s="267">
        <v>4.786</v>
      </c>
      <c r="G186" s="267">
        <v>1.82</v>
      </c>
      <c r="H186" s="267">
        <v>6.9448</v>
      </c>
      <c r="I186" s="267">
        <v>1.7911</v>
      </c>
      <c r="J186" s="267">
        <v>3.4709</v>
      </c>
      <c r="K186" s="267">
        <v>1.6147</v>
      </c>
      <c r="L186" s="267">
        <v>3.6211</v>
      </c>
      <c r="M186" s="267">
        <v>2.231</v>
      </c>
      <c r="N186" s="267">
        <v>3.5069</v>
      </c>
      <c r="O186" s="267">
        <v>1.9493</v>
      </c>
      <c r="P186" s="267">
        <v>0</v>
      </c>
    </row>
    <row r="187" spans="1:16" ht="15">
      <c r="A187" s="290">
        <v>45</v>
      </c>
      <c r="B187" s="267">
        <v>0</v>
      </c>
      <c r="C187" s="267">
        <v>0</v>
      </c>
      <c r="D187" s="267">
        <v>3.6694</v>
      </c>
      <c r="E187" s="267">
        <v>1.5406</v>
      </c>
      <c r="F187" s="267">
        <v>4.6653</v>
      </c>
      <c r="G187" s="267">
        <v>1.812</v>
      </c>
      <c r="H187" s="267">
        <v>7.04</v>
      </c>
      <c r="I187" s="267">
        <v>1.7781</v>
      </c>
      <c r="J187" s="267">
        <v>3.6599</v>
      </c>
      <c r="K187" s="267">
        <v>1.6104</v>
      </c>
      <c r="L187" s="267">
        <v>3.5292</v>
      </c>
      <c r="M187" s="267">
        <v>2.223</v>
      </c>
      <c r="N187" s="267">
        <v>3.4461</v>
      </c>
      <c r="O187" s="267">
        <v>1.9445</v>
      </c>
      <c r="P187" s="267">
        <v>0</v>
      </c>
    </row>
    <row r="188" spans="1:16" ht="15">
      <c r="A188" s="290">
        <v>46</v>
      </c>
      <c r="B188" s="267">
        <v>0</v>
      </c>
      <c r="C188" s="267">
        <v>0</v>
      </c>
      <c r="D188" s="267">
        <v>3.506</v>
      </c>
      <c r="E188" s="267">
        <v>1.5404</v>
      </c>
      <c r="F188" s="267">
        <v>4.5446</v>
      </c>
      <c r="G188" s="267">
        <v>1.804</v>
      </c>
      <c r="H188" s="267">
        <v>7.1353</v>
      </c>
      <c r="I188" s="267">
        <v>1.765</v>
      </c>
      <c r="J188" s="267">
        <v>3.849</v>
      </c>
      <c r="K188" s="267">
        <v>1.606</v>
      </c>
      <c r="L188" s="267">
        <v>3.4373</v>
      </c>
      <c r="M188" s="267">
        <v>2.215</v>
      </c>
      <c r="N188" s="267">
        <v>3.3853</v>
      </c>
      <c r="O188" s="267">
        <v>1.9396</v>
      </c>
      <c r="P188" s="267">
        <v>0</v>
      </c>
    </row>
    <row r="189" spans="1:16" ht="15">
      <c r="A189" s="290">
        <v>47</v>
      </c>
      <c r="B189" s="267">
        <v>0</v>
      </c>
      <c r="C189" s="267">
        <v>0</v>
      </c>
      <c r="D189" s="267">
        <v>3.3426</v>
      </c>
      <c r="E189" s="267">
        <v>1.5403</v>
      </c>
      <c r="F189" s="267">
        <v>4.424</v>
      </c>
      <c r="G189" s="267">
        <v>1.796</v>
      </c>
      <c r="H189" s="267">
        <v>7.2305</v>
      </c>
      <c r="I189" s="267">
        <v>1.752</v>
      </c>
      <c r="J189" s="267">
        <v>4.038</v>
      </c>
      <c r="K189" s="267">
        <v>1.6017</v>
      </c>
      <c r="L189" s="267">
        <v>3.3454</v>
      </c>
      <c r="M189" s="267">
        <v>2.207</v>
      </c>
      <c r="N189" s="267">
        <v>3.3246</v>
      </c>
      <c r="O189" s="267">
        <v>1.9347</v>
      </c>
      <c r="P189" s="267">
        <v>0</v>
      </c>
    </row>
    <row r="190" spans="1:16" ht="15">
      <c r="A190" s="290">
        <v>48</v>
      </c>
      <c r="B190" s="267">
        <v>0</v>
      </c>
      <c r="C190" s="267">
        <v>0</v>
      </c>
      <c r="D190" s="267">
        <v>3.1792</v>
      </c>
      <c r="E190" s="267">
        <v>1.5401</v>
      </c>
      <c r="F190" s="267">
        <v>4.3033</v>
      </c>
      <c r="G190" s="267">
        <v>1.788</v>
      </c>
      <c r="H190" s="267">
        <v>7.3257</v>
      </c>
      <c r="I190" s="267">
        <v>1.739</v>
      </c>
      <c r="J190" s="267">
        <v>4.2271</v>
      </c>
      <c r="K190" s="267">
        <v>1.5974</v>
      </c>
      <c r="L190" s="267">
        <v>3.2536</v>
      </c>
      <c r="M190" s="267">
        <v>2.199</v>
      </c>
      <c r="N190" s="267">
        <v>3.2638</v>
      </c>
      <c r="O190" s="267">
        <v>1.9299</v>
      </c>
      <c r="P190" s="267">
        <v>0</v>
      </c>
    </row>
    <row r="191" spans="1:16" ht="15">
      <c r="A191" s="290">
        <v>49</v>
      </c>
      <c r="B191" s="267">
        <v>0</v>
      </c>
      <c r="C191" s="267">
        <v>0</v>
      </c>
      <c r="D191" s="267">
        <v>3.0158</v>
      </c>
      <c r="E191" s="267">
        <v>1.5399</v>
      </c>
      <c r="F191" s="267">
        <v>4.1826</v>
      </c>
      <c r="G191" s="267">
        <v>1.78</v>
      </c>
      <c r="H191" s="267">
        <v>7.421</v>
      </c>
      <c r="I191" s="267">
        <v>1.7259</v>
      </c>
      <c r="J191" s="267">
        <v>4.4162</v>
      </c>
      <c r="K191" s="267">
        <v>1.593</v>
      </c>
      <c r="L191" s="267">
        <v>3.1617</v>
      </c>
      <c r="M191" s="267">
        <v>2.191</v>
      </c>
      <c r="N191" s="267">
        <v>3.203</v>
      </c>
      <c r="O191" s="267">
        <v>1.925</v>
      </c>
      <c r="P191" s="267">
        <v>0</v>
      </c>
    </row>
    <row r="192" spans="1:16" ht="15">
      <c r="A192" s="290">
        <v>50</v>
      </c>
      <c r="B192" s="267">
        <v>0</v>
      </c>
      <c r="C192" s="267">
        <v>0</v>
      </c>
      <c r="D192" s="267">
        <v>2.8523</v>
      </c>
      <c r="E192" s="267">
        <v>1.5398</v>
      </c>
      <c r="F192" s="267">
        <v>4.0619</v>
      </c>
      <c r="G192" s="267">
        <v>1.772</v>
      </c>
      <c r="H192" s="267">
        <v>7.5162</v>
      </c>
      <c r="I192" s="267">
        <v>1.7129</v>
      </c>
      <c r="J192" s="267">
        <v>4.6052</v>
      </c>
      <c r="K192" s="267">
        <v>1.5887</v>
      </c>
      <c r="L192" s="267">
        <v>3.0698</v>
      </c>
      <c r="M192" s="267">
        <v>2.183</v>
      </c>
      <c r="N192" s="267">
        <v>3.1422</v>
      </c>
      <c r="O192" s="267">
        <v>1.9201</v>
      </c>
      <c r="P192" s="267">
        <v>0</v>
      </c>
    </row>
    <row r="193" spans="1:16" ht="15">
      <c r="A193" s="290">
        <v>51</v>
      </c>
      <c r="B193" s="267">
        <v>0</v>
      </c>
      <c r="C193" s="267">
        <v>0</v>
      </c>
      <c r="D193" s="267">
        <v>2.6889</v>
      </c>
      <c r="E193" s="267">
        <v>1.5396</v>
      </c>
      <c r="F193" s="267">
        <v>3.9412</v>
      </c>
      <c r="G193" s="267">
        <v>1.764</v>
      </c>
      <c r="H193" s="267">
        <v>7.6114</v>
      </c>
      <c r="I193" s="267">
        <v>1.6998</v>
      </c>
      <c r="J193" s="267">
        <v>4.7943</v>
      </c>
      <c r="K193" s="267">
        <v>1.5843</v>
      </c>
      <c r="L193" s="267">
        <v>2.9779</v>
      </c>
      <c r="M193" s="267">
        <v>2.175</v>
      </c>
      <c r="N193" s="267">
        <v>3.0814</v>
      </c>
      <c r="O193" s="267">
        <v>1.9153</v>
      </c>
      <c r="P193" s="267">
        <v>0</v>
      </c>
    </row>
    <row r="194" spans="1:16" ht="15">
      <c r="A194" s="290">
        <v>52</v>
      </c>
      <c r="B194" s="267">
        <v>0</v>
      </c>
      <c r="C194" s="267">
        <v>0</v>
      </c>
      <c r="D194" s="267">
        <v>2.5255</v>
      </c>
      <c r="E194" s="267">
        <v>1.5395</v>
      </c>
      <c r="F194" s="267">
        <v>3.8205</v>
      </c>
      <c r="G194" s="267">
        <v>1.756</v>
      </c>
      <c r="H194" s="267">
        <v>7.7067</v>
      </c>
      <c r="I194" s="267">
        <v>1.6868</v>
      </c>
      <c r="J194" s="267">
        <v>4.9833</v>
      </c>
      <c r="K194" s="267">
        <v>1.58</v>
      </c>
      <c r="L194" s="267">
        <v>2.886</v>
      </c>
      <c r="M194" s="267">
        <v>2.167</v>
      </c>
      <c r="N194" s="267">
        <v>3.0207</v>
      </c>
      <c r="O194" s="267">
        <v>1.9104</v>
      </c>
      <c r="P194" s="267">
        <v>0</v>
      </c>
    </row>
    <row r="195" spans="1:16" ht="15">
      <c r="A195" s="290">
        <v>53</v>
      </c>
      <c r="B195" s="267">
        <v>0</v>
      </c>
      <c r="C195" s="267">
        <v>0</v>
      </c>
      <c r="D195" s="267">
        <v>2.3621</v>
      </c>
      <c r="E195" s="267">
        <v>1.5393</v>
      </c>
      <c r="F195" s="267">
        <v>3.6999</v>
      </c>
      <c r="G195" s="267">
        <v>1.748</v>
      </c>
      <c r="H195" s="267">
        <v>7.8019</v>
      </c>
      <c r="I195" s="267">
        <v>1.6738</v>
      </c>
      <c r="J195" s="267">
        <v>5.1724</v>
      </c>
      <c r="K195" s="267">
        <v>1.5756</v>
      </c>
      <c r="L195" s="267">
        <v>2.7942</v>
      </c>
      <c r="M195" s="267">
        <v>2.159</v>
      </c>
      <c r="N195" s="267">
        <v>2.9599</v>
      </c>
      <c r="O195" s="267">
        <v>1.9055</v>
      </c>
      <c r="P195" s="267">
        <v>0</v>
      </c>
    </row>
    <row r="196" spans="1:16" ht="15">
      <c r="A196" s="290">
        <v>54</v>
      </c>
      <c r="B196" s="267">
        <v>0</v>
      </c>
      <c r="C196" s="267">
        <v>0</v>
      </c>
      <c r="D196" s="267">
        <v>2.1986</v>
      </c>
      <c r="E196" s="267">
        <v>1.5391</v>
      </c>
      <c r="F196" s="267">
        <v>3.5792</v>
      </c>
      <c r="G196" s="267">
        <v>1.74</v>
      </c>
      <c r="H196" s="267">
        <v>7.8972</v>
      </c>
      <c r="I196" s="267">
        <v>1.6607</v>
      </c>
      <c r="J196" s="267">
        <v>5.3614</v>
      </c>
      <c r="K196" s="267">
        <v>1.5713</v>
      </c>
      <c r="L196" s="267">
        <v>2.7023</v>
      </c>
      <c r="M196" s="267">
        <v>2.151</v>
      </c>
      <c r="N196" s="267">
        <v>2.8991</v>
      </c>
      <c r="O196" s="267">
        <v>1.9007</v>
      </c>
      <c r="P196" s="267">
        <v>0</v>
      </c>
    </row>
    <row r="197" spans="1:16" ht="15">
      <c r="A197" s="290">
        <v>55</v>
      </c>
      <c r="B197" s="267">
        <v>0</v>
      </c>
      <c r="C197" s="267">
        <v>0</v>
      </c>
      <c r="D197" s="267">
        <v>2.3305</v>
      </c>
      <c r="E197" s="267">
        <v>1.5319</v>
      </c>
      <c r="F197" s="267">
        <v>3.4913</v>
      </c>
      <c r="G197" s="267">
        <v>1.716</v>
      </c>
      <c r="H197" s="267">
        <v>7.3984</v>
      </c>
      <c r="I197" s="267">
        <v>1.6462</v>
      </c>
      <c r="J197" s="267">
        <v>5.0659</v>
      </c>
      <c r="K197" s="267">
        <v>1.5621</v>
      </c>
      <c r="L197" s="267">
        <v>2.6665</v>
      </c>
      <c r="M197" s="267">
        <v>2.1229</v>
      </c>
      <c r="N197" s="267">
        <v>2.8422</v>
      </c>
      <c r="O197" s="267">
        <v>1.8764</v>
      </c>
      <c r="P197" s="267">
        <v>0</v>
      </c>
    </row>
    <row r="198" spans="1:16" ht="15">
      <c r="A198" s="290">
        <v>56</v>
      </c>
      <c r="B198" s="267">
        <v>0</v>
      </c>
      <c r="C198" s="267">
        <v>0</v>
      </c>
      <c r="D198" s="267">
        <v>2.4624</v>
      </c>
      <c r="E198" s="267">
        <v>1.5246</v>
      </c>
      <c r="F198" s="267">
        <v>3.4034</v>
      </c>
      <c r="G198" s="267">
        <v>1.692</v>
      </c>
      <c r="H198" s="267">
        <v>6.8997</v>
      </c>
      <c r="I198" s="267">
        <v>1.6316</v>
      </c>
      <c r="J198" s="267">
        <v>4.7703</v>
      </c>
      <c r="K198" s="267">
        <v>1.553</v>
      </c>
      <c r="L198" s="267">
        <v>2.6307</v>
      </c>
      <c r="M198" s="267">
        <v>2.0948</v>
      </c>
      <c r="N198" s="267">
        <v>2.7854</v>
      </c>
      <c r="O198" s="267">
        <v>1.8521</v>
      </c>
      <c r="P198" s="267">
        <v>0</v>
      </c>
    </row>
    <row r="199" spans="1:16" ht="15">
      <c r="A199" s="290">
        <v>57</v>
      </c>
      <c r="B199" s="267">
        <v>0</v>
      </c>
      <c r="C199" s="267">
        <v>0</v>
      </c>
      <c r="D199" s="267">
        <v>2.5942</v>
      </c>
      <c r="E199" s="267">
        <v>1.5174</v>
      </c>
      <c r="F199" s="267">
        <v>3.3156</v>
      </c>
      <c r="G199" s="267">
        <v>1.668</v>
      </c>
      <c r="H199" s="267">
        <v>6.401</v>
      </c>
      <c r="I199" s="267">
        <v>1.617</v>
      </c>
      <c r="J199" s="267">
        <v>4.4747</v>
      </c>
      <c r="K199" s="267">
        <v>1.5438</v>
      </c>
      <c r="L199" s="267">
        <v>2.5949</v>
      </c>
      <c r="M199" s="267">
        <v>2.0667</v>
      </c>
      <c r="N199" s="267">
        <v>2.7285</v>
      </c>
      <c r="O199" s="267">
        <v>1.8279</v>
      </c>
      <c r="P199" s="267">
        <v>0</v>
      </c>
    </row>
    <row r="200" spans="1:16" ht="15">
      <c r="A200" s="290">
        <v>58</v>
      </c>
      <c r="B200" s="267">
        <v>0</v>
      </c>
      <c r="C200" s="267">
        <v>0</v>
      </c>
      <c r="D200" s="267">
        <v>2.7261</v>
      </c>
      <c r="E200" s="267">
        <v>1.5101</v>
      </c>
      <c r="F200" s="267">
        <v>3.2277</v>
      </c>
      <c r="G200" s="267">
        <v>1.644</v>
      </c>
      <c r="H200" s="267">
        <v>5.9023</v>
      </c>
      <c r="I200" s="267">
        <v>1.6024</v>
      </c>
      <c r="J200" s="267">
        <v>4.1791</v>
      </c>
      <c r="K200" s="267">
        <v>1.5347</v>
      </c>
      <c r="L200" s="267">
        <v>2.5591</v>
      </c>
      <c r="M200" s="267">
        <v>2.0386</v>
      </c>
      <c r="N200" s="267">
        <v>2.6716</v>
      </c>
      <c r="O200" s="267">
        <v>1.8036</v>
      </c>
      <c r="P200" s="267">
        <v>0</v>
      </c>
    </row>
    <row r="201" spans="1:16" ht="15">
      <c r="A201" s="290">
        <v>59</v>
      </c>
      <c r="B201" s="267">
        <v>0</v>
      </c>
      <c r="C201" s="267">
        <v>0</v>
      </c>
      <c r="D201" s="267">
        <v>2.858</v>
      </c>
      <c r="E201" s="267">
        <v>1.5029</v>
      </c>
      <c r="F201" s="267">
        <v>3.1398</v>
      </c>
      <c r="G201" s="267">
        <v>1.62</v>
      </c>
      <c r="H201" s="267">
        <v>5.4036</v>
      </c>
      <c r="I201" s="267">
        <v>1.5879</v>
      </c>
      <c r="J201" s="267">
        <v>3.8836</v>
      </c>
      <c r="K201" s="267">
        <v>1.5255</v>
      </c>
      <c r="L201" s="267">
        <v>2.5233</v>
      </c>
      <c r="M201" s="267">
        <v>2.0105</v>
      </c>
      <c r="N201" s="267">
        <v>2.6148</v>
      </c>
      <c r="O201" s="267">
        <v>1.7793</v>
      </c>
      <c r="P201" s="267">
        <v>0</v>
      </c>
    </row>
    <row r="202" spans="1:16" ht="15">
      <c r="A202" s="290">
        <v>60</v>
      </c>
      <c r="B202" s="267">
        <v>0</v>
      </c>
      <c r="C202" s="267">
        <v>0</v>
      </c>
      <c r="D202" s="267">
        <v>2.9898</v>
      </c>
      <c r="E202" s="267">
        <v>1.4956</v>
      </c>
      <c r="F202" s="267">
        <v>3.052</v>
      </c>
      <c r="G202" s="267">
        <v>1.5961</v>
      </c>
      <c r="H202" s="267">
        <v>4.9049</v>
      </c>
      <c r="I202" s="267">
        <v>1.5733</v>
      </c>
      <c r="J202" s="267">
        <v>3.588</v>
      </c>
      <c r="K202" s="267">
        <v>1.5164</v>
      </c>
      <c r="L202" s="267">
        <v>2.4875</v>
      </c>
      <c r="M202" s="267">
        <v>1.9824</v>
      </c>
      <c r="N202" s="267">
        <v>2.5579</v>
      </c>
      <c r="O202" s="267">
        <v>1.7551</v>
      </c>
      <c r="P202" s="267">
        <v>0</v>
      </c>
    </row>
    <row r="203" ht="12.75">
      <c r="A203" s="83"/>
    </row>
    <row r="204" ht="12.75">
      <c r="A204" s="76" t="e">
        <v>#N/A</v>
      </c>
    </row>
    <row r="205" spans="1:16" s="261" customFormat="1" ht="12.75">
      <c r="A205" s="475" t="s">
        <v>19286</v>
      </c>
      <c r="B205" s="475"/>
      <c r="C205" s="475"/>
      <c r="D205" s="475"/>
      <c r="E205" s="475"/>
      <c r="F205" s="475"/>
      <c r="G205" s="475"/>
      <c r="H205" s="475"/>
      <c r="I205" s="475"/>
      <c r="J205" s="475"/>
      <c r="K205" s="475"/>
      <c r="L205" s="475"/>
      <c r="M205" s="475"/>
      <c r="N205" s="475"/>
      <c r="O205" s="475"/>
      <c r="P205" s="475"/>
    </row>
    <row r="206" spans="1:16" ht="12.75">
      <c r="A206" s="479" t="s">
        <v>19287</v>
      </c>
      <c r="B206" s="479"/>
      <c r="C206" s="479"/>
      <c r="D206" s="479"/>
      <c r="E206" s="479"/>
      <c r="F206" s="479"/>
      <c r="G206" s="479"/>
      <c r="H206" s="479"/>
      <c r="I206" s="479"/>
      <c r="J206" s="479"/>
      <c r="K206" s="479"/>
      <c r="L206" s="479"/>
      <c r="M206" s="479"/>
      <c r="N206" s="479"/>
      <c r="O206" s="479"/>
      <c r="P206" s="479"/>
    </row>
    <row r="207" spans="1:16" ht="12.75">
      <c r="A207" s="80" t="s">
        <v>19288</v>
      </c>
      <c r="B207" s="222" t="s">
        <v>19289</v>
      </c>
      <c r="C207" s="222" t="s">
        <v>19290</v>
      </c>
      <c r="D207" s="222" t="s">
        <v>19291</v>
      </c>
      <c r="E207" s="222" t="s">
        <v>19292</v>
      </c>
      <c r="F207" s="222" t="s">
        <v>19293</v>
      </c>
      <c r="G207" s="222" t="s">
        <v>19294</v>
      </c>
      <c r="H207" s="222" t="s">
        <v>19295</v>
      </c>
      <c r="I207" s="222" t="s">
        <v>19296</v>
      </c>
      <c r="J207" s="222" t="s">
        <v>19297</v>
      </c>
      <c r="K207" s="222" t="s">
        <v>19298</v>
      </c>
      <c r="L207" s="222" t="s">
        <v>19299</v>
      </c>
      <c r="M207" s="222" t="s">
        <v>19300</v>
      </c>
      <c r="N207" s="222" t="s">
        <v>19301</v>
      </c>
      <c r="O207" s="222" t="s">
        <v>19302</v>
      </c>
      <c r="P207" s="222" t="s">
        <v>19303</v>
      </c>
    </row>
    <row r="208" spans="1:16" ht="12.75">
      <c r="A208" s="82" t="s">
        <v>19304</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34.8241</v>
      </c>
      <c r="E209" s="267">
        <v>10.1891</v>
      </c>
      <c r="F209" s="267">
        <v>44.1621</v>
      </c>
      <c r="G209" s="267">
        <v>10.074</v>
      </c>
      <c r="H209" s="267">
        <v>42.363</v>
      </c>
      <c r="I209" s="267">
        <v>9.583</v>
      </c>
      <c r="J209" s="267">
        <v>38.1553</v>
      </c>
      <c r="K209" s="267">
        <v>8.1482</v>
      </c>
      <c r="L209" s="267">
        <v>41.5494</v>
      </c>
      <c r="M209" s="267">
        <v>20.2631</v>
      </c>
      <c r="N209" s="267">
        <v>0</v>
      </c>
      <c r="O209" s="267">
        <v>0</v>
      </c>
      <c r="P209" s="267">
        <v>0</v>
      </c>
    </row>
    <row r="210" spans="1:16" ht="15">
      <c r="A210" s="290">
        <v>1</v>
      </c>
      <c r="B210" s="267">
        <v>0</v>
      </c>
      <c r="C210" s="267">
        <v>0</v>
      </c>
      <c r="D210" s="267">
        <v>30.9547</v>
      </c>
      <c r="E210" s="267">
        <v>9.057</v>
      </c>
      <c r="F210" s="267">
        <v>39.2552</v>
      </c>
      <c r="G210" s="267">
        <v>8.9547</v>
      </c>
      <c r="H210" s="267">
        <v>37.656</v>
      </c>
      <c r="I210" s="267">
        <v>8.5182</v>
      </c>
      <c r="J210" s="267">
        <v>33.9158</v>
      </c>
      <c r="K210" s="267">
        <v>7.2428</v>
      </c>
      <c r="L210" s="267">
        <v>36.9328</v>
      </c>
      <c r="M210" s="267">
        <v>18.0116</v>
      </c>
      <c r="N210" s="267">
        <v>0</v>
      </c>
      <c r="O210" s="267">
        <v>0</v>
      </c>
      <c r="P210" s="267">
        <v>0</v>
      </c>
    </row>
    <row r="211" spans="1:16" ht="15">
      <c r="A211" s="290">
        <v>2</v>
      </c>
      <c r="B211" s="267">
        <v>0</v>
      </c>
      <c r="C211" s="267">
        <v>0</v>
      </c>
      <c r="D211" s="267">
        <v>27.0854</v>
      </c>
      <c r="E211" s="267">
        <v>7.9248</v>
      </c>
      <c r="F211" s="267">
        <v>34.3483</v>
      </c>
      <c r="G211" s="267">
        <v>7.8353</v>
      </c>
      <c r="H211" s="267">
        <v>32.949</v>
      </c>
      <c r="I211" s="267">
        <v>7.4534</v>
      </c>
      <c r="J211" s="267">
        <v>29.6763</v>
      </c>
      <c r="K211" s="267">
        <v>6.3375</v>
      </c>
      <c r="L211" s="267">
        <v>32.3162</v>
      </c>
      <c r="M211" s="267">
        <v>15.7602</v>
      </c>
      <c r="N211" s="267">
        <v>0</v>
      </c>
      <c r="O211" s="267">
        <v>0</v>
      </c>
      <c r="P211" s="267">
        <v>0</v>
      </c>
    </row>
    <row r="212" spans="1:16" ht="15">
      <c r="A212" s="290">
        <v>3</v>
      </c>
      <c r="B212" s="267">
        <v>0</v>
      </c>
      <c r="C212" s="267">
        <v>0</v>
      </c>
      <c r="D212" s="267">
        <v>23.2161</v>
      </c>
      <c r="E212" s="267">
        <v>6.7927</v>
      </c>
      <c r="F212" s="267">
        <v>29.4414</v>
      </c>
      <c r="G212" s="267">
        <v>6.716</v>
      </c>
      <c r="H212" s="267">
        <v>28.242</v>
      </c>
      <c r="I212" s="267">
        <v>6.3886</v>
      </c>
      <c r="J212" s="267">
        <v>25.4369</v>
      </c>
      <c r="K212" s="267">
        <v>5.4321</v>
      </c>
      <c r="L212" s="267">
        <v>27.6996</v>
      </c>
      <c r="M212" s="267">
        <v>13.5087</v>
      </c>
      <c r="N212" s="267">
        <v>0</v>
      </c>
      <c r="O212" s="267">
        <v>0</v>
      </c>
      <c r="P212" s="267">
        <v>0</v>
      </c>
    </row>
    <row r="213" spans="1:16" ht="15">
      <c r="A213" s="290">
        <v>4</v>
      </c>
      <c r="B213" s="267">
        <v>0</v>
      </c>
      <c r="C213" s="267">
        <v>0</v>
      </c>
      <c r="D213" s="267">
        <v>19.3467</v>
      </c>
      <c r="E213" s="267">
        <v>5.6606</v>
      </c>
      <c r="F213" s="267">
        <v>24.5345</v>
      </c>
      <c r="G213" s="267">
        <v>5.5967</v>
      </c>
      <c r="H213" s="267">
        <v>23.535</v>
      </c>
      <c r="I213" s="267">
        <v>5.3239</v>
      </c>
      <c r="J213" s="267">
        <v>21.1974</v>
      </c>
      <c r="K213" s="267">
        <v>4.5268</v>
      </c>
      <c r="L213" s="267">
        <v>23.083</v>
      </c>
      <c r="M213" s="267">
        <v>11.2573</v>
      </c>
      <c r="N213" s="267">
        <v>0</v>
      </c>
      <c r="O213" s="267">
        <v>0</v>
      </c>
      <c r="P213" s="267">
        <v>0</v>
      </c>
    </row>
    <row r="214" spans="1:16" ht="15">
      <c r="A214" s="290">
        <v>5</v>
      </c>
      <c r="B214" s="267">
        <v>0</v>
      </c>
      <c r="C214" s="267">
        <v>0</v>
      </c>
      <c r="D214" s="267">
        <v>15.4774</v>
      </c>
      <c r="E214" s="267">
        <v>4.5285</v>
      </c>
      <c r="F214" s="267">
        <v>19.6276</v>
      </c>
      <c r="G214" s="267">
        <v>4.4773</v>
      </c>
      <c r="H214" s="267">
        <v>18.828</v>
      </c>
      <c r="I214" s="267">
        <v>4.2591</v>
      </c>
      <c r="J214" s="267">
        <v>16.9579</v>
      </c>
      <c r="K214" s="267">
        <v>3.6214</v>
      </c>
      <c r="L214" s="267">
        <v>18.4664</v>
      </c>
      <c r="M214" s="267">
        <v>9.0058</v>
      </c>
      <c r="N214" s="267">
        <v>0</v>
      </c>
      <c r="O214" s="267">
        <v>0</v>
      </c>
      <c r="P214" s="267">
        <v>0</v>
      </c>
    </row>
    <row r="215" spans="1:16" ht="15">
      <c r="A215" s="290">
        <v>6</v>
      </c>
      <c r="B215" s="267">
        <v>0</v>
      </c>
      <c r="C215" s="267">
        <v>0</v>
      </c>
      <c r="D215" s="267">
        <v>11.608</v>
      </c>
      <c r="E215" s="267">
        <v>3.3964</v>
      </c>
      <c r="F215" s="267">
        <v>14.7207</v>
      </c>
      <c r="G215" s="267">
        <v>3.358</v>
      </c>
      <c r="H215" s="267">
        <v>14.121</v>
      </c>
      <c r="I215" s="267">
        <v>3.1943</v>
      </c>
      <c r="J215" s="267">
        <v>12.7184</v>
      </c>
      <c r="K215" s="267">
        <v>2.7161</v>
      </c>
      <c r="L215" s="267">
        <v>13.8498</v>
      </c>
      <c r="M215" s="267">
        <v>6.7544</v>
      </c>
      <c r="N215" s="267">
        <v>0</v>
      </c>
      <c r="O215" s="267">
        <v>0</v>
      </c>
      <c r="P215" s="267">
        <v>0</v>
      </c>
    </row>
    <row r="216" spans="1:16" ht="15">
      <c r="A216" s="290">
        <v>7</v>
      </c>
      <c r="B216" s="267">
        <v>0</v>
      </c>
      <c r="C216" s="267">
        <v>0</v>
      </c>
      <c r="D216" s="267">
        <v>11.2462</v>
      </c>
      <c r="E216" s="267">
        <v>3.302</v>
      </c>
      <c r="F216" s="267">
        <v>13.9922</v>
      </c>
      <c r="G216" s="267">
        <v>3.2647</v>
      </c>
      <c r="H216" s="267">
        <v>13.5546</v>
      </c>
      <c r="I216" s="267">
        <v>3.1056</v>
      </c>
      <c r="J216" s="267">
        <v>12.2825</v>
      </c>
      <c r="K216" s="267">
        <v>2.6406</v>
      </c>
      <c r="L216" s="267">
        <v>13.2662</v>
      </c>
      <c r="M216" s="267">
        <v>6.5667</v>
      </c>
      <c r="N216" s="267">
        <v>0</v>
      </c>
      <c r="O216" s="267">
        <v>0</v>
      </c>
      <c r="P216" s="267">
        <v>0</v>
      </c>
    </row>
    <row r="217" spans="1:16" ht="15">
      <c r="A217" s="290">
        <v>8</v>
      </c>
      <c r="B217" s="267">
        <v>0</v>
      </c>
      <c r="C217" s="267">
        <v>0</v>
      </c>
      <c r="D217" s="267">
        <v>10.8844</v>
      </c>
      <c r="E217" s="267">
        <v>3.2077</v>
      </c>
      <c r="F217" s="267">
        <v>13.2636</v>
      </c>
      <c r="G217" s="267">
        <v>3.1714</v>
      </c>
      <c r="H217" s="267">
        <v>12.9882</v>
      </c>
      <c r="I217" s="267">
        <v>3.0169</v>
      </c>
      <c r="J217" s="267">
        <v>11.8466</v>
      </c>
      <c r="K217" s="267">
        <v>2.5652</v>
      </c>
      <c r="L217" s="267">
        <v>12.6826</v>
      </c>
      <c r="M217" s="267">
        <v>6.3791</v>
      </c>
      <c r="N217" s="267">
        <v>0</v>
      </c>
      <c r="O217" s="267">
        <v>0</v>
      </c>
      <c r="P217" s="267">
        <v>0</v>
      </c>
    </row>
    <row r="218" spans="1:16" ht="15">
      <c r="A218" s="290">
        <v>9</v>
      </c>
      <c r="B218" s="267">
        <v>0</v>
      </c>
      <c r="C218" s="267">
        <v>0</v>
      </c>
      <c r="D218" s="267">
        <v>10.5225</v>
      </c>
      <c r="E218" s="267">
        <v>3.1133</v>
      </c>
      <c r="F218" s="267">
        <v>12.5351</v>
      </c>
      <c r="G218" s="267">
        <v>3.0782</v>
      </c>
      <c r="H218" s="267">
        <v>12.4218</v>
      </c>
      <c r="I218" s="267">
        <v>2.9281</v>
      </c>
      <c r="J218" s="267">
        <v>11.4108</v>
      </c>
      <c r="K218" s="267">
        <v>2.4897</v>
      </c>
      <c r="L218" s="267">
        <v>12.0991</v>
      </c>
      <c r="M218" s="267">
        <v>6.1915</v>
      </c>
      <c r="N218" s="267">
        <v>0</v>
      </c>
      <c r="O218" s="267">
        <v>0</v>
      </c>
      <c r="P218" s="267">
        <v>0</v>
      </c>
    </row>
    <row r="219" spans="1:16" ht="15">
      <c r="A219" s="290">
        <v>10</v>
      </c>
      <c r="B219" s="267">
        <v>0</v>
      </c>
      <c r="C219" s="267">
        <v>0</v>
      </c>
      <c r="D219" s="267">
        <v>10.1607</v>
      </c>
      <c r="E219" s="267">
        <v>3.019</v>
      </c>
      <c r="F219" s="267">
        <v>11.8066</v>
      </c>
      <c r="G219" s="267">
        <v>2.9849</v>
      </c>
      <c r="H219" s="267">
        <v>11.8553</v>
      </c>
      <c r="I219" s="267">
        <v>2.8394</v>
      </c>
      <c r="J219" s="267">
        <v>10.9749</v>
      </c>
      <c r="K219" s="267">
        <v>2.4143</v>
      </c>
      <c r="L219" s="267">
        <v>11.5155</v>
      </c>
      <c r="M219" s="267">
        <v>6.0039</v>
      </c>
      <c r="N219" s="267">
        <v>0</v>
      </c>
      <c r="O219" s="267">
        <v>0</v>
      </c>
      <c r="P219" s="267">
        <v>0</v>
      </c>
    </row>
    <row r="220" spans="1:16" ht="15">
      <c r="A220" s="290">
        <v>11</v>
      </c>
      <c r="B220" s="267">
        <v>0</v>
      </c>
      <c r="C220" s="267">
        <v>0</v>
      </c>
      <c r="D220" s="267">
        <v>9.7989</v>
      </c>
      <c r="E220" s="267">
        <v>2.9246</v>
      </c>
      <c r="F220" s="267">
        <v>11.0781</v>
      </c>
      <c r="G220" s="267">
        <v>2.8916</v>
      </c>
      <c r="H220" s="267">
        <v>11.2889</v>
      </c>
      <c r="I220" s="267">
        <v>2.7507</v>
      </c>
      <c r="J220" s="267">
        <v>10.539</v>
      </c>
      <c r="K220" s="267">
        <v>2.3388</v>
      </c>
      <c r="L220" s="267">
        <v>10.9319</v>
      </c>
      <c r="M220" s="267">
        <v>5.8163</v>
      </c>
      <c r="N220" s="267">
        <v>0</v>
      </c>
      <c r="O220" s="267">
        <v>0</v>
      </c>
      <c r="P220" s="267">
        <v>0</v>
      </c>
    </row>
    <row r="221" spans="1:16" ht="15">
      <c r="A221" s="290">
        <v>12</v>
      </c>
      <c r="B221" s="267">
        <v>0</v>
      </c>
      <c r="C221" s="267">
        <v>0</v>
      </c>
      <c r="D221" s="267">
        <v>9.4371</v>
      </c>
      <c r="E221" s="267">
        <v>2.8303</v>
      </c>
      <c r="F221" s="267">
        <v>10.3495</v>
      </c>
      <c r="G221" s="267">
        <v>2.7983</v>
      </c>
      <c r="H221" s="267">
        <v>10.7225</v>
      </c>
      <c r="I221" s="267">
        <v>2.6619</v>
      </c>
      <c r="J221" s="267">
        <v>10.1031</v>
      </c>
      <c r="K221" s="267">
        <v>2.2634</v>
      </c>
      <c r="L221" s="267">
        <v>10.3484</v>
      </c>
      <c r="M221" s="267">
        <v>5.6286</v>
      </c>
      <c r="N221" s="267">
        <v>0</v>
      </c>
      <c r="O221" s="267">
        <v>0</v>
      </c>
      <c r="P221" s="267">
        <v>0</v>
      </c>
    </row>
    <row r="222" spans="1:16" ht="15">
      <c r="A222" s="290">
        <v>13</v>
      </c>
      <c r="B222" s="267">
        <v>0</v>
      </c>
      <c r="C222" s="267">
        <v>0</v>
      </c>
      <c r="D222" s="267">
        <v>9.0752</v>
      </c>
      <c r="E222" s="267">
        <v>2.736</v>
      </c>
      <c r="F222" s="267">
        <v>9.621</v>
      </c>
      <c r="G222" s="267">
        <v>2.7051</v>
      </c>
      <c r="H222" s="267">
        <v>10.1561</v>
      </c>
      <c r="I222" s="267">
        <v>2.5732</v>
      </c>
      <c r="J222" s="267">
        <v>9.6672</v>
      </c>
      <c r="K222" s="267">
        <v>2.1879</v>
      </c>
      <c r="L222" s="267">
        <v>9.7648</v>
      </c>
      <c r="M222" s="267">
        <v>5.441</v>
      </c>
      <c r="N222" s="267">
        <v>0</v>
      </c>
      <c r="O222" s="267">
        <v>0</v>
      </c>
      <c r="P222" s="267">
        <v>0</v>
      </c>
    </row>
    <row r="223" spans="1:16" ht="15">
      <c r="A223" s="290">
        <v>14</v>
      </c>
      <c r="B223" s="267">
        <v>0</v>
      </c>
      <c r="C223" s="267">
        <v>0</v>
      </c>
      <c r="D223" s="267">
        <v>8.7134</v>
      </c>
      <c r="E223" s="267">
        <v>2.6416</v>
      </c>
      <c r="F223" s="267">
        <v>8.8925</v>
      </c>
      <c r="G223" s="267">
        <v>2.6118</v>
      </c>
      <c r="H223" s="267">
        <v>9.5896</v>
      </c>
      <c r="I223" s="267">
        <v>2.4845</v>
      </c>
      <c r="J223" s="267">
        <v>9.2313</v>
      </c>
      <c r="K223" s="267">
        <v>2.1125</v>
      </c>
      <c r="L223" s="267">
        <v>9.1812</v>
      </c>
      <c r="M223" s="267">
        <v>5.2534</v>
      </c>
      <c r="N223" s="267">
        <v>0</v>
      </c>
      <c r="O223" s="267">
        <v>0</v>
      </c>
      <c r="P223" s="267">
        <v>0</v>
      </c>
    </row>
    <row r="224" spans="1:16" ht="15">
      <c r="A224" s="290">
        <v>15</v>
      </c>
      <c r="B224" s="267">
        <v>0</v>
      </c>
      <c r="C224" s="267">
        <v>0</v>
      </c>
      <c r="D224" s="267">
        <v>8.3516</v>
      </c>
      <c r="E224" s="267">
        <v>2.5473</v>
      </c>
      <c r="F224" s="267">
        <v>8.164</v>
      </c>
      <c r="G224" s="267">
        <v>2.5185</v>
      </c>
      <c r="H224" s="267">
        <v>9.0232</v>
      </c>
      <c r="I224" s="267">
        <v>2.3957</v>
      </c>
      <c r="J224" s="267">
        <v>8.7954</v>
      </c>
      <c r="K224" s="267">
        <v>2.037</v>
      </c>
      <c r="L224" s="267">
        <v>8.5977</v>
      </c>
      <c r="M224" s="267">
        <v>5.0658</v>
      </c>
      <c r="N224" s="267">
        <v>0</v>
      </c>
      <c r="O224" s="267">
        <v>0</v>
      </c>
      <c r="P224" s="267">
        <v>0</v>
      </c>
    </row>
    <row r="225" spans="1:16" ht="15">
      <c r="A225" s="290">
        <v>16</v>
      </c>
      <c r="B225" s="267">
        <v>0</v>
      </c>
      <c r="C225" s="267">
        <v>0</v>
      </c>
      <c r="D225" s="267">
        <v>7.9898</v>
      </c>
      <c r="E225" s="267">
        <v>2.4529</v>
      </c>
      <c r="F225" s="267">
        <v>7.4354</v>
      </c>
      <c r="G225" s="267">
        <v>2.4252</v>
      </c>
      <c r="H225" s="267">
        <v>8.4568</v>
      </c>
      <c r="I225" s="267">
        <v>2.307</v>
      </c>
      <c r="J225" s="267">
        <v>8.3595</v>
      </c>
      <c r="K225" s="267">
        <v>1.9616</v>
      </c>
      <c r="L225" s="267">
        <v>8.0141</v>
      </c>
      <c r="M225" s="267">
        <v>4.8781</v>
      </c>
      <c r="N225" s="267">
        <v>0</v>
      </c>
      <c r="O225" s="267">
        <v>0</v>
      </c>
      <c r="P225" s="267">
        <v>0</v>
      </c>
    </row>
    <row r="226" spans="1:16" ht="15">
      <c r="A226" s="290">
        <v>17</v>
      </c>
      <c r="B226" s="267">
        <v>0</v>
      </c>
      <c r="C226" s="267">
        <v>0</v>
      </c>
      <c r="D226" s="267">
        <v>7.6279</v>
      </c>
      <c r="E226" s="267">
        <v>2.3586</v>
      </c>
      <c r="F226" s="267">
        <v>6.7069</v>
      </c>
      <c r="G226" s="267">
        <v>2.3319</v>
      </c>
      <c r="H226" s="267">
        <v>7.8904</v>
      </c>
      <c r="I226" s="267">
        <v>2.2183</v>
      </c>
      <c r="J226" s="267">
        <v>7.9236</v>
      </c>
      <c r="K226" s="267">
        <v>1.8862</v>
      </c>
      <c r="L226" s="267">
        <v>7.4305</v>
      </c>
      <c r="M226" s="267">
        <v>4.6905</v>
      </c>
      <c r="N226" s="267">
        <v>0</v>
      </c>
      <c r="O226" s="267">
        <v>0</v>
      </c>
      <c r="P226" s="267">
        <v>0</v>
      </c>
    </row>
    <row r="227" spans="1:16" ht="15">
      <c r="A227" s="290">
        <v>18</v>
      </c>
      <c r="B227" s="267">
        <v>0</v>
      </c>
      <c r="C227" s="267">
        <v>0</v>
      </c>
      <c r="D227" s="267">
        <v>7.2661</v>
      </c>
      <c r="E227" s="267">
        <v>2.2642</v>
      </c>
      <c r="F227" s="267">
        <v>5.9784</v>
      </c>
      <c r="G227" s="267">
        <v>2.2387</v>
      </c>
      <c r="H227" s="267">
        <v>7.324</v>
      </c>
      <c r="I227" s="267">
        <v>2.1295</v>
      </c>
      <c r="J227" s="267">
        <v>7.4877</v>
      </c>
      <c r="K227" s="267">
        <v>1.8107</v>
      </c>
      <c r="L227" s="267">
        <v>6.847</v>
      </c>
      <c r="M227" s="267">
        <v>4.5029</v>
      </c>
      <c r="N227" s="267">
        <v>9.6485</v>
      </c>
      <c r="O227" s="267">
        <v>9.1728</v>
      </c>
      <c r="P227" s="267">
        <v>0</v>
      </c>
    </row>
    <row r="228" spans="1:16" ht="15">
      <c r="A228" s="290">
        <v>19</v>
      </c>
      <c r="B228" s="267">
        <v>0</v>
      </c>
      <c r="C228" s="267">
        <v>0</v>
      </c>
      <c r="D228" s="267">
        <v>7.5264</v>
      </c>
      <c r="E228" s="267">
        <v>2.2437</v>
      </c>
      <c r="F228" s="267">
        <v>5.9985</v>
      </c>
      <c r="G228" s="267">
        <v>2.2083</v>
      </c>
      <c r="H228" s="267">
        <v>7.2024</v>
      </c>
      <c r="I228" s="267">
        <v>2.1263</v>
      </c>
      <c r="J228" s="267">
        <v>7.2154</v>
      </c>
      <c r="K228" s="267">
        <v>1.8079</v>
      </c>
      <c r="L228" s="267">
        <v>6.6572</v>
      </c>
      <c r="M228" s="267">
        <v>4.3877</v>
      </c>
      <c r="N228" s="267">
        <v>9.3804</v>
      </c>
      <c r="O228" s="267">
        <v>8.918</v>
      </c>
      <c r="P228" s="267">
        <v>0</v>
      </c>
    </row>
    <row r="229" spans="1:16" ht="15">
      <c r="A229" s="290">
        <v>20</v>
      </c>
      <c r="B229" s="267">
        <v>0</v>
      </c>
      <c r="C229" s="267">
        <v>0</v>
      </c>
      <c r="D229" s="267">
        <v>7.7866</v>
      </c>
      <c r="E229" s="267">
        <v>2.2231</v>
      </c>
      <c r="F229" s="267">
        <v>6.0187</v>
      </c>
      <c r="G229" s="267">
        <v>2.1779</v>
      </c>
      <c r="H229" s="267">
        <v>7.0808</v>
      </c>
      <c r="I229" s="267">
        <v>2.1231</v>
      </c>
      <c r="J229" s="267">
        <v>6.943</v>
      </c>
      <c r="K229" s="267">
        <v>1.805</v>
      </c>
      <c r="L229" s="267">
        <v>6.4675</v>
      </c>
      <c r="M229" s="267">
        <v>4.2726</v>
      </c>
      <c r="N229" s="267">
        <v>9.1124</v>
      </c>
      <c r="O229" s="267">
        <v>8.6632</v>
      </c>
      <c r="P229" s="267">
        <v>0</v>
      </c>
    </row>
    <row r="230" spans="1:16" ht="15">
      <c r="A230" s="290">
        <v>21</v>
      </c>
      <c r="B230" s="267">
        <v>0</v>
      </c>
      <c r="C230" s="267">
        <v>0</v>
      </c>
      <c r="D230" s="267">
        <v>8.8516</v>
      </c>
      <c r="E230" s="267">
        <v>2.3016</v>
      </c>
      <c r="F230" s="267">
        <v>6.6428</v>
      </c>
      <c r="G230" s="267">
        <v>2.2441</v>
      </c>
      <c r="H230" s="267">
        <v>7.6551</v>
      </c>
      <c r="I230" s="267">
        <v>2.2153</v>
      </c>
      <c r="J230" s="267">
        <v>7.3377</v>
      </c>
      <c r="K230" s="267">
        <v>1.8832</v>
      </c>
      <c r="L230" s="267">
        <v>6.9055</v>
      </c>
      <c r="M230" s="267">
        <v>4.3445</v>
      </c>
      <c r="N230" s="267">
        <v>9.7289</v>
      </c>
      <c r="O230" s="267">
        <v>8.7868</v>
      </c>
      <c r="P230" s="267">
        <v>0</v>
      </c>
    </row>
    <row r="231" spans="1:16" ht="15">
      <c r="A231" s="290">
        <v>22</v>
      </c>
      <c r="B231" s="267">
        <v>0</v>
      </c>
      <c r="C231" s="267">
        <v>0</v>
      </c>
      <c r="D231" s="267">
        <v>9.1379</v>
      </c>
      <c r="E231" s="267">
        <v>2.2801</v>
      </c>
      <c r="F231" s="267">
        <v>6.665</v>
      </c>
      <c r="G231" s="267">
        <v>2.2124</v>
      </c>
      <c r="H231" s="267">
        <v>7.5214</v>
      </c>
      <c r="I231" s="267">
        <v>2.2119</v>
      </c>
      <c r="J231" s="267">
        <v>7.0381</v>
      </c>
      <c r="K231" s="267">
        <v>1.8802</v>
      </c>
      <c r="L231" s="267">
        <v>6.6967</v>
      </c>
      <c r="M231" s="267">
        <v>4.2241</v>
      </c>
      <c r="N231" s="267">
        <v>9.4341</v>
      </c>
      <c r="O231" s="267">
        <v>8.5205</v>
      </c>
      <c r="P231" s="267">
        <v>0</v>
      </c>
    </row>
    <row r="232" spans="1:16" ht="15">
      <c r="A232" s="290">
        <v>23</v>
      </c>
      <c r="B232" s="267">
        <v>0</v>
      </c>
      <c r="C232" s="267">
        <v>0</v>
      </c>
      <c r="D232" s="267">
        <v>9.4242</v>
      </c>
      <c r="E232" s="267">
        <v>2.2586</v>
      </c>
      <c r="F232" s="267">
        <v>6.6871</v>
      </c>
      <c r="G232" s="267">
        <v>2.1806</v>
      </c>
      <c r="H232" s="267">
        <v>7.3876</v>
      </c>
      <c r="I232" s="267">
        <v>2.2085</v>
      </c>
      <c r="J232" s="267">
        <v>6.7385</v>
      </c>
      <c r="K232" s="267">
        <v>1.8773</v>
      </c>
      <c r="L232" s="267">
        <v>6.488</v>
      </c>
      <c r="M232" s="267">
        <v>4.1038</v>
      </c>
      <c r="N232" s="267">
        <v>9.1392</v>
      </c>
      <c r="O232" s="267">
        <v>8.2543</v>
      </c>
      <c r="P232" s="267">
        <v>0</v>
      </c>
    </row>
    <row r="233" spans="1:16" ht="15">
      <c r="A233" s="290">
        <v>24</v>
      </c>
      <c r="B233" s="267">
        <v>0</v>
      </c>
      <c r="C233" s="267">
        <v>0</v>
      </c>
      <c r="D233" s="267">
        <v>9.7104</v>
      </c>
      <c r="E233" s="267">
        <v>2.2371</v>
      </c>
      <c r="F233" s="267">
        <v>6.7093</v>
      </c>
      <c r="G233" s="267">
        <v>2.1489</v>
      </c>
      <c r="H233" s="267">
        <v>7.2539</v>
      </c>
      <c r="I233" s="267">
        <v>2.2052</v>
      </c>
      <c r="J233" s="267">
        <v>6.4389</v>
      </c>
      <c r="K233" s="267">
        <v>1.8743</v>
      </c>
      <c r="L233" s="267">
        <v>6.2793</v>
      </c>
      <c r="M233" s="267">
        <v>3.9834</v>
      </c>
      <c r="N233" s="267">
        <v>8.8444</v>
      </c>
      <c r="O233" s="267">
        <v>7.988</v>
      </c>
      <c r="P233" s="267">
        <v>0</v>
      </c>
    </row>
    <row r="234" spans="1:16" ht="15">
      <c r="A234" s="290">
        <v>25</v>
      </c>
      <c r="B234" s="267">
        <v>0</v>
      </c>
      <c r="C234" s="267">
        <v>0</v>
      </c>
      <c r="D234" s="267">
        <v>9.9967</v>
      </c>
      <c r="E234" s="267">
        <v>2.2156</v>
      </c>
      <c r="F234" s="267">
        <v>6.7315</v>
      </c>
      <c r="G234" s="267">
        <v>2.1171</v>
      </c>
      <c r="H234" s="267">
        <v>7.1201</v>
      </c>
      <c r="I234" s="267">
        <v>2.2018</v>
      </c>
      <c r="J234" s="267">
        <v>6.1393</v>
      </c>
      <c r="K234" s="267">
        <v>1.8713</v>
      </c>
      <c r="L234" s="267">
        <v>6.0706</v>
      </c>
      <c r="M234" s="267">
        <v>3.863</v>
      </c>
      <c r="N234" s="267">
        <v>8.5496</v>
      </c>
      <c r="O234" s="267">
        <v>7.7217</v>
      </c>
      <c r="P234" s="267">
        <v>0</v>
      </c>
    </row>
    <row r="235" spans="1:16" ht="15">
      <c r="A235" s="290">
        <v>26</v>
      </c>
      <c r="B235" s="267">
        <v>0</v>
      </c>
      <c r="C235" s="267">
        <v>0</v>
      </c>
      <c r="D235" s="267">
        <v>10.283</v>
      </c>
      <c r="E235" s="267">
        <v>2.1941</v>
      </c>
      <c r="F235" s="267">
        <v>6.7537</v>
      </c>
      <c r="G235" s="267">
        <v>2.0854</v>
      </c>
      <c r="H235" s="267">
        <v>6.9864</v>
      </c>
      <c r="I235" s="267">
        <v>2.1984</v>
      </c>
      <c r="J235" s="267">
        <v>5.8398</v>
      </c>
      <c r="K235" s="267">
        <v>1.8683</v>
      </c>
      <c r="L235" s="267">
        <v>5.8618</v>
      </c>
      <c r="M235" s="267">
        <v>3.7427</v>
      </c>
      <c r="N235" s="267">
        <v>8.2548</v>
      </c>
      <c r="O235" s="267">
        <v>7.4555</v>
      </c>
      <c r="P235" s="267">
        <v>0</v>
      </c>
    </row>
    <row r="236" spans="1:16" ht="15">
      <c r="A236" s="290">
        <v>27</v>
      </c>
      <c r="B236" s="267">
        <v>0</v>
      </c>
      <c r="C236" s="267">
        <v>0</v>
      </c>
      <c r="D236" s="267">
        <v>10.5693</v>
      </c>
      <c r="E236" s="267">
        <v>2.1726</v>
      </c>
      <c r="F236" s="267">
        <v>6.7759</v>
      </c>
      <c r="G236" s="267">
        <v>2.0536</v>
      </c>
      <c r="H236" s="267">
        <v>6.8526</v>
      </c>
      <c r="I236" s="267">
        <v>2.1951</v>
      </c>
      <c r="J236" s="267">
        <v>5.5402</v>
      </c>
      <c r="K236" s="267">
        <v>1.8653</v>
      </c>
      <c r="L236" s="267">
        <v>5.6531</v>
      </c>
      <c r="M236" s="267">
        <v>3.6223</v>
      </c>
      <c r="N236" s="267">
        <v>7.96</v>
      </c>
      <c r="O236" s="267">
        <v>7.1892</v>
      </c>
      <c r="P236" s="267">
        <v>0</v>
      </c>
    </row>
    <row r="237" spans="1:16" ht="15">
      <c r="A237" s="290">
        <v>28</v>
      </c>
      <c r="B237" s="267">
        <v>0</v>
      </c>
      <c r="C237" s="267">
        <v>0</v>
      </c>
      <c r="D237" s="267">
        <v>10.8556</v>
      </c>
      <c r="E237" s="267">
        <v>2.1511</v>
      </c>
      <c r="F237" s="267">
        <v>6.7981</v>
      </c>
      <c r="G237" s="267">
        <v>2.0219</v>
      </c>
      <c r="H237" s="267">
        <v>6.7189</v>
      </c>
      <c r="I237" s="267">
        <v>2.1917</v>
      </c>
      <c r="J237" s="267">
        <v>5.2406</v>
      </c>
      <c r="K237" s="267">
        <v>1.8623</v>
      </c>
      <c r="L237" s="267">
        <v>5.4444</v>
      </c>
      <c r="M237" s="267">
        <v>3.502</v>
      </c>
      <c r="N237" s="267">
        <v>7.6652</v>
      </c>
      <c r="O237" s="267">
        <v>6.9229</v>
      </c>
      <c r="P237" s="267">
        <v>0</v>
      </c>
    </row>
    <row r="238" spans="1:16" ht="15">
      <c r="A238" s="290">
        <v>29</v>
      </c>
      <c r="B238" s="267">
        <v>0</v>
      </c>
      <c r="C238" s="267">
        <v>0</v>
      </c>
      <c r="D238" s="267">
        <v>11.1419</v>
      </c>
      <c r="E238" s="267">
        <v>2.1296</v>
      </c>
      <c r="F238" s="267">
        <v>6.8203</v>
      </c>
      <c r="G238" s="267">
        <v>1.9901</v>
      </c>
      <c r="H238" s="267">
        <v>6.5851</v>
      </c>
      <c r="I238" s="267">
        <v>2.1883</v>
      </c>
      <c r="J238" s="267">
        <v>4.941</v>
      </c>
      <c r="K238" s="267">
        <v>1.8593</v>
      </c>
      <c r="L238" s="267">
        <v>5.2356</v>
      </c>
      <c r="M238" s="267">
        <v>3.3816</v>
      </c>
      <c r="N238" s="267">
        <v>7.3704</v>
      </c>
      <c r="O238" s="267">
        <v>6.6567</v>
      </c>
      <c r="P238" s="267">
        <v>0</v>
      </c>
    </row>
    <row r="239" spans="1:16" ht="15">
      <c r="A239" s="290">
        <v>30</v>
      </c>
      <c r="B239" s="267">
        <v>0</v>
      </c>
      <c r="C239" s="267">
        <v>0</v>
      </c>
      <c r="D239" s="267">
        <v>11.4282</v>
      </c>
      <c r="E239" s="267">
        <v>2.1081</v>
      </c>
      <c r="F239" s="267">
        <v>6.8425</v>
      </c>
      <c r="G239" s="267">
        <v>1.9584</v>
      </c>
      <c r="H239" s="267">
        <v>6.4514</v>
      </c>
      <c r="I239" s="267">
        <v>2.185</v>
      </c>
      <c r="J239" s="267">
        <v>4.6414</v>
      </c>
      <c r="K239" s="267">
        <v>1.8564</v>
      </c>
      <c r="L239" s="267">
        <v>5.0269</v>
      </c>
      <c r="M239" s="267">
        <v>3.2613</v>
      </c>
      <c r="N239" s="267">
        <v>7.0755</v>
      </c>
      <c r="O239" s="267">
        <v>6.3904</v>
      </c>
      <c r="P239" s="267">
        <v>0</v>
      </c>
    </row>
    <row r="240" spans="1:16" ht="15">
      <c r="A240" s="290">
        <v>31</v>
      </c>
      <c r="B240" s="267">
        <v>0</v>
      </c>
      <c r="C240" s="267">
        <v>0</v>
      </c>
      <c r="D240" s="267">
        <v>11.3345</v>
      </c>
      <c r="E240" s="267">
        <v>2.0938</v>
      </c>
      <c r="F240" s="267">
        <v>6.8069</v>
      </c>
      <c r="G240" s="267">
        <v>1.9485</v>
      </c>
      <c r="H240" s="267">
        <v>6.454</v>
      </c>
      <c r="I240" s="267">
        <v>2.1656</v>
      </c>
      <c r="J240" s="267">
        <v>4.6285</v>
      </c>
      <c r="K240" s="267">
        <v>1.8519</v>
      </c>
      <c r="L240" s="267">
        <v>5.0122</v>
      </c>
      <c r="M240" s="267">
        <v>3.214</v>
      </c>
      <c r="N240" s="267">
        <v>6.8285</v>
      </c>
      <c r="O240" s="267">
        <v>6.0468</v>
      </c>
      <c r="P240" s="267">
        <v>0</v>
      </c>
    </row>
    <row r="241" spans="1:16" ht="15">
      <c r="A241" s="290">
        <v>32</v>
      </c>
      <c r="B241" s="267">
        <v>0</v>
      </c>
      <c r="C241" s="267">
        <v>0</v>
      </c>
      <c r="D241" s="267">
        <v>11.2409</v>
      </c>
      <c r="E241" s="267">
        <v>2.0794</v>
      </c>
      <c r="F241" s="267">
        <v>6.7714</v>
      </c>
      <c r="G241" s="267">
        <v>1.9387</v>
      </c>
      <c r="H241" s="267">
        <v>6.4566</v>
      </c>
      <c r="I241" s="267">
        <v>2.1463</v>
      </c>
      <c r="J241" s="267">
        <v>4.6157</v>
      </c>
      <c r="K241" s="267">
        <v>1.8474</v>
      </c>
      <c r="L241" s="267">
        <v>4.9974</v>
      </c>
      <c r="M241" s="267">
        <v>3.1666</v>
      </c>
      <c r="N241" s="267">
        <v>6.5815</v>
      </c>
      <c r="O241" s="267">
        <v>5.7033</v>
      </c>
      <c r="P241" s="267">
        <v>0</v>
      </c>
    </row>
    <row r="242" spans="1:16" ht="15">
      <c r="A242" s="290">
        <v>33</v>
      </c>
      <c r="B242" s="267">
        <v>0</v>
      </c>
      <c r="C242" s="267">
        <v>0</v>
      </c>
      <c r="D242" s="267">
        <v>11.1473</v>
      </c>
      <c r="E242" s="267">
        <v>2.0651</v>
      </c>
      <c r="F242" s="267">
        <v>6.7359</v>
      </c>
      <c r="G242" s="267">
        <v>1.9288</v>
      </c>
      <c r="H242" s="267">
        <v>6.4592</v>
      </c>
      <c r="I242" s="267">
        <v>2.1269</v>
      </c>
      <c r="J242" s="267">
        <v>4.6028</v>
      </c>
      <c r="K242" s="267">
        <v>1.8429</v>
      </c>
      <c r="L242" s="267">
        <v>4.9827</v>
      </c>
      <c r="M242" s="267">
        <v>3.1193</v>
      </c>
      <c r="N242" s="267">
        <v>6.3345</v>
      </c>
      <c r="O242" s="267">
        <v>5.3598</v>
      </c>
      <c r="P242" s="267">
        <v>0</v>
      </c>
    </row>
    <row r="243" spans="1:16" ht="15">
      <c r="A243" s="290">
        <v>34</v>
      </c>
      <c r="B243" s="267">
        <v>0</v>
      </c>
      <c r="C243" s="267">
        <v>0</v>
      </c>
      <c r="D243" s="267">
        <v>11.0536</v>
      </c>
      <c r="E243" s="267">
        <v>2.0508</v>
      </c>
      <c r="F243" s="267">
        <v>6.7004</v>
      </c>
      <c r="G243" s="267">
        <v>1.919</v>
      </c>
      <c r="H243" s="267">
        <v>6.4618</v>
      </c>
      <c r="I243" s="267">
        <v>2.1076</v>
      </c>
      <c r="J243" s="267">
        <v>4.5899</v>
      </c>
      <c r="K243" s="267">
        <v>1.8384</v>
      </c>
      <c r="L243" s="267">
        <v>4.9679</v>
      </c>
      <c r="M243" s="267">
        <v>3.072</v>
      </c>
      <c r="N243" s="267">
        <v>6.0875</v>
      </c>
      <c r="O243" s="267">
        <v>5.0162</v>
      </c>
      <c r="P243" s="267">
        <v>0</v>
      </c>
    </row>
    <row r="244" spans="1:16" ht="15">
      <c r="A244" s="290">
        <v>35</v>
      </c>
      <c r="B244" s="267">
        <v>0</v>
      </c>
      <c r="C244" s="267">
        <v>0</v>
      </c>
      <c r="D244" s="267">
        <v>10.96</v>
      </c>
      <c r="E244" s="267">
        <v>2.0364</v>
      </c>
      <c r="F244" s="267">
        <v>6.6649</v>
      </c>
      <c r="G244" s="267">
        <v>1.9091</v>
      </c>
      <c r="H244" s="267">
        <v>6.4645</v>
      </c>
      <c r="I244" s="267">
        <v>2.0882</v>
      </c>
      <c r="J244" s="267">
        <v>4.5771</v>
      </c>
      <c r="K244" s="267">
        <v>1.834</v>
      </c>
      <c r="L244" s="267">
        <v>4.9532</v>
      </c>
      <c r="M244" s="267">
        <v>3.0247</v>
      </c>
      <c r="N244" s="267">
        <v>5.8405</v>
      </c>
      <c r="O244" s="267">
        <v>4.6727</v>
      </c>
      <c r="P244" s="267">
        <v>0</v>
      </c>
    </row>
    <row r="245" spans="1:16" ht="15">
      <c r="A245" s="290">
        <v>36</v>
      </c>
      <c r="B245" s="267">
        <v>0</v>
      </c>
      <c r="C245" s="267">
        <v>0</v>
      </c>
      <c r="D245" s="267">
        <v>10.8663</v>
      </c>
      <c r="E245" s="267">
        <v>2.0221</v>
      </c>
      <c r="F245" s="267">
        <v>6.6294</v>
      </c>
      <c r="G245" s="267">
        <v>1.8993</v>
      </c>
      <c r="H245" s="267">
        <v>6.4671</v>
      </c>
      <c r="I245" s="267">
        <v>2.0689</v>
      </c>
      <c r="J245" s="267">
        <v>4.5642</v>
      </c>
      <c r="K245" s="267">
        <v>1.8295</v>
      </c>
      <c r="L245" s="267">
        <v>4.9384</v>
      </c>
      <c r="M245" s="267">
        <v>2.9774</v>
      </c>
      <c r="N245" s="267">
        <v>5.5935</v>
      </c>
      <c r="O245" s="267">
        <v>4.3291</v>
      </c>
      <c r="P245" s="267">
        <v>0</v>
      </c>
    </row>
    <row r="246" spans="1:16" ht="15">
      <c r="A246" s="290">
        <v>37</v>
      </c>
      <c r="B246" s="267">
        <v>0</v>
      </c>
      <c r="C246" s="267">
        <v>0</v>
      </c>
      <c r="D246" s="267">
        <v>10.7727</v>
      </c>
      <c r="E246" s="267">
        <v>2.0078</v>
      </c>
      <c r="F246" s="267">
        <v>6.5939</v>
      </c>
      <c r="G246" s="267">
        <v>1.8894</v>
      </c>
      <c r="H246" s="267">
        <v>6.4697</v>
      </c>
      <c r="I246" s="267">
        <v>2.0495</v>
      </c>
      <c r="J246" s="267">
        <v>4.5514</v>
      </c>
      <c r="K246" s="267">
        <v>1.825</v>
      </c>
      <c r="L246" s="267">
        <v>4.9237</v>
      </c>
      <c r="M246" s="267">
        <v>2.9301</v>
      </c>
      <c r="N246" s="267">
        <v>5.3465</v>
      </c>
      <c r="O246" s="267">
        <v>3.9856</v>
      </c>
      <c r="P246" s="267">
        <v>0</v>
      </c>
    </row>
    <row r="247" spans="1:16" ht="15">
      <c r="A247" s="290">
        <v>38</v>
      </c>
      <c r="B247" s="267">
        <v>0</v>
      </c>
      <c r="C247" s="267">
        <v>0</v>
      </c>
      <c r="D247" s="267">
        <v>10.6791</v>
      </c>
      <c r="E247" s="267">
        <v>1.9934</v>
      </c>
      <c r="F247" s="267">
        <v>6.5584</v>
      </c>
      <c r="G247" s="267">
        <v>1.8796</v>
      </c>
      <c r="H247" s="267">
        <v>6.4723</v>
      </c>
      <c r="I247" s="267">
        <v>2.0302</v>
      </c>
      <c r="J247" s="267">
        <v>4.5385</v>
      </c>
      <c r="K247" s="267">
        <v>1.8205</v>
      </c>
      <c r="L247" s="267">
        <v>4.9089</v>
      </c>
      <c r="M247" s="267">
        <v>2.8827</v>
      </c>
      <c r="N247" s="267">
        <v>5.0995</v>
      </c>
      <c r="O247" s="267">
        <v>3.642</v>
      </c>
      <c r="P247" s="267">
        <v>0</v>
      </c>
    </row>
    <row r="248" spans="1:16" ht="15">
      <c r="A248" s="290">
        <v>39</v>
      </c>
      <c r="B248" s="267">
        <v>0</v>
      </c>
      <c r="C248" s="267">
        <v>0</v>
      </c>
      <c r="D248" s="267">
        <v>10.5854</v>
      </c>
      <c r="E248" s="267">
        <v>1.9791</v>
      </c>
      <c r="F248" s="267">
        <v>6.5229</v>
      </c>
      <c r="G248" s="267">
        <v>1.8697</v>
      </c>
      <c r="H248" s="267">
        <v>6.4749</v>
      </c>
      <c r="I248" s="267">
        <v>2.0109</v>
      </c>
      <c r="J248" s="267">
        <v>4.5257</v>
      </c>
      <c r="K248" s="267">
        <v>1.816</v>
      </c>
      <c r="L248" s="267">
        <v>4.8942</v>
      </c>
      <c r="M248" s="267">
        <v>2.8354</v>
      </c>
      <c r="N248" s="267">
        <v>4.8525</v>
      </c>
      <c r="O248" s="267">
        <v>3.2985</v>
      </c>
      <c r="P248" s="267">
        <v>0</v>
      </c>
    </row>
    <row r="249" spans="1:16" ht="15">
      <c r="A249" s="290">
        <v>40</v>
      </c>
      <c r="B249" s="267">
        <v>0</v>
      </c>
      <c r="C249" s="267">
        <v>0</v>
      </c>
      <c r="D249" s="267">
        <v>10.4918</v>
      </c>
      <c r="E249" s="267">
        <v>1.9648</v>
      </c>
      <c r="F249" s="267">
        <v>6.4874</v>
      </c>
      <c r="G249" s="267">
        <v>1.8599</v>
      </c>
      <c r="H249" s="267">
        <v>6.4776</v>
      </c>
      <c r="I249" s="267">
        <v>1.9915</v>
      </c>
      <c r="J249" s="267">
        <v>4.5128</v>
      </c>
      <c r="K249" s="267">
        <v>1.8116</v>
      </c>
      <c r="L249" s="267">
        <v>4.8794</v>
      </c>
      <c r="M249" s="267">
        <v>2.7881</v>
      </c>
      <c r="N249" s="267">
        <v>4.6055</v>
      </c>
      <c r="O249" s="267">
        <v>2.9549</v>
      </c>
      <c r="P249" s="267">
        <v>0</v>
      </c>
    </row>
    <row r="250" spans="1:16" ht="15">
      <c r="A250" s="290">
        <v>41</v>
      </c>
      <c r="B250" s="267">
        <v>0</v>
      </c>
      <c r="C250" s="267">
        <v>0</v>
      </c>
      <c r="D250" s="267">
        <v>10.3981</v>
      </c>
      <c r="E250" s="267">
        <v>1.9505</v>
      </c>
      <c r="F250" s="267">
        <v>6.4519</v>
      </c>
      <c r="G250" s="267">
        <v>1.85</v>
      </c>
      <c r="H250" s="267">
        <v>6.4802</v>
      </c>
      <c r="I250" s="267">
        <v>1.9722</v>
      </c>
      <c r="J250" s="267">
        <v>4.5</v>
      </c>
      <c r="K250" s="267">
        <v>1.8071</v>
      </c>
      <c r="L250" s="267">
        <v>4.8647</v>
      </c>
      <c r="M250" s="267">
        <v>2.7408</v>
      </c>
      <c r="N250" s="267">
        <v>4.3585</v>
      </c>
      <c r="O250" s="267">
        <v>2.6114</v>
      </c>
      <c r="P250" s="267">
        <v>0</v>
      </c>
    </row>
    <row r="251" spans="1:16" ht="15">
      <c r="A251" s="290">
        <v>42</v>
      </c>
      <c r="B251" s="267">
        <v>0</v>
      </c>
      <c r="C251" s="267">
        <v>0</v>
      </c>
      <c r="D251" s="267">
        <v>10.3045</v>
      </c>
      <c r="E251" s="267">
        <v>1.9361</v>
      </c>
      <c r="F251" s="267">
        <v>6.4164</v>
      </c>
      <c r="G251" s="267">
        <v>1.8402</v>
      </c>
      <c r="H251" s="267">
        <v>6.4828</v>
      </c>
      <c r="I251" s="267">
        <v>1.9528</v>
      </c>
      <c r="J251" s="267">
        <v>4.4871</v>
      </c>
      <c r="K251" s="267">
        <v>1.8026</v>
      </c>
      <c r="L251" s="267">
        <v>4.85</v>
      </c>
      <c r="M251" s="267">
        <v>2.6935</v>
      </c>
      <c r="N251" s="267">
        <v>4.1115</v>
      </c>
      <c r="O251" s="267">
        <v>2.2679</v>
      </c>
      <c r="P251" s="267">
        <v>0</v>
      </c>
    </row>
    <row r="252" spans="1:16" ht="15">
      <c r="A252" s="290">
        <v>43</v>
      </c>
      <c r="B252" s="267">
        <v>0</v>
      </c>
      <c r="C252" s="267">
        <v>0</v>
      </c>
      <c r="D252" s="267">
        <v>9.8814</v>
      </c>
      <c r="E252" s="267">
        <v>1.9198</v>
      </c>
      <c r="F252" s="267">
        <v>6.3052</v>
      </c>
      <c r="G252" s="267">
        <v>1.828</v>
      </c>
      <c r="H252" s="267">
        <v>6.4156</v>
      </c>
      <c r="I252" s="267">
        <v>1.9377</v>
      </c>
      <c r="J252" s="267">
        <v>4.445</v>
      </c>
      <c r="K252" s="267">
        <v>1.8002</v>
      </c>
      <c r="L252" s="267">
        <v>4.8678</v>
      </c>
      <c r="M252" s="267">
        <v>2.6723</v>
      </c>
      <c r="N252" s="267">
        <v>4.036</v>
      </c>
      <c r="O252" s="267">
        <v>2.2399</v>
      </c>
      <c r="P252" s="267">
        <v>0</v>
      </c>
    </row>
    <row r="253" spans="1:16" ht="15">
      <c r="A253" s="290">
        <v>44</v>
      </c>
      <c r="B253" s="267">
        <v>0</v>
      </c>
      <c r="C253" s="267">
        <v>0</v>
      </c>
      <c r="D253" s="267">
        <v>9.4582</v>
      </c>
      <c r="E253" s="267">
        <v>1.9034</v>
      </c>
      <c r="F253" s="267">
        <v>6.194</v>
      </c>
      <c r="G253" s="267">
        <v>1.8158</v>
      </c>
      <c r="H253" s="267">
        <v>6.3484</v>
      </c>
      <c r="I253" s="267">
        <v>1.9226</v>
      </c>
      <c r="J253" s="267">
        <v>4.4028</v>
      </c>
      <c r="K253" s="267">
        <v>1.7977</v>
      </c>
      <c r="L253" s="267">
        <v>4.8857</v>
      </c>
      <c r="M253" s="267">
        <v>2.651</v>
      </c>
      <c r="N253" s="267">
        <v>3.9605</v>
      </c>
      <c r="O253" s="267">
        <v>2.2119</v>
      </c>
      <c r="P253" s="267">
        <v>0</v>
      </c>
    </row>
    <row r="254" spans="1:16" ht="15">
      <c r="A254" s="290">
        <v>45</v>
      </c>
      <c r="B254" s="267">
        <v>0</v>
      </c>
      <c r="C254" s="267">
        <v>0</v>
      </c>
      <c r="D254" s="267">
        <v>9.0351</v>
      </c>
      <c r="E254" s="267">
        <v>1.8871</v>
      </c>
      <c r="F254" s="267">
        <v>6.0829</v>
      </c>
      <c r="G254" s="267">
        <v>1.8036</v>
      </c>
      <c r="H254" s="267">
        <v>6.2812</v>
      </c>
      <c r="I254" s="267">
        <v>1.9074</v>
      </c>
      <c r="J254" s="267">
        <v>4.3607</v>
      </c>
      <c r="K254" s="267">
        <v>1.7953</v>
      </c>
      <c r="L254" s="267">
        <v>4.9036</v>
      </c>
      <c r="M254" s="267">
        <v>2.6298</v>
      </c>
      <c r="N254" s="267">
        <v>3.885</v>
      </c>
      <c r="O254" s="267">
        <v>2.1839</v>
      </c>
      <c r="P254" s="267">
        <v>0</v>
      </c>
    </row>
    <row r="255" spans="1:16" ht="15">
      <c r="A255" s="290">
        <v>46</v>
      </c>
      <c r="B255" s="267">
        <v>0</v>
      </c>
      <c r="C255" s="267">
        <v>0</v>
      </c>
      <c r="D255" s="267">
        <v>8.6119</v>
      </c>
      <c r="E255" s="267">
        <v>1.8708</v>
      </c>
      <c r="F255" s="267">
        <v>5.9717</v>
      </c>
      <c r="G255" s="267">
        <v>1.7915</v>
      </c>
      <c r="H255" s="267">
        <v>6.2139</v>
      </c>
      <c r="I255" s="267">
        <v>1.8923</v>
      </c>
      <c r="J255" s="267">
        <v>4.3185</v>
      </c>
      <c r="K255" s="267">
        <v>1.7929</v>
      </c>
      <c r="L255" s="267">
        <v>4.9215</v>
      </c>
      <c r="M255" s="267">
        <v>2.6086</v>
      </c>
      <c r="N255" s="267">
        <v>3.8094</v>
      </c>
      <c r="O255" s="267">
        <v>2.1559</v>
      </c>
      <c r="P255" s="267">
        <v>0</v>
      </c>
    </row>
    <row r="256" spans="1:16" ht="15">
      <c r="A256" s="290">
        <v>47</v>
      </c>
      <c r="B256" s="267">
        <v>0</v>
      </c>
      <c r="C256" s="267">
        <v>0</v>
      </c>
      <c r="D256" s="267">
        <v>8.1888</v>
      </c>
      <c r="E256" s="267">
        <v>1.8544</v>
      </c>
      <c r="F256" s="267">
        <v>5.8606</v>
      </c>
      <c r="G256" s="267">
        <v>1.7793</v>
      </c>
      <c r="H256" s="267">
        <v>6.1467</v>
      </c>
      <c r="I256" s="267">
        <v>1.8772</v>
      </c>
      <c r="J256" s="267">
        <v>4.2764</v>
      </c>
      <c r="K256" s="267">
        <v>1.7904</v>
      </c>
      <c r="L256" s="267">
        <v>4.9394</v>
      </c>
      <c r="M256" s="267">
        <v>2.5874</v>
      </c>
      <c r="N256" s="267">
        <v>3.7339</v>
      </c>
      <c r="O256" s="267">
        <v>2.1279</v>
      </c>
      <c r="P256" s="267">
        <v>0</v>
      </c>
    </row>
    <row r="257" spans="1:16" ht="15">
      <c r="A257" s="290">
        <v>48</v>
      </c>
      <c r="B257" s="267">
        <v>0</v>
      </c>
      <c r="C257" s="267">
        <v>0</v>
      </c>
      <c r="D257" s="267">
        <v>7.7657</v>
      </c>
      <c r="E257" s="267">
        <v>1.8381</v>
      </c>
      <c r="F257" s="267">
        <v>5.7494</v>
      </c>
      <c r="G257" s="267">
        <v>1.7671</v>
      </c>
      <c r="H257" s="267">
        <v>6.0795</v>
      </c>
      <c r="I257" s="267">
        <v>1.8621</v>
      </c>
      <c r="J257" s="267">
        <v>4.2343</v>
      </c>
      <c r="K257" s="267">
        <v>1.788</v>
      </c>
      <c r="L257" s="267">
        <v>4.9573</v>
      </c>
      <c r="M257" s="267">
        <v>2.5662</v>
      </c>
      <c r="N257" s="267">
        <v>3.6584</v>
      </c>
      <c r="O257" s="267">
        <v>2.0999</v>
      </c>
      <c r="P257" s="267">
        <v>0</v>
      </c>
    </row>
    <row r="258" spans="1:16" ht="15">
      <c r="A258" s="290">
        <v>49</v>
      </c>
      <c r="B258" s="267">
        <v>0</v>
      </c>
      <c r="C258" s="267">
        <v>0</v>
      </c>
      <c r="D258" s="267">
        <v>7.3425</v>
      </c>
      <c r="E258" s="267">
        <v>1.8217</v>
      </c>
      <c r="F258" s="267">
        <v>5.6382</v>
      </c>
      <c r="G258" s="267">
        <v>1.755</v>
      </c>
      <c r="H258" s="267">
        <v>6.0123</v>
      </c>
      <c r="I258" s="267">
        <v>1.8469</v>
      </c>
      <c r="J258" s="267">
        <v>4.1921</v>
      </c>
      <c r="K258" s="267">
        <v>1.7856</v>
      </c>
      <c r="L258" s="267">
        <v>4.9751</v>
      </c>
      <c r="M258" s="267">
        <v>2.545</v>
      </c>
      <c r="N258" s="267">
        <v>3.5829</v>
      </c>
      <c r="O258" s="267">
        <v>2.0719</v>
      </c>
      <c r="P258" s="267">
        <v>0</v>
      </c>
    </row>
    <row r="259" spans="1:16" ht="15">
      <c r="A259" s="290">
        <v>50</v>
      </c>
      <c r="B259" s="267">
        <v>0</v>
      </c>
      <c r="C259" s="267">
        <v>0</v>
      </c>
      <c r="D259" s="267">
        <v>6.9194</v>
      </c>
      <c r="E259" s="267">
        <v>1.8054</v>
      </c>
      <c r="F259" s="267">
        <v>5.5271</v>
      </c>
      <c r="G259" s="267">
        <v>1.7428</v>
      </c>
      <c r="H259" s="267">
        <v>5.9451</v>
      </c>
      <c r="I259" s="267">
        <v>1.8318</v>
      </c>
      <c r="J259" s="267">
        <v>4.15</v>
      </c>
      <c r="K259" s="267">
        <v>1.7831</v>
      </c>
      <c r="L259" s="267">
        <v>4.993</v>
      </c>
      <c r="M259" s="267">
        <v>2.5238</v>
      </c>
      <c r="N259" s="267">
        <v>3.5074</v>
      </c>
      <c r="O259" s="267">
        <v>2.0439</v>
      </c>
      <c r="P259" s="267">
        <v>0</v>
      </c>
    </row>
    <row r="260" spans="1:16" ht="15">
      <c r="A260" s="290">
        <v>51</v>
      </c>
      <c r="B260" s="267">
        <v>0</v>
      </c>
      <c r="C260" s="267">
        <v>0</v>
      </c>
      <c r="D260" s="267">
        <v>6.4962</v>
      </c>
      <c r="E260" s="267">
        <v>1.789</v>
      </c>
      <c r="F260" s="267">
        <v>5.4159</v>
      </c>
      <c r="G260" s="267">
        <v>1.7306</v>
      </c>
      <c r="H260" s="267">
        <v>5.8779</v>
      </c>
      <c r="I260" s="267">
        <v>1.8167</v>
      </c>
      <c r="J260" s="267">
        <v>4.1078</v>
      </c>
      <c r="K260" s="267">
        <v>1.7807</v>
      </c>
      <c r="L260" s="267">
        <v>5.0109</v>
      </c>
      <c r="M260" s="267">
        <v>2.5026</v>
      </c>
      <c r="N260" s="267">
        <v>3.4319</v>
      </c>
      <c r="O260" s="267">
        <v>2.0159</v>
      </c>
      <c r="P260" s="267">
        <v>0</v>
      </c>
    </row>
    <row r="261" spans="1:16" ht="15">
      <c r="A261" s="290">
        <v>52</v>
      </c>
      <c r="B261" s="267">
        <v>0</v>
      </c>
      <c r="C261" s="267">
        <v>0</v>
      </c>
      <c r="D261" s="267">
        <v>6.0731</v>
      </c>
      <c r="E261" s="267">
        <v>1.7727</v>
      </c>
      <c r="F261" s="267">
        <v>5.3048</v>
      </c>
      <c r="G261" s="267">
        <v>1.7185</v>
      </c>
      <c r="H261" s="267">
        <v>5.8107</v>
      </c>
      <c r="I261" s="267">
        <v>1.8016</v>
      </c>
      <c r="J261" s="267">
        <v>4.0657</v>
      </c>
      <c r="K261" s="267">
        <v>1.7783</v>
      </c>
      <c r="L261" s="267">
        <v>5.0288</v>
      </c>
      <c r="M261" s="267">
        <v>2.4814</v>
      </c>
      <c r="N261" s="267">
        <v>3.3564</v>
      </c>
      <c r="O261" s="267">
        <v>1.9879</v>
      </c>
      <c r="P261" s="267">
        <v>0</v>
      </c>
    </row>
    <row r="262" spans="1:16" ht="15">
      <c r="A262" s="290">
        <v>53</v>
      </c>
      <c r="B262" s="267">
        <v>0</v>
      </c>
      <c r="C262" s="267">
        <v>0</v>
      </c>
      <c r="D262" s="267">
        <v>5.6499</v>
      </c>
      <c r="E262" s="267">
        <v>1.7564</v>
      </c>
      <c r="F262" s="267">
        <v>5.1936</v>
      </c>
      <c r="G262" s="267">
        <v>1.7063</v>
      </c>
      <c r="H262" s="267">
        <v>5.7435</v>
      </c>
      <c r="I262" s="267">
        <v>1.7864</v>
      </c>
      <c r="J262" s="267">
        <v>4.0236</v>
      </c>
      <c r="K262" s="267">
        <v>1.7758</v>
      </c>
      <c r="L262" s="267">
        <v>5.0467</v>
      </c>
      <c r="M262" s="267">
        <v>2.4601</v>
      </c>
      <c r="N262" s="267">
        <v>3.2809</v>
      </c>
      <c r="O262" s="267">
        <v>1.9599</v>
      </c>
      <c r="P262" s="267">
        <v>0</v>
      </c>
    </row>
    <row r="263" spans="1:16" ht="15">
      <c r="A263" s="290">
        <v>54</v>
      </c>
      <c r="B263" s="267">
        <v>0</v>
      </c>
      <c r="C263" s="267">
        <v>0</v>
      </c>
      <c r="D263" s="267">
        <v>5.2268</v>
      </c>
      <c r="E263" s="267">
        <v>1.74</v>
      </c>
      <c r="F263" s="267">
        <v>5.0825</v>
      </c>
      <c r="G263" s="267">
        <v>1.6941</v>
      </c>
      <c r="H263" s="267">
        <v>5.6762</v>
      </c>
      <c r="I263" s="267">
        <v>1.7713</v>
      </c>
      <c r="J263" s="267">
        <v>3.9814</v>
      </c>
      <c r="K263" s="267">
        <v>1.7734</v>
      </c>
      <c r="L263" s="267">
        <v>5.0646</v>
      </c>
      <c r="M263" s="267">
        <v>2.4389</v>
      </c>
      <c r="N263" s="267">
        <v>3.2054</v>
      </c>
      <c r="O263" s="267">
        <v>1.932</v>
      </c>
      <c r="P263" s="267">
        <v>0</v>
      </c>
    </row>
    <row r="264" spans="1:16" ht="15">
      <c r="A264" s="290">
        <v>55</v>
      </c>
      <c r="B264" s="267">
        <v>0</v>
      </c>
      <c r="C264" s="267">
        <v>0</v>
      </c>
      <c r="D264" s="267">
        <v>5.3117</v>
      </c>
      <c r="E264" s="267">
        <v>1.7174</v>
      </c>
      <c r="F264" s="267">
        <v>4.94</v>
      </c>
      <c r="G264" s="267">
        <v>1.6747</v>
      </c>
      <c r="H264" s="267">
        <v>5.6104</v>
      </c>
      <c r="I264" s="267">
        <v>1.7467</v>
      </c>
      <c r="J264" s="267">
        <v>3.8299</v>
      </c>
      <c r="K264" s="267">
        <v>1.7511</v>
      </c>
      <c r="L264" s="267">
        <v>4.9127</v>
      </c>
      <c r="M264" s="267">
        <v>2.4023</v>
      </c>
      <c r="N264" s="267">
        <v>3.1288</v>
      </c>
      <c r="O264" s="267">
        <v>1.9076</v>
      </c>
      <c r="P264" s="267">
        <v>0</v>
      </c>
    </row>
    <row r="265" spans="1:16" ht="15">
      <c r="A265" s="290">
        <v>56</v>
      </c>
      <c r="B265" s="267">
        <v>0</v>
      </c>
      <c r="C265" s="267">
        <v>0</v>
      </c>
      <c r="D265" s="267">
        <v>5.3965</v>
      </c>
      <c r="E265" s="267">
        <v>1.6948</v>
      </c>
      <c r="F265" s="267">
        <v>4.7975</v>
      </c>
      <c r="G265" s="267">
        <v>1.6553</v>
      </c>
      <c r="H265" s="267">
        <v>5.5445</v>
      </c>
      <c r="I265" s="267">
        <v>1.7222</v>
      </c>
      <c r="J265" s="267">
        <v>3.6783</v>
      </c>
      <c r="K265" s="267">
        <v>1.7289</v>
      </c>
      <c r="L265" s="267">
        <v>4.7608</v>
      </c>
      <c r="M265" s="267">
        <v>2.3656</v>
      </c>
      <c r="N265" s="267">
        <v>3.0523</v>
      </c>
      <c r="O265" s="267">
        <v>1.8832</v>
      </c>
      <c r="P265" s="267">
        <v>0</v>
      </c>
    </row>
    <row r="266" spans="1:16" ht="15">
      <c r="A266" s="290">
        <v>57</v>
      </c>
      <c r="B266" s="267">
        <v>0</v>
      </c>
      <c r="C266" s="267">
        <v>0</v>
      </c>
      <c r="D266" s="267">
        <v>5.4814</v>
      </c>
      <c r="E266" s="267">
        <v>1.6722</v>
      </c>
      <c r="F266" s="267">
        <v>4.655</v>
      </c>
      <c r="G266" s="267">
        <v>1.636</v>
      </c>
      <c r="H266" s="267">
        <v>5.4786</v>
      </c>
      <c r="I266" s="267">
        <v>1.6976</v>
      </c>
      <c r="J266" s="267">
        <v>3.5267</v>
      </c>
      <c r="K266" s="267">
        <v>1.7067</v>
      </c>
      <c r="L266" s="267">
        <v>4.609</v>
      </c>
      <c r="M266" s="267">
        <v>2.329</v>
      </c>
      <c r="N266" s="267">
        <v>2.9757</v>
      </c>
      <c r="O266" s="267">
        <v>1.8588</v>
      </c>
      <c r="P266" s="267">
        <v>0</v>
      </c>
    </row>
    <row r="267" spans="1:16" ht="15">
      <c r="A267" s="290">
        <v>58</v>
      </c>
      <c r="B267" s="267">
        <v>0</v>
      </c>
      <c r="C267" s="267">
        <v>0</v>
      </c>
      <c r="D267" s="267">
        <v>5.5662</v>
      </c>
      <c r="E267" s="267">
        <v>1.6497</v>
      </c>
      <c r="F267" s="267">
        <v>4.5125</v>
      </c>
      <c r="G267" s="267">
        <v>1.6166</v>
      </c>
      <c r="H267" s="267">
        <v>5.4127</v>
      </c>
      <c r="I267" s="267">
        <v>1.673</v>
      </c>
      <c r="J267" s="267">
        <v>3.3751</v>
      </c>
      <c r="K267" s="267">
        <v>1.6844</v>
      </c>
      <c r="L267" s="267">
        <v>4.4571</v>
      </c>
      <c r="M267" s="267">
        <v>2.2924</v>
      </c>
      <c r="N267" s="267">
        <v>2.8991</v>
      </c>
      <c r="O267" s="267">
        <v>1.8345</v>
      </c>
      <c r="P267" s="267">
        <v>0</v>
      </c>
    </row>
    <row r="268" spans="1:16" ht="15">
      <c r="A268" s="290">
        <v>59</v>
      </c>
      <c r="B268" s="267">
        <v>0</v>
      </c>
      <c r="C268" s="267">
        <v>0</v>
      </c>
      <c r="D268" s="267">
        <v>5.6511</v>
      </c>
      <c r="E268" s="267">
        <v>1.6271</v>
      </c>
      <c r="F268" s="267">
        <v>4.37</v>
      </c>
      <c r="G268" s="267">
        <v>1.5972</v>
      </c>
      <c r="H268" s="267">
        <v>5.3468</v>
      </c>
      <c r="I268" s="267">
        <v>1.6485</v>
      </c>
      <c r="J268" s="267">
        <v>3.2236</v>
      </c>
      <c r="K268" s="267">
        <v>1.6622</v>
      </c>
      <c r="L268" s="267">
        <v>4.3053</v>
      </c>
      <c r="M268" s="267">
        <v>2.2557</v>
      </c>
      <c r="N268" s="267">
        <v>2.8226</v>
      </c>
      <c r="O268" s="267">
        <v>1.8101</v>
      </c>
      <c r="P268" s="267">
        <v>0</v>
      </c>
    </row>
    <row r="269" spans="1:16" ht="15">
      <c r="A269" s="290">
        <v>60</v>
      </c>
      <c r="B269" s="267">
        <v>0</v>
      </c>
      <c r="C269" s="267">
        <v>0</v>
      </c>
      <c r="D269" s="267">
        <v>5.7359</v>
      </c>
      <c r="E269" s="267">
        <v>1.6045</v>
      </c>
      <c r="F269" s="267">
        <v>4.2275</v>
      </c>
      <c r="G269" s="267">
        <v>1.5778</v>
      </c>
      <c r="H269" s="267">
        <v>5.2809</v>
      </c>
      <c r="I269" s="267">
        <v>1.6239</v>
      </c>
      <c r="J269" s="267">
        <v>3.072</v>
      </c>
      <c r="K269" s="267">
        <v>1.6399</v>
      </c>
      <c r="L269" s="267">
        <v>4.1534</v>
      </c>
      <c r="M269" s="267">
        <v>2.2191</v>
      </c>
      <c r="N269" s="267">
        <v>2.746</v>
      </c>
      <c r="O269" s="267">
        <v>1.7857</v>
      </c>
      <c r="P269" s="267">
        <v>0</v>
      </c>
    </row>
    <row r="270" ht="12.75">
      <c r="A270" s="83"/>
    </row>
    <row r="271" ht="12.75">
      <c r="A271" s="76" t="e">
        <v>#N/A</v>
      </c>
    </row>
    <row r="272" spans="1:16" s="261" customFormat="1" ht="12.75">
      <c r="A272" s="475" t="s">
        <v>19305</v>
      </c>
      <c r="B272" s="475"/>
      <c r="C272" s="475"/>
      <c r="D272" s="475"/>
      <c r="E272" s="475"/>
      <c r="F272" s="475"/>
      <c r="G272" s="475"/>
      <c r="H272" s="475"/>
      <c r="I272" s="475"/>
      <c r="J272" s="475"/>
      <c r="K272" s="475"/>
      <c r="L272" s="475"/>
      <c r="M272" s="475"/>
      <c r="N272" s="475"/>
      <c r="O272" s="475"/>
      <c r="P272" s="475"/>
    </row>
    <row r="273" spans="1:16" ht="12.75">
      <c r="A273" s="479" t="s">
        <v>19306</v>
      </c>
      <c r="B273" s="479"/>
      <c r="C273" s="479"/>
      <c r="D273" s="479"/>
      <c r="E273" s="479"/>
      <c r="F273" s="479"/>
      <c r="G273" s="479"/>
      <c r="H273" s="479"/>
      <c r="I273" s="479"/>
      <c r="J273" s="479"/>
      <c r="K273" s="479"/>
      <c r="L273" s="479"/>
      <c r="M273" s="479"/>
      <c r="N273" s="479"/>
      <c r="O273" s="479"/>
      <c r="P273" s="479"/>
    </row>
    <row r="274" spans="1:16" ht="12.75">
      <c r="A274" s="80" t="s">
        <v>19307</v>
      </c>
      <c r="B274" s="222" t="s">
        <v>19308</v>
      </c>
      <c r="C274" s="222" t="s">
        <v>19309</v>
      </c>
      <c r="D274" s="222" t="s">
        <v>19310</v>
      </c>
      <c r="E274" s="222" t="s">
        <v>19311</v>
      </c>
      <c r="F274" s="222" t="s">
        <v>19312</v>
      </c>
      <c r="G274" s="222" t="s">
        <v>19313</v>
      </c>
      <c r="H274" s="222" t="s">
        <v>19314</v>
      </c>
      <c r="I274" s="222" t="s">
        <v>19315</v>
      </c>
      <c r="J274" s="222" t="s">
        <v>19316</v>
      </c>
      <c r="K274" s="222" t="s">
        <v>19317</v>
      </c>
      <c r="L274" s="222" t="s">
        <v>19318</v>
      </c>
      <c r="M274" s="222" t="s">
        <v>19319</v>
      </c>
      <c r="N274" s="222" t="s">
        <v>19320</v>
      </c>
      <c r="O274" s="222" t="s">
        <v>19321</v>
      </c>
      <c r="P274" s="222" t="s">
        <v>19322</v>
      </c>
    </row>
    <row r="275" spans="1:16" ht="12.75">
      <c r="A275" s="82" t="s">
        <v>19323</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27.03</v>
      </c>
      <c r="E276" s="267">
        <v>7.3733</v>
      </c>
      <c r="F276" s="267">
        <v>32.2107</v>
      </c>
      <c r="G276" s="267">
        <v>7.3503</v>
      </c>
      <c r="H276" s="267">
        <v>33.6158</v>
      </c>
      <c r="I276" s="267">
        <v>7.6878</v>
      </c>
      <c r="J276" s="267">
        <v>29.9249</v>
      </c>
      <c r="K276" s="267">
        <v>8.8351</v>
      </c>
      <c r="L276" s="267">
        <v>33.8637</v>
      </c>
      <c r="M276" s="267">
        <v>8.0128</v>
      </c>
      <c r="N276" s="267">
        <v>0</v>
      </c>
      <c r="O276" s="267">
        <v>0</v>
      </c>
      <c r="P276" s="267">
        <v>0</v>
      </c>
    </row>
    <row r="277" spans="1:16" ht="15">
      <c r="A277" s="290">
        <v>1</v>
      </c>
      <c r="B277" s="267">
        <v>0</v>
      </c>
      <c r="C277" s="267">
        <v>0</v>
      </c>
      <c r="D277" s="267">
        <v>24.0266</v>
      </c>
      <c r="E277" s="267">
        <v>6.554</v>
      </c>
      <c r="F277" s="267">
        <v>28.6317</v>
      </c>
      <c r="G277" s="267">
        <v>6.5336</v>
      </c>
      <c r="H277" s="267">
        <v>29.8807</v>
      </c>
      <c r="I277" s="267">
        <v>6.8336</v>
      </c>
      <c r="J277" s="267">
        <v>26.5999</v>
      </c>
      <c r="K277" s="267">
        <v>7.8534</v>
      </c>
      <c r="L277" s="267">
        <v>30.1011</v>
      </c>
      <c r="M277" s="267">
        <v>7.1225</v>
      </c>
      <c r="N277" s="267">
        <v>0</v>
      </c>
      <c r="O277" s="267">
        <v>0</v>
      </c>
      <c r="P277" s="267">
        <v>0</v>
      </c>
    </row>
    <row r="278" spans="1:16" ht="15">
      <c r="A278" s="290">
        <v>2</v>
      </c>
      <c r="B278" s="267">
        <v>0</v>
      </c>
      <c r="C278" s="267">
        <v>0</v>
      </c>
      <c r="D278" s="267">
        <v>21.0233</v>
      </c>
      <c r="E278" s="267">
        <v>5.7348</v>
      </c>
      <c r="F278" s="267">
        <v>25.0528</v>
      </c>
      <c r="G278" s="267">
        <v>5.7169</v>
      </c>
      <c r="H278" s="267">
        <v>26.1456</v>
      </c>
      <c r="I278" s="267">
        <v>5.9794</v>
      </c>
      <c r="J278" s="267">
        <v>23.2749</v>
      </c>
      <c r="K278" s="267">
        <v>6.8718</v>
      </c>
      <c r="L278" s="267">
        <v>26.3385</v>
      </c>
      <c r="M278" s="267">
        <v>6.2322</v>
      </c>
      <c r="N278" s="267">
        <v>0</v>
      </c>
      <c r="O278" s="267">
        <v>0</v>
      </c>
      <c r="P278" s="267">
        <v>0</v>
      </c>
    </row>
    <row r="279" spans="1:16" ht="15">
      <c r="A279" s="290">
        <v>3</v>
      </c>
      <c r="B279" s="267">
        <v>0</v>
      </c>
      <c r="C279" s="267">
        <v>0</v>
      </c>
      <c r="D279" s="267">
        <v>18.02</v>
      </c>
      <c r="E279" s="267">
        <v>4.9155</v>
      </c>
      <c r="F279" s="267">
        <v>21.4738</v>
      </c>
      <c r="G279" s="267">
        <v>4.9002</v>
      </c>
      <c r="H279" s="267">
        <v>22.4105</v>
      </c>
      <c r="I279" s="267">
        <v>5.1252</v>
      </c>
      <c r="J279" s="267">
        <v>19.9499</v>
      </c>
      <c r="K279" s="267">
        <v>5.8901</v>
      </c>
      <c r="L279" s="267">
        <v>22.5758</v>
      </c>
      <c r="M279" s="267">
        <v>5.3418</v>
      </c>
      <c r="N279" s="267">
        <v>0</v>
      </c>
      <c r="O279" s="267">
        <v>0</v>
      </c>
      <c r="P279" s="267">
        <v>0</v>
      </c>
    </row>
    <row r="280" spans="1:16" ht="15">
      <c r="A280" s="290">
        <v>4</v>
      </c>
      <c r="B280" s="267">
        <v>0</v>
      </c>
      <c r="C280" s="267">
        <v>0</v>
      </c>
      <c r="D280" s="267">
        <v>15.0166</v>
      </c>
      <c r="E280" s="267">
        <v>4.0963</v>
      </c>
      <c r="F280" s="267">
        <v>17.8948</v>
      </c>
      <c r="G280" s="267">
        <v>4.0835</v>
      </c>
      <c r="H280" s="267">
        <v>18.6755</v>
      </c>
      <c r="I280" s="267">
        <v>4.271</v>
      </c>
      <c r="J280" s="267">
        <v>16.6249</v>
      </c>
      <c r="K280" s="267">
        <v>4.9084</v>
      </c>
      <c r="L280" s="267">
        <v>18.8132</v>
      </c>
      <c r="M280" s="267">
        <v>4.4515</v>
      </c>
      <c r="N280" s="267">
        <v>0</v>
      </c>
      <c r="O280" s="267">
        <v>0</v>
      </c>
      <c r="P280" s="267">
        <v>0</v>
      </c>
    </row>
    <row r="281" spans="1:16" ht="15">
      <c r="A281" s="290">
        <v>5</v>
      </c>
      <c r="B281" s="267">
        <v>0</v>
      </c>
      <c r="C281" s="267">
        <v>0</v>
      </c>
      <c r="D281" s="267">
        <v>12.0133</v>
      </c>
      <c r="E281" s="267">
        <v>3.277</v>
      </c>
      <c r="F281" s="267">
        <v>14.3159</v>
      </c>
      <c r="G281" s="267">
        <v>3.2668</v>
      </c>
      <c r="H281" s="267">
        <v>14.9404</v>
      </c>
      <c r="I281" s="267">
        <v>3.4168</v>
      </c>
      <c r="J281" s="267">
        <v>13.2999</v>
      </c>
      <c r="K281" s="267">
        <v>3.9267</v>
      </c>
      <c r="L281" s="267">
        <v>15.0506</v>
      </c>
      <c r="M281" s="267">
        <v>3.5612</v>
      </c>
      <c r="N281" s="267">
        <v>0</v>
      </c>
      <c r="O281" s="267">
        <v>0</v>
      </c>
      <c r="P281" s="267">
        <v>0</v>
      </c>
    </row>
    <row r="282" spans="1:16" ht="15">
      <c r="A282" s="290">
        <v>6</v>
      </c>
      <c r="B282" s="267">
        <v>0</v>
      </c>
      <c r="C282" s="267">
        <v>0</v>
      </c>
      <c r="D282" s="267">
        <v>9.01</v>
      </c>
      <c r="E282" s="267">
        <v>2.4578</v>
      </c>
      <c r="F282" s="267">
        <v>10.7369</v>
      </c>
      <c r="G282" s="267">
        <v>2.4501</v>
      </c>
      <c r="H282" s="267">
        <v>11.2053</v>
      </c>
      <c r="I282" s="267">
        <v>2.5626</v>
      </c>
      <c r="J282" s="267">
        <v>9.975</v>
      </c>
      <c r="K282" s="267">
        <v>2.945</v>
      </c>
      <c r="L282" s="267">
        <v>11.2879</v>
      </c>
      <c r="M282" s="267">
        <v>2.6709</v>
      </c>
      <c r="N282" s="267">
        <v>0</v>
      </c>
      <c r="O282" s="267">
        <v>0</v>
      </c>
      <c r="P282" s="267">
        <v>0</v>
      </c>
    </row>
    <row r="283" spans="1:16" ht="15">
      <c r="A283" s="290">
        <v>7</v>
      </c>
      <c r="B283" s="267">
        <v>0</v>
      </c>
      <c r="C283" s="267">
        <v>0</v>
      </c>
      <c r="D283" s="267">
        <v>8.6421</v>
      </c>
      <c r="E283" s="267">
        <v>2.3895</v>
      </c>
      <c r="F283" s="267">
        <v>10.1506</v>
      </c>
      <c r="G283" s="267">
        <v>2.382</v>
      </c>
      <c r="H283" s="267">
        <v>10.6831</v>
      </c>
      <c r="I283" s="267">
        <v>2.4914</v>
      </c>
      <c r="J283" s="267">
        <v>9.6451</v>
      </c>
      <c r="K283" s="267">
        <v>2.8632</v>
      </c>
      <c r="L283" s="267">
        <v>10.7852</v>
      </c>
      <c r="M283" s="267">
        <v>2.5967</v>
      </c>
      <c r="N283" s="267">
        <v>0</v>
      </c>
      <c r="O283" s="267">
        <v>0</v>
      </c>
      <c r="P283" s="267">
        <v>0</v>
      </c>
    </row>
    <row r="284" spans="1:16" ht="15">
      <c r="A284" s="290">
        <v>8</v>
      </c>
      <c r="B284" s="267">
        <v>0</v>
      </c>
      <c r="C284" s="267">
        <v>0</v>
      </c>
      <c r="D284" s="267">
        <v>8.2742</v>
      </c>
      <c r="E284" s="267">
        <v>2.3212</v>
      </c>
      <c r="F284" s="267">
        <v>9.5643</v>
      </c>
      <c r="G284" s="267">
        <v>2.314</v>
      </c>
      <c r="H284" s="267">
        <v>10.161</v>
      </c>
      <c r="I284" s="267">
        <v>2.4202</v>
      </c>
      <c r="J284" s="267">
        <v>9.3153</v>
      </c>
      <c r="K284" s="267">
        <v>2.7814</v>
      </c>
      <c r="L284" s="267">
        <v>10.2824</v>
      </c>
      <c r="M284" s="267">
        <v>2.5225</v>
      </c>
      <c r="N284" s="267">
        <v>0</v>
      </c>
      <c r="O284" s="267">
        <v>0</v>
      </c>
      <c r="P284" s="267">
        <v>0</v>
      </c>
    </row>
    <row r="285" spans="1:16" ht="15">
      <c r="A285" s="290">
        <v>9</v>
      </c>
      <c r="B285" s="267">
        <v>0</v>
      </c>
      <c r="C285" s="267">
        <v>0</v>
      </c>
      <c r="D285" s="267">
        <v>7.9062</v>
      </c>
      <c r="E285" s="267">
        <v>2.2529</v>
      </c>
      <c r="F285" s="267">
        <v>8.978</v>
      </c>
      <c r="G285" s="267">
        <v>2.2459</v>
      </c>
      <c r="H285" s="267">
        <v>9.6389</v>
      </c>
      <c r="I285" s="267">
        <v>2.3491</v>
      </c>
      <c r="J285" s="267">
        <v>8.9854</v>
      </c>
      <c r="K285" s="267">
        <v>2.6996</v>
      </c>
      <c r="L285" s="267">
        <v>9.7797</v>
      </c>
      <c r="M285" s="267">
        <v>2.4483</v>
      </c>
      <c r="N285" s="267">
        <v>0</v>
      </c>
      <c r="O285" s="267">
        <v>0</v>
      </c>
      <c r="P285" s="267">
        <v>0</v>
      </c>
    </row>
    <row r="286" spans="1:16" ht="15">
      <c r="A286" s="290">
        <v>10</v>
      </c>
      <c r="B286" s="267">
        <v>0</v>
      </c>
      <c r="C286" s="267">
        <v>0</v>
      </c>
      <c r="D286" s="267">
        <v>7.5383</v>
      </c>
      <c r="E286" s="267">
        <v>2.1847</v>
      </c>
      <c r="F286" s="267">
        <v>8.3917</v>
      </c>
      <c r="G286" s="267">
        <v>2.1779</v>
      </c>
      <c r="H286" s="267">
        <v>9.1168</v>
      </c>
      <c r="I286" s="267">
        <v>2.2779</v>
      </c>
      <c r="J286" s="267">
        <v>8.6556</v>
      </c>
      <c r="K286" s="267">
        <v>2.6178</v>
      </c>
      <c r="L286" s="267">
        <v>9.277</v>
      </c>
      <c r="M286" s="267">
        <v>2.3742</v>
      </c>
      <c r="N286" s="267">
        <v>0</v>
      </c>
      <c r="O286" s="267">
        <v>0</v>
      </c>
      <c r="P286" s="267">
        <v>0</v>
      </c>
    </row>
    <row r="287" spans="1:16" ht="15">
      <c r="A287" s="290">
        <v>11</v>
      </c>
      <c r="B287" s="267">
        <v>0</v>
      </c>
      <c r="C287" s="267">
        <v>0</v>
      </c>
      <c r="D287" s="267">
        <v>7.1704</v>
      </c>
      <c r="E287" s="267">
        <v>2.1164</v>
      </c>
      <c r="F287" s="267">
        <v>7.8055</v>
      </c>
      <c r="G287" s="267">
        <v>2.1098</v>
      </c>
      <c r="H287" s="267">
        <v>8.5946</v>
      </c>
      <c r="I287" s="267">
        <v>2.2067</v>
      </c>
      <c r="J287" s="267">
        <v>8.3257</v>
      </c>
      <c r="K287" s="267">
        <v>2.536</v>
      </c>
      <c r="L287" s="267">
        <v>8.7742</v>
      </c>
      <c r="M287" s="267">
        <v>2.3</v>
      </c>
      <c r="N287" s="267">
        <v>0</v>
      </c>
      <c r="O287" s="267">
        <v>0</v>
      </c>
      <c r="P287" s="267">
        <v>0</v>
      </c>
    </row>
    <row r="288" spans="1:16" ht="15">
      <c r="A288" s="290">
        <v>12</v>
      </c>
      <c r="B288" s="267">
        <v>0</v>
      </c>
      <c r="C288" s="267">
        <v>0</v>
      </c>
      <c r="D288" s="267">
        <v>6.8025</v>
      </c>
      <c r="E288" s="267">
        <v>2.0481</v>
      </c>
      <c r="F288" s="267">
        <v>7.2192</v>
      </c>
      <c r="G288" s="267">
        <v>2.0417</v>
      </c>
      <c r="H288" s="267">
        <v>8.0725</v>
      </c>
      <c r="I288" s="267">
        <v>2.1355</v>
      </c>
      <c r="J288" s="267">
        <v>7.9959</v>
      </c>
      <c r="K288" s="267">
        <v>2.4542</v>
      </c>
      <c r="L288" s="267">
        <v>8.2715</v>
      </c>
      <c r="M288" s="267">
        <v>2.2258</v>
      </c>
      <c r="N288" s="267">
        <v>0</v>
      </c>
      <c r="O288" s="267">
        <v>0</v>
      </c>
      <c r="P288" s="267">
        <v>0</v>
      </c>
    </row>
    <row r="289" spans="1:16" ht="15">
      <c r="A289" s="290">
        <v>13</v>
      </c>
      <c r="B289" s="267">
        <v>0</v>
      </c>
      <c r="C289" s="267">
        <v>0</v>
      </c>
      <c r="D289" s="267">
        <v>6.4346</v>
      </c>
      <c r="E289" s="267">
        <v>1.9799</v>
      </c>
      <c r="F289" s="267">
        <v>6.6329</v>
      </c>
      <c r="G289" s="267">
        <v>1.9737</v>
      </c>
      <c r="H289" s="267">
        <v>7.5504</v>
      </c>
      <c r="I289" s="267">
        <v>2.0643</v>
      </c>
      <c r="J289" s="267">
        <v>7.666</v>
      </c>
      <c r="K289" s="267">
        <v>2.3724</v>
      </c>
      <c r="L289" s="267">
        <v>7.7688</v>
      </c>
      <c r="M289" s="267">
        <v>2.1516</v>
      </c>
      <c r="N289" s="267">
        <v>0</v>
      </c>
      <c r="O289" s="267">
        <v>0</v>
      </c>
      <c r="P289" s="267">
        <v>0</v>
      </c>
    </row>
    <row r="290" spans="1:16" ht="15">
      <c r="A290" s="290">
        <v>14</v>
      </c>
      <c r="B290" s="267">
        <v>0</v>
      </c>
      <c r="C290" s="267">
        <v>0</v>
      </c>
      <c r="D290" s="267">
        <v>6.0667</v>
      </c>
      <c r="E290" s="267">
        <v>1.9116</v>
      </c>
      <c r="F290" s="267">
        <v>6.0466</v>
      </c>
      <c r="G290" s="267">
        <v>1.9056</v>
      </c>
      <c r="H290" s="267">
        <v>7.0282</v>
      </c>
      <c r="I290" s="267">
        <v>1.9931</v>
      </c>
      <c r="J290" s="267">
        <v>7.3362</v>
      </c>
      <c r="K290" s="267">
        <v>2.2906</v>
      </c>
      <c r="L290" s="267">
        <v>7.2661</v>
      </c>
      <c r="M290" s="267">
        <v>2.0774</v>
      </c>
      <c r="N290" s="267">
        <v>0</v>
      </c>
      <c r="O290" s="267">
        <v>0</v>
      </c>
      <c r="P290" s="267">
        <v>0</v>
      </c>
    </row>
    <row r="291" spans="1:16" ht="15">
      <c r="A291" s="290">
        <v>15</v>
      </c>
      <c r="B291" s="267">
        <v>0</v>
      </c>
      <c r="C291" s="267">
        <v>0</v>
      </c>
      <c r="D291" s="267">
        <v>5.6987</v>
      </c>
      <c r="E291" s="267">
        <v>1.8433</v>
      </c>
      <c r="F291" s="267">
        <v>5.4603</v>
      </c>
      <c r="G291" s="267">
        <v>1.8376</v>
      </c>
      <c r="H291" s="267">
        <v>6.5061</v>
      </c>
      <c r="I291" s="267">
        <v>1.922</v>
      </c>
      <c r="J291" s="267">
        <v>7.0063</v>
      </c>
      <c r="K291" s="267">
        <v>2.2088</v>
      </c>
      <c r="L291" s="267">
        <v>6.7633</v>
      </c>
      <c r="M291" s="267">
        <v>2.0032</v>
      </c>
      <c r="N291" s="267">
        <v>0</v>
      </c>
      <c r="O291" s="267">
        <v>0</v>
      </c>
      <c r="P291" s="267">
        <v>0</v>
      </c>
    </row>
    <row r="292" spans="1:16" ht="15">
      <c r="A292" s="290">
        <v>16</v>
      </c>
      <c r="B292" s="267">
        <v>0</v>
      </c>
      <c r="C292" s="267">
        <v>0</v>
      </c>
      <c r="D292" s="267">
        <v>5.3308</v>
      </c>
      <c r="E292" s="267">
        <v>1.775</v>
      </c>
      <c r="F292" s="267">
        <v>4.874</v>
      </c>
      <c r="G292" s="267">
        <v>1.7695</v>
      </c>
      <c r="H292" s="267">
        <v>5.984</v>
      </c>
      <c r="I292" s="267">
        <v>1.8508</v>
      </c>
      <c r="J292" s="267">
        <v>6.6765</v>
      </c>
      <c r="K292" s="267">
        <v>2.127</v>
      </c>
      <c r="L292" s="267">
        <v>6.2606</v>
      </c>
      <c r="M292" s="267">
        <v>1.929</v>
      </c>
      <c r="N292" s="267">
        <v>0</v>
      </c>
      <c r="O292" s="267">
        <v>0</v>
      </c>
      <c r="P292" s="267">
        <v>0</v>
      </c>
    </row>
    <row r="293" spans="1:16" ht="15">
      <c r="A293" s="290">
        <v>17</v>
      </c>
      <c r="B293" s="267">
        <v>0</v>
      </c>
      <c r="C293" s="267">
        <v>0</v>
      </c>
      <c r="D293" s="267">
        <v>4.9629</v>
      </c>
      <c r="E293" s="267">
        <v>1.7068</v>
      </c>
      <c r="F293" s="267">
        <v>4.2877</v>
      </c>
      <c r="G293" s="267">
        <v>1.7014</v>
      </c>
      <c r="H293" s="267">
        <v>5.4619</v>
      </c>
      <c r="I293" s="267">
        <v>1.7796</v>
      </c>
      <c r="J293" s="267">
        <v>6.3466</v>
      </c>
      <c r="K293" s="267">
        <v>2.0452</v>
      </c>
      <c r="L293" s="267">
        <v>5.7579</v>
      </c>
      <c r="M293" s="267">
        <v>1.8548</v>
      </c>
      <c r="N293" s="267">
        <v>0</v>
      </c>
      <c r="O293" s="267">
        <v>0</v>
      </c>
      <c r="P293" s="267">
        <v>0</v>
      </c>
    </row>
    <row r="294" spans="1:16" ht="15">
      <c r="A294" s="290">
        <v>18</v>
      </c>
      <c r="B294" s="267">
        <v>0</v>
      </c>
      <c r="C294" s="267">
        <v>0</v>
      </c>
      <c r="D294" s="267">
        <v>4.595</v>
      </c>
      <c r="E294" s="267">
        <v>1.6385</v>
      </c>
      <c r="F294" s="267">
        <v>3.7014</v>
      </c>
      <c r="G294" s="267">
        <v>1.6334</v>
      </c>
      <c r="H294" s="267">
        <v>4.9397</v>
      </c>
      <c r="I294" s="267">
        <v>1.7084</v>
      </c>
      <c r="J294" s="267">
        <v>6.0168</v>
      </c>
      <c r="K294" s="267">
        <v>1.9634</v>
      </c>
      <c r="L294" s="267">
        <v>5.2551</v>
      </c>
      <c r="M294" s="267">
        <v>1.7806</v>
      </c>
      <c r="N294" s="267">
        <v>5.9639</v>
      </c>
      <c r="O294" s="267">
        <v>2.731</v>
      </c>
      <c r="P294" s="267">
        <v>0</v>
      </c>
    </row>
    <row r="295" spans="1:16" ht="15">
      <c r="A295" s="290">
        <v>19</v>
      </c>
      <c r="B295" s="267">
        <v>0</v>
      </c>
      <c r="C295" s="267">
        <v>0</v>
      </c>
      <c r="D295" s="267">
        <v>5.1831</v>
      </c>
      <c r="E295" s="267">
        <v>1.6173</v>
      </c>
      <c r="F295" s="267">
        <v>3.8417</v>
      </c>
      <c r="G295" s="267">
        <v>1.6217</v>
      </c>
      <c r="H295" s="267">
        <v>4.8712</v>
      </c>
      <c r="I295" s="267">
        <v>1.7032</v>
      </c>
      <c r="J295" s="267">
        <v>5.8107</v>
      </c>
      <c r="K295" s="267">
        <v>1.9364</v>
      </c>
      <c r="L295" s="267">
        <v>5.0763</v>
      </c>
      <c r="M295" s="267">
        <v>1.7799</v>
      </c>
      <c r="N295" s="267">
        <v>5.7982</v>
      </c>
      <c r="O295" s="267">
        <v>2.6552</v>
      </c>
      <c r="P295" s="267">
        <v>0</v>
      </c>
    </row>
    <row r="296" spans="1:16" ht="15">
      <c r="A296" s="290">
        <v>20</v>
      </c>
      <c r="B296" s="267">
        <v>0</v>
      </c>
      <c r="C296" s="267">
        <v>0</v>
      </c>
      <c r="D296" s="267">
        <v>5.7713</v>
      </c>
      <c r="E296" s="267">
        <v>1.5961</v>
      </c>
      <c r="F296" s="267">
        <v>3.9819</v>
      </c>
      <c r="G296" s="267">
        <v>1.6099</v>
      </c>
      <c r="H296" s="267">
        <v>4.8026</v>
      </c>
      <c r="I296" s="267">
        <v>1.6979</v>
      </c>
      <c r="J296" s="267">
        <v>5.6046</v>
      </c>
      <c r="K296" s="267">
        <v>1.9094</v>
      </c>
      <c r="L296" s="267">
        <v>4.8975</v>
      </c>
      <c r="M296" s="267">
        <v>1.7791</v>
      </c>
      <c r="N296" s="267">
        <v>5.6325</v>
      </c>
      <c r="O296" s="267">
        <v>2.5793</v>
      </c>
      <c r="P296" s="267">
        <v>0</v>
      </c>
    </row>
    <row r="297" spans="1:16" ht="15">
      <c r="A297" s="290">
        <v>21</v>
      </c>
      <c r="B297" s="267">
        <v>0</v>
      </c>
      <c r="C297" s="267">
        <v>0</v>
      </c>
      <c r="D297" s="267">
        <v>6.9954</v>
      </c>
      <c r="E297" s="267">
        <v>1.6458</v>
      </c>
      <c r="F297" s="267">
        <v>4.5344</v>
      </c>
      <c r="G297" s="267">
        <v>1.6701</v>
      </c>
      <c r="H297" s="267">
        <v>5.2075</v>
      </c>
      <c r="I297" s="267">
        <v>1.7689</v>
      </c>
      <c r="J297" s="267">
        <v>5.9383</v>
      </c>
      <c r="K297" s="267">
        <v>1.9672</v>
      </c>
      <c r="L297" s="267">
        <v>5.1906</v>
      </c>
      <c r="M297" s="267">
        <v>1.8584</v>
      </c>
      <c r="N297" s="267">
        <v>6.0136</v>
      </c>
      <c r="O297" s="267">
        <v>2.6161</v>
      </c>
      <c r="P297" s="267">
        <v>0</v>
      </c>
    </row>
    <row r="298" spans="1:16" ht="15">
      <c r="A298" s="290">
        <v>22</v>
      </c>
      <c r="B298" s="267">
        <v>0</v>
      </c>
      <c r="C298" s="267">
        <v>0</v>
      </c>
      <c r="D298" s="267">
        <v>7.6423</v>
      </c>
      <c r="E298" s="267">
        <v>1.6237</v>
      </c>
      <c r="F298" s="267">
        <v>4.6886</v>
      </c>
      <c r="G298" s="267">
        <v>1.6579</v>
      </c>
      <c r="H298" s="267">
        <v>5.132</v>
      </c>
      <c r="I298" s="267">
        <v>1.7634</v>
      </c>
      <c r="J298" s="267">
        <v>5.7116</v>
      </c>
      <c r="K298" s="267">
        <v>1.939</v>
      </c>
      <c r="L298" s="267">
        <v>4.9939</v>
      </c>
      <c r="M298" s="267">
        <v>1.8577</v>
      </c>
      <c r="N298" s="267">
        <v>5.8313</v>
      </c>
      <c r="O298" s="267">
        <v>2.5368</v>
      </c>
      <c r="P298" s="267">
        <v>0</v>
      </c>
    </row>
    <row r="299" spans="1:16" ht="15">
      <c r="A299" s="290">
        <v>23</v>
      </c>
      <c r="B299" s="267">
        <v>0</v>
      </c>
      <c r="C299" s="267">
        <v>0</v>
      </c>
      <c r="D299" s="267">
        <v>8.2893</v>
      </c>
      <c r="E299" s="267">
        <v>1.6015</v>
      </c>
      <c r="F299" s="267">
        <v>4.8429</v>
      </c>
      <c r="G299" s="267">
        <v>1.6456</v>
      </c>
      <c r="H299" s="267">
        <v>5.0566</v>
      </c>
      <c r="I299" s="267">
        <v>1.7579</v>
      </c>
      <c r="J299" s="267">
        <v>5.4849</v>
      </c>
      <c r="K299" s="267">
        <v>1.9108</v>
      </c>
      <c r="L299" s="267">
        <v>4.7972</v>
      </c>
      <c r="M299" s="267">
        <v>1.8569</v>
      </c>
      <c r="N299" s="267">
        <v>5.6491</v>
      </c>
      <c r="O299" s="267">
        <v>2.4575</v>
      </c>
      <c r="P299" s="267">
        <v>0</v>
      </c>
    </row>
    <row r="300" spans="1:16" ht="15">
      <c r="A300" s="290">
        <v>24</v>
      </c>
      <c r="B300" s="267">
        <v>0</v>
      </c>
      <c r="C300" s="267">
        <v>0</v>
      </c>
      <c r="D300" s="267">
        <v>8.9363</v>
      </c>
      <c r="E300" s="267">
        <v>1.5794</v>
      </c>
      <c r="F300" s="267">
        <v>4.9972</v>
      </c>
      <c r="G300" s="267">
        <v>1.6334</v>
      </c>
      <c r="H300" s="267">
        <v>4.9812</v>
      </c>
      <c r="I300" s="267">
        <v>1.7525</v>
      </c>
      <c r="J300" s="267">
        <v>5.2582</v>
      </c>
      <c r="K300" s="267">
        <v>1.8826</v>
      </c>
      <c r="L300" s="267">
        <v>4.6005</v>
      </c>
      <c r="M300" s="267">
        <v>1.8561</v>
      </c>
      <c r="N300" s="267">
        <v>5.4669</v>
      </c>
      <c r="O300" s="267">
        <v>2.3783</v>
      </c>
      <c r="P300" s="267">
        <v>0</v>
      </c>
    </row>
    <row r="301" spans="1:16" ht="15">
      <c r="A301" s="290">
        <v>25</v>
      </c>
      <c r="B301" s="267">
        <v>0</v>
      </c>
      <c r="C301" s="267">
        <v>0</v>
      </c>
      <c r="D301" s="267">
        <v>9.5832</v>
      </c>
      <c r="E301" s="267">
        <v>1.5572</v>
      </c>
      <c r="F301" s="267">
        <v>5.1514</v>
      </c>
      <c r="G301" s="267">
        <v>1.6211</v>
      </c>
      <c r="H301" s="267">
        <v>4.9058</v>
      </c>
      <c r="I301" s="267">
        <v>1.747</v>
      </c>
      <c r="J301" s="267">
        <v>5.0314</v>
      </c>
      <c r="K301" s="267">
        <v>1.8545</v>
      </c>
      <c r="L301" s="267">
        <v>4.4038</v>
      </c>
      <c r="M301" s="267">
        <v>1.8553</v>
      </c>
      <c r="N301" s="267">
        <v>5.2846</v>
      </c>
      <c r="O301" s="267">
        <v>2.299</v>
      </c>
      <c r="P301" s="267">
        <v>0</v>
      </c>
    </row>
    <row r="302" spans="1:16" ht="15">
      <c r="A302" s="290">
        <v>26</v>
      </c>
      <c r="B302" s="267">
        <v>0</v>
      </c>
      <c r="C302" s="267">
        <v>0</v>
      </c>
      <c r="D302" s="267">
        <v>10.2302</v>
      </c>
      <c r="E302" s="267">
        <v>1.5351</v>
      </c>
      <c r="F302" s="267">
        <v>5.3057</v>
      </c>
      <c r="G302" s="267">
        <v>1.6088</v>
      </c>
      <c r="H302" s="267">
        <v>4.8304</v>
      </c>
      <c r="I302" s="267">
        <v>1.7415</v>
      </c>
      <c r="J302" s="267">
        <v>4.8047</v>
      </c>
      <c r="K302" s="267">
        <v>1.8263</v>
      </c>
      <c r="L302" s="267">
        <v>4.2071</v>
      </c>
      <c r="M302" s="267">
        <v>1.8546</v>
      </c>
      <c r="N302" s="267">
        <v>5.1024</v>
      </c>
      <c r="O302" s="267">
        <v>2.2197</v>
      </c>
      <c r="P302" s="267">
        <v>0</v>
      </c>
    </row>
    <row r="303" spans="1:16" ht="15">
      <c r="A303" s="290">
        <v>27</v>
      </c>
      <c r="B303" s="267">
        <v>0</v>
      </c>
      <c r="C303" s="267">
        <v>0</v>
      </c>
      <c r="D303" s="267">
        <v>10.8772</v>
      </c>
      <c r="E303" s="267">
        <v>1.513</v>
      </c>
      <c r="F303" s="267">
        <v>5.46</v>
      </c>
      <c r="G303" s="267">
        <v>1.5966</v>
      </c>
      <c r="H303" s="267">
        <v>4.755</v>
      </c>
      <c r="I303" s="267">
        <v>1.7361</v>
      </c>
      <c r="J303" s="267">
        <v>4.578</v>
      </c>
      <c r="K303" s="267">
        <v>1.7981</v>
      </c>
      <c r="L303" s="267">
        <v>4.0104</v>
      </c>
      <c r="M303" s="267">
        <v>1.8538</v>
      </c>
      <c r="N303" s="267">
        <v>4.9202</v>
      </c>
      <c r="O303" s="267">
        <v>2.1404</v>
      </c>
      <c r="P303" s="267">
        <v>0</v>
      </c>
    </row>
    <row r="304" spans="1:16" ht="15">
      <c r="A304" s="290">
        <v>28</v>
      </c>
      <c r="B304" s="267">
        <v>0</v>
      </c>
      <c r="C304" s="267">
        <v>0</v>
      </c>
      <c r="D304" s="267">
        <v>11.5241</v>
      </c>
      <c r="E304" s="267">
        <v>1.4908</v>
      </c>
      <c r="F304" s="267">
        <v>5.6142</v>
      </c>
      <c r="G304" s="267">
        <v>1.5843</v>
      </c>
      <c r="H304" s="267">
        <v>4.6795</v>
      </c>
      <c r="I304" s="267">
        <v>1.7306</v>
      </c>
      <c r="J304" s="267">
        <v>4.3513</v>
      </c>
      <c r="K304" s="267">
        <v>1.7699</v>
      </c>
      <c r="L304" s="267">
        <v>3.8137</v>
      </c>
      <c r="M304" s="267">
        <v>1.853</v>
      </c>
      <c r="N304" s="267">
        <v>4.738</v>
      </c>
      <c r="O304" s="267">
        <v>2.0612</v>
      </c>
      <c r="P304" s="267">
        <v>0</v>
      </c>
    </row>
    <row r="305" spans="1:16" ht="15">
      <c r="A305" s="290">
        <v>29</v>
      </c>
      <c r="B305" s="267">
        <v>0</v>
      </c>
      <c r="C305" s="267">
        <v>0</v>
      </c>
      <c r="D305" s="267">
        <v>12.1711</v>
      </c>
      <c r="E305" s="267">
        <v>1.4687</v>
      </c>
      <c r="F305" s="267">
        <v>5.7685</v>
      </c>
      <c r="G305" s="267">
        <v>1.5721</v>
      </c>
      <c r="H305" s="267">
        <v>4.6041</v>
      </c>
      <c r="I305" s="267">
        <v>1.7251</v>
      </c>
      <c r="J305" s="267">
        <v>4.1246</v>
      </c>
      <c r="K305" s="267">
        <v>1.7418</v>
      </c>
      <c r="L305" s="267">
        <v>3.617</v>
      </c>
      <c r="M305" s="267">
        <v>1.8523</v>
      </c>
      <c r="N305" s="267">
        <v>4.5557</v>
      </c>
      <c r="O305" s="267">
        <v>1.9819</v>
      </c>
      <c r="P305" s="267">
        <v>0</v>
      </c>
    </row>
    <row r="306" spans="1:16" ht="15">
      <c r="A306" s="290">
        <v>30</v>
      </c>
      <c r="B306" s="267">
        <v>0</v>
      </c>
      <c r="C306" s="267">
        <v>0</v>
      </c>
      <c r="D306" s="267">
        <v>12.8181</v>
      </c>
      <c r="E306" s="267">
        <v>1.4465</v>
      </c>
      <c r="F306" s="267">
        <v>5.9228</v>
      </c>
      <c r="G306" s="267">
        <v>1.5598</v>
      </c>
      <c r="H306" s="267">
        <v>4.5287</v>
      </c>
      <c r="I306" s="267">
        <v>1.7197</v>
      </c>
      <c r="J306" s="267">
        <v>3.8978</v>
      </c>
      <c r="K306" s="267">
        <v>1.7136</v>
      </c>
      <c r="L306" s="267">
        <v>3.4203</v>
      </c>
      <c r="M306" s="267">
        <v>1.8515</v>
      </c>
      <c r="N306" s="267">
        <v>4.3735</v>
      </c>
      <c r="O306" s="267">
        <v>1.9026</v>
      </c>
      <c r="P306" s="267">
        <v>0</v>
      </c>
    </row>
    <row r="307" spans="1:16" ht="15">
      <c r="A307" s="290">
        <v>31</v>
      </c>
      <c r="B307" s="267">
        <v>0</v>
      </c>
      <c r="C307" s="267">
        <v>0</v>
      </c>
      <c r="D307" s="267">
        <v>12.6187</v>
      </c>
      <c r="E307" s="267">
        <v>1.4393</v>
      </c>
      <c r="F307" s="267">
        <v>6.0582</v>
      </c>
      <c r="G307" s="267">
        <v>1.5446</v>
      </c>
      <c r="H307" s="267">
        <v>4.6132</v>
      </c>
      <c r="I307" s="267">
        <v>1.7024</v>
      </c>
      <c r="J307" s="267">
        <v>3.7861</v>
      </c>
      <c r="K307" s="267">
        <v>1.7036</v>
      </c>
      <c r="L307" s="267">
        <v>3.4164</v>
      </c>
      <c r="M307" s="267">
        <v>1.8466</v>
      </c>
      <c r="N307" s="267">
        <v>4.2803</v>
      </c>
      <c r="O307" s="267">
        <v>1.875</v>
      </c>
      <c r="P307" s="267">
        <v>0</v>
      </c>
    </row>
    <row r="308" spans="1:16" ht="15">
      <c r="A308" s="290">
        <v>32</v>
      </c>
      <c r="B308" s="267">
        <v>0</v>
      </c>
      <c r="C308" s="267">
        <v>0</v>
      </c>
      <c r="D308" s="267">
        <v>12.4193</v>
      </c>
      <c r="E308" s="267">
        <v>1.4322</v>
      </c>
      <c r="F308" s="267">
        <v>6.1936</v>
      </c>
      <c r="G308" s="267">
        <v>1.5294</v>
      </c>
      <c r="H308" s="267">
        <v>4.6977</v>
      </c>
      <c r="I308" s="267">
        <v>1.6851</v>
      </c>
      <c r="J308" s="267">
        <v>3.6743</v>
      </c>
      <c r="K308" s="267">
        <v>1.6936</v>
      </c>
      <c r="L308" s="267">
        <v>3.4124</v>
      </c>
      <c r="M308" s="267">
        <v>1.8417</v>
      </c>
      <c r="N308" s="267">
        <v>4.1872</v>
      </c>
      <c r="O308" s="267">
        <v>1.8473</v>
      </c>
      <c r="P308" s="267">
        <v>0</v>
      </c>
    </row>
    <row r="309" spans="1:16" ht="15">
      <c r="A309" s="290">
        <v>33</v>
      </c>
      <c r="B309" s="267">
        <v>0</v>
      </c>
      <c r="C309" s="267">
        <v>0</v>
      </c>
      <c r="D309" s="267">
        <v>12.2199</v>
      </c>
      <c r="E309" s="267">
        <v>1.425</v>
      </c>
      <c r="F309" s="267">
        <v>6.3291</v>
      </c>
      <c r="G309" s="267">
        <v>1.5141</v>
      </c>
      <c r="H309" s="267">
        <v>4.7821</v>
      </c>
      <c r="I309" s="267">
        <v>1.6679</v>
      </c>
      <c r="J309" s="267">
        <v>3.5625</v>
      </c>
      <c r="K309" s="267">
        <v>1.6837</v>
      </c>
      <c r="L309" s="267">
        <v>3.4085</v>
      </c>
      <c r="M309" s="267">
        <v>1.8367</v>
      </c>
      <c r="N309" s="267">
        <v>4.094</v>
      </c>
      <c r="O309" s="267">
        <v>1.8197</v>
      </c>
      <c r="P309" s="267">
        <v>0</v>
      </c>
    </row>
    <row r="310" spans="1:16" ht="15">
      <c r="A310" s="290">
        <v>34</v>
      </c>
      <c r="B310" s="267">
        <v>0</v>
      </c>
      <c r="C310" s="267">
        <v>0</v>
      </c>
      <c r="D310" s="267">
        <v>12.0205</v>
      </c>
      <c r="E310" s="267">
        <v>1.4178</v>
      </c>
      <c r="F310" s="267">
        <v>6.4645</v>
      </c>
      <c r="G310" s="267">
        <v>1.4989</v>
      </c>
      <c r="H310" s="267">
        <v>4.8666</v>
      </c>
      <c r="I310" s="267">
        <v>1.6506</v>
      </c>
      <c r="J310" s="267">
        <v>3.4507</v>
      </c>
      <c r="K310" s="267">
        <v>1.6737</v>
      </c>
      <c r="L310" s="267">
        <v>3.4046</v>
      </c>
      <c r="M310" s="267">
        <v>1.8318</v>
      </c>
      <c r="N310" s="267">
        <v>4.0008</v>
      </c>
      <c r="O310" s="267">
        <v>1.7921</v>
      </c>
      <c r="P310" s="267">
        <v>0</v>
      </c>
    </row>
    <row r="311" spans="1:16" ht="15">
      <c r="A311" s="290">
        <v>35</v>
      </c>
      <c r="B311" s="267">
        <v>0</v>
      </c>
      <c r="C311" s="267">
        <v>0</v>
      </c>
      <c r="D311" s="267">
        <v>11.8211</v>
      </c>
      <c r="E311" s="267">
        <v>1.4106</v>
      </c>
      <c r="F311" s="267">
        <v>6.5999</v>
      </c>
      <c r="G311" s="267">
        <v>1.4836</v>
      </c>
      <c r="H311" s="267">
        <v>4.9511</v>
      </c>
      <c r="I311" s="267">
        <v>1.6334</v>
      </c>
      <c r="J311" s="267">
        <v>3.3389</v>
      </c>
      <c r="K311" s="267">
        <v>1.6637</v>
      </c>
      <c r="L311" s="267">
        <v>3.4006</v>
      </c>
      <c r="M311" s="267">
        <v>1.8269</v>
      </c>
      <c r="N311" s="267">
        <v>3.9076</v>
      </c>
      <c r="O311" s="267">
        <v>1.7644</v>
      </c>
      <c r="P311" s="267">
        <v>0</v>
      </c>
    </row>
    <row r="312" spans="1:16" ht="15">
      <c r="A312" s="290">
        <v>36</v>
      </c>
      <c r="B312" s="267">
        <v>0</v>
      </c>
      <c r="C312" s="267">
        <v>0</v>
      </c>
      <c r="D312" s="267">
        <v>11.6217</v>
      </c>
      <c r="E312" s="267">
        <v>1.4034</v>
      </c>
      <c r="F312" s="267">
        <v>6.7354</v>
      </c>
      <c r="G312" s="267">
        <v>1.4684</v>
      </c>
      <c r="H312" s="267">
        <v>5.0356</v>
      </c>
      <c r="I312" s="267">
        <v>1.6161</v>
      </c>
      <c r="J312" s="267">
        <v>3.2271</v>
      </c>
      <c r="K312" s="267">
        <v>1.6538</v>
      </c>
      <c r="L312" s="267">
        <v>3.3967</v>
      </c>
      <c r="M312" s="267">
        <v>1.822</v>
      </c>
      <c r="N312" s="267">
        <v>3.8145</v>
      </c>
      <c r="O312" s="267">
        <v>1.7368</v>
      </c>
      <c r="P312" s="267">
        <v>0</v>
      </c>
    </row>
    <row r="313" spans="1:16" ht="15">
      <c r="A313" s="290">
        <v>37</v>
      </c>
      <c r="B313" s="267">
        <v>0</v>
      </c>
      <c r="C313" s="267">
        <v>0</v>
      </c>
      <c r="D313" s="267">
        <v>11.4223</v>
      </c>
      <c r="E313" s="267">
        <v>1.3962</v>
      </c>
      <c r="F313" s="267">
        <v>6.8708</v>
      </c>
      <c r="G313" s="267">
        <v>1.4532</v>
      </c>
      <c r="H313" s="267">
        <v>5.1201</v>
      </c>
      <c r="I313" s="267">
        <v>1.5989</v>
      </c>
      <c r="J313" s="267">
        <v>3.1153</v>
      </c>
      <c r="K313" s="267">
        <v>1.6438</v>
      </c>
      <c r="L313" s="267">
        <v>3.3927</v>
      </c>
      <c r="M313" s="267">
        <v>1.8171</v>
      </c>
      <c r="N313" s="267">
        <v>3.7213</v>
      </c>
      <c r="O313" s="267">
        <v>1.7092</v>
      </c>
      <c r="P313" s="267">
        <v>0</v>
      </c>
    </row>
    <row r="314" spans="1:16" ht="15">
      <c r="A314" s="290">
        <v>38</v>
      </c>
      <c r="B314" s="267">
        <v>0</v>
      </c>
      <c r="C314" s="267">
        <v>0</v>
      </c>
      <c r="D314" s="267">
        <v>11.2229</v>
      </c>
      <c r="E314" s="267">
        <v>1.389</v>
      </c>
      <c r="F314" s="267">
        <v>7.0062</v>
      </c>
      <c r="G314" s="267">
        <v>1.4379</v>
      </c>
      <c r="H314" s="267">
        <v>5.2045</v>
      </c>
      <c r="I314" s="267">
        <v>1.5816</v>
      </c>
      <c r="J314" s="267">
        <v>3.0035</v>
      </c>
      <c r="K314" s="267">
        <v>1.6338</v>
      </c>
      <c r="L314" s="267">
        <v>3.3888</v>
      </c>
      <c r="M314" s="267">
        <v>1.8122</v>
      </c>
      <c r="N314" s="267">
        <v>3.6281</v>
      </c>
      <c r="O314" s="267">
        <v>1.6815</v>
      </c>
      <c r="P314" s="267">
        <v>0</v>
      </c>
    </row>
    <row r="315" spans="1:16" ht="15">
      <c r="A315" s="290">
        <v>39</v>
      </c>
      <c r="B315" s="267">
        <v>0</v>
      </c>
      <c r="C315" s="267">
        <v>0</v>
      </c>
      <c r="D315" s="267">
        <v>11.0235</v>
      </c>
      <c r="E315" s="267">
        <v>1.3819</v>
      </c>
      <c r="F315" s="267">
        <v>7.1417</v>
      </c>
      <c r="G315" s="267">
        <v>1.4227</v>
      </c>
      <c r="H315" s="267">
        <v>5.289</v>
      </c>
      <c r="I315" s="267">
        <v>1.5644</v>
      </c>
      <c r="J315" s="267">
        <v>2.8917</v>
      </c>
      <c r="K315" s="267">
        <v>1.6239</v>
      </c>
      <c r="L315" s="267">
        <v>3.3848</v>
      </c>
      <c r="M315" s="267">
        <v>1.8072</v>
      </c>
      <c r="N315" s="267">
        <v>3.535</v>
      </c>
      <c r="O315" s="267">
        <v>1.6539</v>
      </c>
      <c r="P315" s="267">
        <v>0</v>
      </c>
    </row>
    <row r="316" spans="1:16" ht="15">
      <c r="A316" s="290">
        <v>40</v>
      </c>
      <c r="B316" s="267">
        <v>0</v>
      </c>
      <c r="C316" s="267">
        <v>0</v>
      </c>
      <c r="D316" s="267">
        <v>10.8241</v>
      </c>
      <c r="E316" s="267">
        <v>1.3747</v>
      </c>
      <c r="F316" s="267">
        <v>7.2771</v>
      </c>
      <c r="G316" s="267">
        <v>1.4075</v>
      </c>
      <c r="H316" s="267">
        <v>5.3735</v>
      </c>
      <c r="I316" s="267">
        <v>1.5471</v>
      </c>
      <c r="J316" s="267">
        <v>2.7799</v>
      </c>
      <c r="K316" s="267">
        <v>1.6139</v>
      </c>
      <c r="L316" s="267">
        <v>3.3809</v>
      </c>
      <c r="M316" s="267">
        <v>1.8023</v>
      </c>
      <c r="N316" s="267">
        <v>3.4418</v>
      </c>
      <c r="O316" s="267">
        <v>1.6263</v>
      </c>
      <c r="P316" s="267">
        <v>0</v>
      </c>
    </row>
    <row r="317" spans="1:16" ht="15">
      <c r="A317" s="290">
        <v>41</v>
      </c>
      <c r="B317" s="267">
        <v>0</v>
      </c>
      <c r="C317" s="267">
        <v>0</v>
      </c>
      <c r="D317" s="267">
        <v>10.6247</v>
      </c>
      <c r="E317" s="267">
        <v>1.3675</v>
      </c>
      <c r="F317" s="267">
        <v>7.4125</v>
      </c>
      <c r="G317" s="267">
        <v>1.3922</v>
      </c>
      <c r="H317" s="267">
        <v>5.458</v>
      </c>
      <c r="I317" s="267">
        <v>1.5299</v>
      </c>
      <c r="J317" s="267">
        <v>2.6681</v>
      </c>
      <c r="K317" s="267">
        <v>1.6039</v>
      </c>
      <c r="L317" s="267">
        <v>3.3769</v>
      </c>
      <c r="M317" s="267">
        <v>1.7974</v>
      </c>
      <c r="N317" s="267">
        <v>3.3486</v>
      </c>
      <c r="O317" s="267">
        <v>1.5986</v>
      </c>
      <c r="P317" s="267">
        <v>0</v>
      </c>
    </row>
    <row r="318" spans="1:16" ht="15">
      <c r="A318" s="290">
        <v>42</v>
      </c>
      <c r="B318" s="267">
        <v>0</v>
      </c>
      <c r="C318" s="267">
        <v>0</v>
      </c>
      <c r="D318" s="267">
        <v>10.4253</v>
      </c>
      <c r="E318" s="267">
        <v>1.3603</v>
      </c>
      <c r="F318" s="267">
        <v>7.548</v>
      </c>
      <c r="G318" s="267">
        <v>1.377</v>
      </c>
      <c r="H318" s="267">
        <v>5.5424</v>
      </c>
      <c r="I318" s="267">
        <v>1.5126</v>
      </c>
      <c r="J318" s="267">
        <v>2.5563</v>
      </c>
      <c r="K318" s="267">
        <v>1.594</v>
      </c>
      <c r="L318" s="267">
        <v>3.373</v>
      </c>
      <c r="M318" s="267">
        <v>1.7925</v>
      </c>
      <c r="N318" s="267">
        <v>3.2555</v>
      </c>
      <c r="O318" s="267">
        <v>1.571</v>
      </c>
      <c r="P318" s="267">
        <v>0</v>
      </c>
    </row>
    <row r="319" spans="1:16" ht="15">
      <c r="A319" s="290">
        <v>43</v>
      </c>
      <c r="B319" s="267">
        <v>0</v>
      </c>
      <c r="C319" s="267">
        <v>0</v>
      </c>
      <c r="D319" s="267">
        <v>9.8426</v>
      </c>
      <c r="E319" s="267">
        <v>1.358</v>
      </c>
      <c r="F319" s="267">
        <v>7.2281</v>
      </c>
      <c r="G319" s="267">
        <v>1.3726</v>
      </c>
      <c r="H319" s="267">
        <v>5.4133</v>
      </c>
      <c r="I319" s="267">
        <v>1.4982</v>
      </c>
      <c r="J319" s="267">
        <v>2.6329</v>
      </c>
      <c r="K319" s="267">
        <v>1.5837</v>
      </c>
      <c r="L319" s="267">
        <v>3.3054</v>
      </c>
      <c r="M319" s="267">
        <v>1.7778</v>
      </c>
      <c r="N319" s="267">
        <v>3.1937</v>
      </c>
      <c r="O319" s="267">
        <v>1.5646</v>
      </c>
      <c r="P319" s="267">
        <v>0</v>
      </c>
    </row>
    <row r="320" spans="1:16" ht="15">
      <c r="A320" s="290">
        <v>44</v>
      </c>
      <c r="B320" s="267">
        <v>0</v>
      </c>
      <c r="C320" s="267">
        <v>0</v>
      </c>
      <c r="D320" s="267">
        <v>9.2599</v>
      </c>
      <c r="E320" s="267">
        <v>1.3558</v>
      </c>
      <c r="F320" s="267">
        <v>6.9082</v>
      </c>
      <c r="G320" s="267">
        <v>1.3683</v>
      </c>
      <c r="H320" s="267">
        <v>5.2842</v>
      </c>
      <c r="I320" s="267">
        <v>1.4837</v>
      </c>
      <c r="J320" s="267">
        <v>2.7095</v>
      </c>
      <c r="K320" s="267">
        <v>1.5734</v>
      </c>
      <c r="L320" s="267">
        <v>3.2378</v>
      </c>
      <c r="M320" s="267">
        <v>1.7631</v>
      </c>
      <c r="N320" s="267">
        <v>3.132</v>
      </c>
      <c r="O320" s="267">
        <v>1.5582</v>
      </c>
      <c r="P320" s="267">
        <v>0</v>
      </c>
    </row>
    <row r="321" spans="1:16" ht="15">
      <c r="A321" s="290">
        <v>45</v>
      </c>
      <c r="B321" s="267">
        <v>0</v>
      </c>
      <c r="C321" s="267">
        <v>0</v>
      </c>
      <c r="D321" s="267">
        <v>8.6772</v>
      </c>
      <c r="E321" s="267">
        <v>1.3535</v>
      </c>
      <c r="F321" s="267">
        <v>6.5884</v>
      </c>
      <c r="G321" s="267">
        <v>1.3639</v>
      </c>
      <c r="H321" s="267">
        <v>5.155</v>
      </c>
      <c r="I321" s="267">
        <v>1.4693</v>
      </c>
      <c r="J321" s="267">
        <v>2.786</v>
      </c>
      <c r="K321" s="267">
        <v>1.5632</v>
      </c>
      <c r="L321" s="267">
        <v>3.1702</v>
      </c>
      <c r="M321" s="267">
        <v>1.7484</v>
      </c>
      <c r="N321" s="267">
        <v>3.0703</v>
      </c>
      <c r="O321" s="267">
        <v>1.5517</v>
      </c>
      <c r="P321" s="267">
        <v>0</v>
      </c>
    </row>
    <row r="322" spans="1:16" ht="15">
      <c r="A322" s="290">
        <v>46</v>
      </c>
      <c r="B322" s="267">
        <v>0</v>
      </c>
      <c r="C322" s="267">
        <v>0</v>
      </c>
      <c r="D322" s="267">
        <v>8.0945</v>
      </c>
      <c r="E322" s="267">
        <v>1.3513</v>
      </c>
      <c r="F322" s="267">
        <v>6.2685</v>
      </c>
      <c r="G322" s="267">
        <v>1.3596</v>
      </c>
      <c r="H322" s="267">
        <v>5.0259</v>
      </c>
      <c r="I322" s="267">
        <v>1.4549</v>
      </c>
      <c r="J322" s="267">
        <v>2.8626</v>
      </c>
      <c r="K322" s="267">
        <v>1.5529</v>
      </c>
      <c r="L322" s="267">
        <v>3.1026</v>
      </c>
      <c r="M322" s="267">
        <v>1.7337</v>
      </c>
      <c r="N322" s="267">
        <v>3.0086</v>
      </c>
      <c r="O322" s="267">
        <v>1.5453</v>
      </c>
      <c r="P322" s="267">
        <v>0</v>
      </c>
    </row>
    <row r="323" spans="1:16" ht="15">
      <c r="A323" s="290">
        <v>47</v>
      </c>
      <c r="B323" s="267">
        <v>0</v>
      </c>
      <c r="C323" s="267">
        <v>0</v>
      </c>
      <c r="D323" s="267">
        <v>7.5118</v>
      </c>
      <c r="E323" s="267">
        <v>1.349</v>
      </c>
      <c r="F323" s="267">
        <v>5.9486</v>
      </c>
      <c r="G323" s="267">
        <v>1.3553</v>
      </c>
      <c r="H323" s="267">
        <v>4.8968</v>
      </c>
      <c r="I323" s="267">
        <v>1.4404</v>
      </c>
      <c r="J323" s="267">
        <v>2.9392</v>
      </c>
      <c r="K323" s="267">
        <v>1.5427</v>
      </c>
      <c r="L323" s="267">
        <v>3.0349</v>
      </c>
      <c r="M323" s="267">
        <v>1.719</v>
      </c>
      <c r="N323" s="267">
        <v>2.9469</v>
      </c>
      <c r="O323" s="267">
        <v>1.5389</v>
      </c>
      <c r="P323" s="267">
        <v>0</v>
      </c>
    </row>
    <row r="324" spans="1:16" ht="15">
      <c r="A324" s="290">
        <v>48</v>
      </c>
      <c r="B324" s="267">
        <v>0</v>
      </c>
      <c r="C324" s="267">
        <v>0</v>
      </c>
      <c r="D324" s="267">
        <v>6.9291</v>
      </c>
      <c r="E324" s="267">
        <v>1.3467</v>
      </c>
      <c r="F324" s="267">
        <v>5.6288</v>
      </c>
      <c r="G324" s="267">
        <v>1.3509</v>
      </c>
      <c r="H324" s="267">
        <v>4.7676</v>
      </c>
      <c r="I324" s="267">
        <v>1.426</v>
      </c>
      <c r="J324" s="267">
        <v>3.0157</v>
      </c>
      <c r="K324" s="267">
        <v>1.5324</v>
      </c>
      <c r="L324" s="267">
        <v>2.9673</v>
      </c>
      <c r="M324" s="267">
        <v>1.7042</v>
      </c>
      <c r="N324" s="267">
        <v>2.8852</v>
      </c>
      <c r="O324" s="267">
        <v>1.5324</v>
      </c>
      <c r="P324" s="267">
        <v>0</v>
      </c>
    </row>
    <row r="325" spans="1:16" ht="15">
      <c r="A325" s="290">
        <v>49</v>
      </c>
      <c r="B325" s="267">
        <v>0</v>
      </c>
      <c r="C325" s="267">
        <v>0</v>
      </c>
      <c r="D325" s="267">
        <v>6.3464</v>
      </c>
      <c r="E325" s="267">
        <v>1.3445</v>
      </c>
      <c r="F325" s="267">
        <v>5.3089</v>
      </c>
      <c r="G325" s="267">
        <v>1.3466</v>
      </c>
      <c r="H325" s="267">
        <v>4.6385</v>
      </c>
      <c r="I325" s="267">
        <v>1.4116</v>
      </c>
      <c r="J325" s="267">
        <v>3.0923</v>
      </c>
      <c r="K325" s="267">
        <v>1.5222</v>
      </c>
      <c r="L325" s="267">
        <v>2.8997</v>
      </c>
      <c r="M325" s="267">
        <v>1.6895</v>
      </c>
      <c r="N325" s="267">
        <v>2.8235</v>
      </c>
      <c r="O325" s="267">
        <v>1.526</v>
      </c>
      <c r="P325" s="267">
        <v>0</v>
      </c>
    </row>
    <row r="326" spans="1:16" ht="15">
      <c r="A326" s="290">
        <v>50</v>
      </c>
      <c r="B326" s="267">
        <v>0</v>
      </c>
      <c r="C326" s="267">
        <v>0</v>
      </c>
      <c r="D326" s="267">
        <v>5.7637</v>
      </c>
      <c r="E326" s="267">
        <v>1.3422</v>
      </c>
      <c r="F326" s="267">
        <v>4.989</v>
      </c>
      <c r="G326" s="267">
        <v>1.3422</v>
      </c>
      <c r="H326" s="267">
        <v>4.5094</v>
      </c>
      <c r="I326" s="267">
        <v>1.3972</v>
      </c>
      <c r="J326" s="267">
        <v>3.1688</v>
      </c>
      <c r="K326" s="267">
        <v>1.5119</v>
      </c>
      <c r="L326" s="267">
        <v>2.8321</v>
      </c>
      <c r="M326" s="267">
        <v>1.6748</v>
      </c>
      <c r="N326" s="267">
        <v>2.7618</v>
      </c>
      <c r="O326" s="267">
        <v>1.5196</v>
      </c>
      <c r="P326" s="267">
        <v>0</v>
      </c>
    </row>
    <row r="327" spans="1:16" ht="15">
      <c r="A327" s="290">
        <v>51</v>
      </c>
      <c r="B327" s="267">
        <v>0</v>
      </c>
      <c r="C327" s="267">
        <v>0</v>
      </c>
      <c r="D327" s="267">
        <v>5.181</v>
      </c>
      <c r="E327" s="267">
        <v>1.34</v>
      </c>
      <c r="F327" s="267">
        <v>4.6692</v>
      </c>
      <c r="G327" s="267">
        <v>1.3379</v>
      </c>
      <c r="H327" s="267">
        <v>4.3802</v>
      </c>
      <c r="I327" s="267">
        <v>1.3827</v>
      </c>
      <c r="J327" s="267">
        <v>3.2454</v>
      </c>
      <c r="K327" s="267">
        <v>1.5016</v>
      </c>
      <c r="L327" s="267">
        <v>2.7645</v>
      </c>
      <c r="M327" s="267">
        <v>1.6601</v>
      </c>
      <c r="N327" s="267">
        <v>2.7001</v>
      </c>
      <c r="O327" s="267">
        <v>1.5131</v>
      </c>
      <c r="P327" s="267">
        <v>0</v>
      </c>
    </row>
    <row r="328" spans="1:16" ht="15">
      <c r="A328" s="290">
        <v>52</v>
      </c>
      <c r="B328" s="267">
        <v>0</v>
      </c>
      <c r="C328" s="267">
        <v>0</v>
      </c>
      <c r="D328" s="267">
        <v>4.5983</v>
      </c>
      <c r="E328" s="267">
        <v>1.3377</v>
      </c>
      <c r="F328" s="267">
        <v>4.3493</v>
      </c>
      <c r="G328" s="267">
        <v>1.3335</v>
      </c>
      <c r="H328" s="267">
        <v>4.2511</v>
      </c>
      <c r="I328" s="267">
        <v>1.3683</v>
      </c>
      <c r="J328" s="267">
        <v>3.322</v>
      </c>
      <c r="K328" s="267">
        <v>1.4914</v>
      </c>
      <c r="L328" s="267">
        <v>2.6969</v>
      </c>
      <c r="M328" s="267">
        <v>1.6454</v>
      </c>
      <c r="N328" s="267">
        <v>2.6384</v>
      </c>
      <c r="O328" s="267">
        <v>1.5067</v>
      </c>
      <c r="P328" s="267">
        <v>0</v>
      </c>
    </row>
    <row r="329" spans="1:16" ht="15">
      <c r="A329" s="290">
        <v>53</v>
      </c>
      <c r="B329" s="267">
        <v>0</v>
      </c>
      <c r="C329" s="267">
        <v>0</v>
      </c>
      <c r="D329" s="267">
        <v>4.0155</v>
      </c>
      <c r="E329" s="267">
        <v>1.3354</v>
      </c>
      <c r="F329" s="267">
        <v>4.0294</v>
      </c>
      <c r="G329" s="267">
        <v>1.3292</v>
      </c>
      <c r="H329" s="267">
        <v>4.122</v>
      </c>
      <c r="I329" s="267">
        <v>1.3539</v>
      </c>
      <c r="J329" s="267">
        <v>3.3985</v>
      </c>
      <c r="K329" s="267">
        <v>1.4811</v>
      </c>
      <c r="L329" s="267">
        <v>2.6293</v>
      </c>
      <c r="M329" s="267">
        <v>1.6307</v>
      </c>
      <c r="N329" s="267">
        <v>2.5767</v>
      </c>
      <c r="O329" s="267">
        <v>1.5003</v>
      </c>
      <c r="P329" s="267">
        <v>0</v>
      </c>
    </row>
    <row r="330" spans="1:16" ht="15">
      <c r="A330" s="290">
        <v>54</v>
      </c>
      <c r="B330" s="267">
        <v>0</v>
      </c>
      <c r="C330" s="267">
        <v>0</v>
      </c>
      <c r="D330" s="267">
        <v>3.4328</v>
      </c>
      <c r="E330" s="267">
        <v>1.3332</v>
      </c>
      <c r="F330" s="267">
        <v>3.7096</v>
      </c>
      <c r="G330" s="267">
        <v>1.3248</v>
      </c>
      <c r="H330" s="267">
        <v>3.9928</v>
      </c>
      <c r="I330" s="267">
        <v>1.3394</v>
      </c>
      <c r="J330" s="267">
        <v>3.4751</v>
      </c>
      <c r="K330" s="267">
        <v>1.4709</v>
      </c>
      <c r="L330" s="267">
        <v>2.5617</v>
      </c>
      <c r="M330" s="267">
        <v>1.616</v>
      </c>
      <c r="N330" s="267">
        <v>2.515</v>
      </c>
      <c r="O330" s="267">
        <v>1.4938</v>
      </c>
      <c r="P330" s="267">
        <v>0</v>
      </c>
    </row>
    <row r="331" spans="1:16" ht="15">
      <c r="A331" s="290">
        <v>55</v>
      </c>
      <c r="B331" s="267">
        <v>0</v>
      </c>
      <c r="C331" s="267">
        <v>0</v>
      </c>
      <c r="D331" s="267">
        <v>3.4039</v>
      </c>
      <c r="E331" s="267">
        <v>1.3215</v>
      </c>
      <c r="F331" s="267">
        <v>3.9743</v>
      </c>
      <c r="G331" s="267">
        <v>1.3122</v>
      </c>
      <c r="H331" s="267">
        <v>3.8023</v>
      </c>
      <c r="I331" s="267">
        <v>1.3256</v>
      </c>
      <c r="J331" s="267">
        <v>3.3291</v>
      </c>
      <c r="K331" s="267">
        <v>1.4467</v>
      </c>
      <c r="L331" s="267">
        <v>2.5471</v>
      </c>
      <c r="M331" s="267">
        <v>1.6014</v>
      </c>
      <c r="N331" s="267">
        <v>2.4567</v>
      </c>
      <c r="O331" s="267">
        <v>1.4772</v>
      </c>
      <c r="P331" s="267">
        <v>0</v>
      </c>
    </row>
    <row r="332" spans="1:16" ht="15">
      <c r="A332" s="290">
        <v>56</v>
      </c>
      <c r="B332" s="267">
        <v>0</v>
      </c>
      <c r="C332" s="267">
        <v>0</v>
      </c>
      <c r="D332" s="267">
        <v>3.3749</v>
      </c>
      <c r="E332" s="267">
        <v>1.3099</v>
      </c>
      <c r="F332" s="267">
        <v>4.239</v>
      </c>
      <c r="G332" s="267">
        <v>1.2995</v>
      </c>
      <c r="H332" s="267">
        <v>3.6117</v>
      </c>
      <c r="I332" s="267">
        <v>1.3117</v>
      </c>
      <c r="J332" s="267">
        <v>3.1832</v>
      </c>
      <c r="K332" s="267">
        <v>1.4225</v>
      </c>
      <c r="L332" s="267">
        <v>2.5325</v>
      </c>
      <c r="M332" s="267">
        <v>1.5868</v>
      </c>
      <c r="N332" s="267">
        <v>2.3985</v>
      </c>
      <c r="O332" s="267">
        <v>1.4606</v>
      </c>
      <c r="P332" s="267">
        <v>0</v>
      </c>
    </row>
    <row r="333" spans="1:16" ht="15">
      <c r="A333" s="290">
        <v>57</v>
      </c>
      <c r="B333" s="267">
        <v>0</v>
      </c>
      <c r="C333" s="267">
        <v>0</v>
      </c>
      <c r="D333" s="267">
        <v>3.346</v>
      </c>
      <c r="E333" s="267">
        <v>1.2983</v>
      </c>
      <c r="F333" s="267">
        <v>4.5037</v>
      </c>
      <c r="G333" s="267">
        <v>1.2869</v>
      </c>
      <c r="H333" s="267">
        <v>3.4212</v>
      </c>
      <c r="I333" s="267">
        <v>1.2978</v>
      </c>
      <c r="J333" s="267">
        <v>3.0372</v>
      </c>
      <c r="K333" s="267">
        <v>1.3983</v>
      </c>
      <c r="L333" s="267">
        <v>2.518</v>
      </c>
      <c r="M333" s="267">
        <v>1.5722</v>
      </c>
      <c r="N333" s="267">
        <v>2.3402</v>
      </c>
      <c r="O333" s="267">
        <v>1.444</v>
      </c>
      <c r="P333" s="267">
        <v>0</v>
      </c>
    </row>
    <row r="334" spans="1:16" ht="15">
      <c r="A334" s="290">
        <v>58</v>
      </c>
      <c r="B334" s="267">
        <v>0</v>
      </c>
      <c r="C334" s="267">
        <v>0</v>
      </c>
      <c r="D334" s="267">
        <v>3.317</v>
      </c>
      <c r="E334" s="267">
        <v>1.2866</v>
      </c>
      <c r="F334" s="267">
        <v>4.7685</v>
      </c>
      <c r="G334" s="267">
        <v>1.2742</v>
      </c>
      <c r="H334" s="267">
        <v>3.2306</v>
      </c>
      <c r="I334" s="267">
        <v>1.2839</v>
      </c>
      <c r="J334" s="267">
        <v>2.8912</v>
      </c>
      <c r="K334" s="267">
        <v>1.3741</v>
      </c>
      <c r="L334" s="267">
        <v>2.5034</v>
      </c>
      <c r="M334" s="267">
        <v>1.5576</v>
      </c>
      <c r="N334" s="267">
        <v>2.2819</v>
      </c>
      <c r="O334" s="267">
        <v>1.4275</v>
      </c>
      <c r="P334" s="267">
        <v>0</v>
      </c>
    </row>
    <row r="335" spans="1:16" ht="15">
      <c r="A335" s="290">
        <v>59</v>
      </c>
      <c r="B335" s="267">
        <v>0</v>
      </c>
      <c r="C335" s="267">
        <v>0</v>
      </c>
      <c r="D335" s="267">
        <v>3.288</v>
      </c>
      <c r="E335" s="267">
        <v>1.275</v>
      </c>
      <c r="F335" s="267">
        <v>5.0332</v>
      </c>
      <c r="G335" s="267">
        <v>1.2615</v>
      </c>
      <c r="H335" s="267">
        <v>3.0401</v>
      </c>
      <c r="I335" s="267">
        <v>1.2701</v>
      </c>
      <c r="J335" s="267">
        <v>2.7452</v>
      </c>
      <c r="K335" s="267">
        <v>1.3499</v>
      </c>
      <c r="L335" s="267">
        <v>2.4888</v>
      </c>
      <c r="M335" s="267">
        <v>1.543</v>
      </c>
      <c r="N335" s="267">
        <v>2.2236</v>
      </c>
      <c r="O335" s="267">
        <v>1.4109</v>
      </c>
      <c r="P335" s="267">
        <v>0</v>
      </c>
    </row>
    <row r="336" spans="1:16" ht="15">
      <c r="A336" s="290">
        <v>60</v>
      </c>
      <c r="B336" s="267">
        <v>0</v>
      </c>
      <c r="C336" s="267">
        <v>0</v>
      </c>
      <c r="D336" s="267">
        <v>3.2591</v>
      </c>
      <c r="E336" s="267">
        <v>1.2634</v>
      </c>
      <c r="F336" s="267">
        <v>5.2979</v>
      </c>
      <c r="G336" s="267">
        <v>1.2489</v>
      </c>
      <c r="H336" s="267">
        <v>2.8495</v>
      </c>
      <c r="I336" s="267">
        <v>1.2562</v>
      </c>
      <c r="J336" s="267">
        <v>2.5993</v>
      </c>
      <c r="K336" s="267">
        <v>1.3256</v>
      </c>
      <c r="L336" s="267">
        <v>2.4743</v>
      </c>
      <c r="M336" s="267">
        <v>1.5284</v>
      </c>
      <c r="N336" s="267">
        <v>2.1654</v>
      </c>
      <c r="O336" s="267">
        <v>1.3943</v>
      </c>
      <c r="P336" s="267">
        <v>0</v>
      </c>
    </row>
    <row r="337" ht="12.75">
      <c r="A337" s="83"/>
    </row>
    <row r="338" ht="12.75">
      <c r="A338" s="76" t="e">
        <v>#N/A</v>
      </c>
    </row>
    <row r="339" spans="1:16" s="261" customFormat="1" ht="12.75">
      <c r="A339" s="475" t="s">
        <v>19324</v>
      </c>
      <c r="B339" s="475"/>
      <c r="C339" s="475"/>
      <c r="D339" s="475"/>
      <c r="E339" s="475"/>
      <c r="F339" s="475"/>
      <c r="G339" s="475"/>
      <c r="H339" s="475"/>
      <c r="I339" s="475"/>
      <c r="J339" s="475"/>
      <c r="K339" s="475"/>
      <c r="L339" s="475"/>
      <c r="M339" s="475"/>
      <c r="N339" s="475"/>
      <c r="O339" s="475"/>
      <c r="P339" s="475"/>
    </row>
    <row r="340" spans="1:16" ht="12.75">
      <c r="A340" s="479" t="s">
        <v>19325</v>
      </c>
      <c r="B340" s="479"/>
      <c r="C340" s="479"/>
      <c r="D340" s="479"/>
      <c r="E340" s="479"/>
      <c r="F340" s="479"/>
      <c r="G340" s="479"/>
      <c r="H340" s="479"/>
      <c r="I340" s="479"/>
      <c r="J340" s="479"/>
      <c r="K340" s="479"/>
      <c r="L340" s="479"/>
      <c r="M340" s="479"/>
      <c r="N340" s="479"/>
      <c r="O340" s="479"/>
      <c r="P340" s="479"/>
    </row>
    <row r="341" spans="1:16" ht="12.75">
      <c r="A341" s="80" t="s">
        <v>19326</v>
      </c>
      <c r="B341" s="222" t="s">
        <v>19327</v>
      </c>
      <c r="C341" s="222" t="s">
        <v>19328</v>
      </c>
      <c r="D341" s="222" t="s">
        <v>19329</v>
      </c>
      <c r="E341" s="222" t="s">
        <v>19330</v>
      </c>
      <c r="F341" s="222" t="s">
        <v>19331</v>
      </c>
      <c r="G341" s="222" t="s">
        <v>19332</v>
      </c>
      <c r="H341" s="222" t="s">
        <v>19333</v>
      </c>
      <c r="I341" s="222" t="s">
        <v>19334</v>
      </c>
      <c r="J341" s="222" t="s">
        <v>19335</v>
      </c>
      <c r="K341" s="222" t="s">
        <v>19336</v>
      </c>
      <c r="L341" s="222" t="s">
        <v>19337</v>
      </c>
      <c r="M341" s="222" t="s">
        <v>19338</v>
      </c>
      <c r="N341" s="222" t="s">
        <v>19339</v>
      </c>
      <c r="O341" s="222" t="s">
        <v>19340</v>
      </c>
      <c r="P341" s="222" t="s">
        <v>19341</v>
      </c>
    </row>
    <row r="342" spans="1:16" ht="12.75">
      <c r="A342" s="82" t="s">
        <v>19342</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22.1605</v>
      </c>
      <c r="E343" s="267">
        <v>7.404</v>
      </c>
      <c r="F343" s="267">
        <v>27.7737</v>
      </c>
      <c r="G343" s="267">
        <v>7.2505</v>
      </c>
      <c r="H343" s="267">
        <v>34.652</v>
      </c>
      <c r="I343" s="267">
        <v>6.7948</v>
      </c>
      <c r="J343" s="267">
        <v>28.5659</v>
      </c>
      <c r="K343" s="267">
        <v>11.3659</v>
      </c>
      <c r="L343" s="267">
        <v>27.4368</v>
      </c>
      <c r="M343" s="267">
        <v>12.4295</v>
      </c>
      <c r="N343" s="267">
        <v>0</v>
      </c>
      <c r="O343" s="267">
        <v>0</v>
      </c>
      <c r="P343" s="267">
        <v>0</v>
      </c>
    </row>
    <row r="344" spans="1:16" ht="15">
      <c r="A344" s="290">
        <v>1</v>
      </c>
      <c r="B344" s="267">
        <v>0</v>
      </c>
      <c r="C344" s="267">
        <v>0</v>
      </c>
      <c r="D344" s="267">
        <v>19.6982</v>
      </c>
      <c r="E344" s="267">
        <v>6.5813</v>
      </c>
      <c r="F344" s="267">
        <v>24.6878</v>
      </c>
      <c r="G344" s="267">
        <v>6.4449</v>
      </c>
      <c r="H344" s="267">
        <v>30.8018</v>
      </c>
      <c r="I344" s="267">
        <v>6.0398</v>
      </c>
      <c r="J344" s="267">
        <v>25.3919</v>
      </c>
      <c r="K344" s="267">
        <v>10.103</v>
      </c>
      <c r="L344" s="267">
        <v>24.3883</v>
      </c>
      <c r="M344" s="267">
        <v>11.0484</v>
      </c>
      <c r="N344" s="267">
        <v>0</v>
      </c>
      <c r="O344" s="267">
        <v>0</v>
      </c>
      <c r="P344" s="267">
        <v>0</v>
      </c>
    </row>
    <row r="345" spans="1:16" ht="15">
      <c r="A345" s="290">
        <v>2</v>
      </c>
      <c r="B345" s="267">
        <v>0</v>
      </c>
      <c r="C345" s="267">
        <v>0</v>
      </c>
      <c r="D345" s="267">
        <v>17.2359</v>
      </c>
      <c r="E345" s="267">
        <v>5.7586</v>
      </c>
      <c r="F345" s="267">
        <v>21.6018</v>
      </c>
      <c r="G345" s="267">
        <v>5.6393</v>
      </c>
      <c r="H345" s="267">
        <v>26.9516</v>
      </c>
      <c r="I345" s="267">
        <v>5.2848</v>
      </c>
      <c r="J345" s="267">
        <v>22.2179</v>
      </c>
      <c r="K345" s="267">
        <v>8.8401</v>
      </c>
      <c r="L345" s="267">
        <v>21.3397</v>
      </c>
      <c r="M345" s="267">
        <v>9.6674</v>
      </c>
      <c r="N345" s="267">
        <v>0</v>
      </c>
      <c r="O345" s="267">
        <v>0</v>
      </c>
      <c r="P345" s="267">
        <v>0</v>
      </c>
    </row>
    <row r="346" spans="1:16" ht="15">
      <c r="A346" s="290">
        <v>3</v>
      </c>
      <c r="B346" s="267">
        <v>0</v>
      </c>
      <c r="C346" s="267">
        <v>0</v>
      </c>
      <c r="D346" s="267">
        <v>14.7737</v>
      </c>
      <c r="E346" s="267">
        <v>4.936</v>
      </c>
      <c r="F346" s="267">
        <v>18.5158</v>
      </c>
      <c r="G346" s="267">
        <v>4.8337</v>
      </c>
      <c r="H346" s="267">
        <v>23.1013</v>
      </c>
      <c r="I346" s="267">
        <v>4.5298</v>
      </c>
      <c r="J346" s="267">
        <v>19.044</v>
      </c>
      <c r="K346" s="267">
        <v>7.5772</v>
      </c>
      <c r="L346" s="267">
        <v>18.2912</v>
      </c>
      <c r="M346" s="267">
        <v>8.2863</v>
      </c>
      <c r="N346" s="267">
        <v>0</v>
      </c>
      <c r="O346" s="267">
        <v>0</v>
      </c>
      <c r="P346" s="267">
        <v>0</v>
      </c>
    </row>
    <row r="347" spans="1:16" ht="15">
      <c r="A347" s="290">
        <v>4</v>
      </c>
      <c r="B347" s="267">
        <v>0</v>
      </c>
      <c r="C347" s="267">
        <v>0</v>
      </c>
      <c r="D347" s="267">
        <v>12.3114</v>
      </c>
      <c r="E347" s="267">
        <v>4.1133</v>
      </c>
      <c r="F347" s="267">
        <v>15.4299</v>
      </c>
      <c r="G347" s="267">
        <v>4.0281</v>
      </c>
      <c r="H347" s="267">
        <v>19.2511</v>
      </c>
      <c r="I347" s="267">
        <v>3.7749</v>
      </c>
      <c r="J347" s="267">
        <v>15.87</v>
      </c>
      <c r="K347" s="267">
        <v>6.3144</v>
      </c>
      <c r="L347" s="267">
        <v>15.2427</v>
      </c>
      <c r="M347" s="267">
        <v>6.9053</v>
      </c>
      <c r="N347" s="267">
        <v>0</v>
      </c>
      <c r="O347" s="267">
        <v>0</v>
      </c>
      <c r="P347" s="267">
        <v>0</v>
      </c>
    </row>
    <row r="348" spans="1:16" ht="15">
      <c r="A348" s="290">
        <v>5</v>
      </c>
      <c r="B348" s="267">
        <v>0</v>
      </c>
      <c r="C348" s="267">
        <v>0</v>
      </c>
      <c r="D348" s="267">
        <v>9.8491</v>
      </c>
      <c r="E348" s="267">
        <v>3.2907</v>
      </c>
      <c r="F348" s="267">
        <v>12.3439</v>
      </c>
      <c r="G348" s="267">
        <v>3.2225</v>
      </c>
      <c r="H348" s="267">
        <v>15.4009</v>
      </c>
      <c r="I348" s="267">
        <v>3.0199</v>
      </c>
      <c r="J348" s="267">
        <v>12.696</v>
      </c>
      <c r="K348" s="267">
        <v>5.0515</v>
      </c>
      <c r="L348" s="267">
        <v>12.1941</v>
      </c>
      <c r="M348" s="267">
        <v>5.5242</v>
      </c>
      <c r="N348" s="267">
        <v>0</v>
      </c>
      <c r="O348" s="267">
        <v>0</v>
      </c>
      <c r="P348" s="267">
        <v>0</v>
      </c>
    </row>
    <row r="349" spans="1:16" ht="15">
      <c r="A349" s="290">
        <v>6</v>
      </c>
      <c r="B349" s="267">
        <v>0</v>
      </c>
      <c r="C349" s="267">
        <v>0</v>
      </c>
      <c r="D349" s="267">
        <v>7.3868</v>
      </c>
      <c r="E349" s="267">
        <v>2.468</v>
      </c>
      <c r="F349" s="267">
        <v>9.2579</v>
      </c>
      <c r="G349" s="267">
        <v>2.4168</v>
      </c>
      <c r="H349" s="267">
        <v>11.5507</v>
      </c>
      <c r="I349" s="267">
        <v>2.2649</v>
      </c>
      <c r="J349" s="267">
        <v>9.522</v>
      </c>
      <c r="K349" s="267">
        <v>3.7886</v>
      </c>
      <c r="L349" s="267">
        <v>9.1456</v>
      </c>
      <c r="M349" s="267">
        <v>4.1432</v>
      </c>
      <c r="N349" s="267">
        <v>0</v>
      </c>
      <c r="O349" s="267">
        <v>0</v>
      </c>
      <c r="P349" s="267">
        <v>0</v>
      </c>
    </row>
    <row r="350" spans="1:16" ht="15">
      <c r="A350" s="290">
        <v>7</v>
      </c>
      <c r="B350" s="267">
        <v>0</v>
      </c>
      <c r="C350" s="267">
        <v>0</v>
      </c>
      <c r="D350" s="267">
        <v>7.11</v>
      </c>
      <c r="E350" s="267">
        <v>2.3994</v>
      </c>
      <c r="F350" s="267">
        <v>8.8081</v>
      </c>
      <c r="G350" s="267">
        <v>2.3497</v>
      </c>
      <c r="H350" s="267">
        <v>11.0002</v>
      </c>
      <c r="I350" s="267">
        <v>2.202</v>
      </c>
      <c r="J350" s="267">
        <v>9.2433</v>
      </c>
      <c r="K350" s="267">
        <v>3.6834</v>
      </c>
      <c r="L350" s="267">
        <v>8.8195</v>
      </c>
      <c r="M350" s="267">
        <v>4.0281</v>
      </c>
      <c r="N350" s="267">
        <v>0</v>
      </c>
      <c r="O350" s="267">
        <v>0</v>
      </c>
      <c r="P350" s="267">
        <v>0</v>
      </c>
    </row>
    <row r="351" spans="1:16" ht="15">
      <c r="A351" s="290">
        <v>8</v>
      </c>
      <c r="B351" s="267">
        <v>0</v>
      </c>
      <c r="C351" s="267">
        <v>0</v>
      </c>
      <c r="D351" s="267">
        <v>6.8331</v>
      </c>
      <c r="E351" s="267">
        <v>2.3309</v>
      </c>
      <c r="F351" s="267">
        <v>8.3584</v>
      </c>
      <c r="G351" s="267">
        <v>2.2826</v>
      </c>
      <c r="H351" s="267">
        <v>10.4497</v>
      </c>
      <c r="I351" s="267">
        <v>2.1391</v>
      </c>
      <c r="J351" s="267">
        <v>8.9646</v>
      </c>
      <c r="K351" s="267">
        <v>3.5781</v>
      </c>
      <c r="L351" s="267">
        <v>8.4935</v>
      </c>
      <c r="M351" s="267">
        <v>3.913</v>
      </c>
      <c r="N351" s="267">
        <v>0</v>
      </c>
      <c r="O351" s="267">
        <v>0</v>
      </c>
      <c r="P351" s="267">
        <v>0</v>
      </c>
    </row>
    <row r="352" spans="1:16" ht="15">
      <c r="A352" s="290">
        <v>9</v>
      </c>
      <c r="B352" s="267">
        <v>0</v>
      </c>
      <c r="C352" s="267">
        <v>0</v>
      </c>
      <c r="D352" s="267">
        <v>6.5562</v>
      </c>
      <c r="E352" s="267">
        <v>2.2623</v>
      </c>
      <c r="F352" s="267">
        <v>7.9086</v>
      </c>
      <c r="G352" s="267">
        <v>2.2154</v>
      </c>
      <c r="H352" s="267">
        <v>9.8992</v>
      </c>
      <c r="I352" s="267">
        <v>2.0762</v>
      </c>
      <c r="J352" s="267">
        <v>8.686</v>
      </c>
      <c r="K352" s="267">
        <v>3.4729</v>
      </c>
      <c r="L352" s="267">
        <v>8.1674</v>
      </c>
      <c r="M352" s="267">
        <v>3.7979</v>
      </c>
      <c r="N352" s="267">
        <v>0</v>
      </c>
      <c r="O352" s="267">
        <v>0</v>
      </c>
      <c r="P352" s="267">
        <v>0</v>
      </c>
    </row>
    <row r="353" spans="1:16" ht="15">
      <c r="A353" s="290">
        <v>10</v>
      </c>
      <c r="B353" s="267">
        <v>0</v>
      </c>
      <c r="C353" s="267">
        <v>0</v>
      </c>
      <c r="D353" s="267">
        <v>6.2793</v>
      </c>
      <c r="E353" s="267">
        <v>2.1938</v>
      </c>
      <c r="F353" s="267">
        <v>7.4589</v>
      </c>
      <c r="G353" s="267">
        <v>2.1483</v>
      </c>
      <c r="H353" s="267">
        <v>9.3487</v>
      </c>
      <c r="I353" s="267">
        <v>2.0133</v>
      </c>
      <c r="J353" s="267">
        <v>8.4073</v>
      </c>
      <c r="K353" s="267">
        <v>3.3677</v>
      </c>
      <c r="L353" s="267">
        <v>7.8414</v>
      </c>
      <c r="M353" s="267">
        <v>3.6828</v>
      </c>
      <c r="N353" s="267">
        <v>0</v>
      </c>
      <c r="O353" s="267">
        <v>0</v>
      </c>
      <c r="P353" s="267">
        <v>0</v>
      </c>
    </row>
    <row r="354" spans="1:16" ht="15">
      <c r="A354" s="290">
        <v>11</v>
      </c>
      <c r="B354" s="267">
        <v>0</v>
      </c>
      <c r="C354" s="267">
        <v>0</v>
      </c>
      <c r="D354" s="267">
        <v>6.0024</v>
      </c>
      <c r="E354" s="267">
        <v>2.1252</v>
      </c>
      <c r="F354" s="267">
        <v>7.0091</v>
      </c>
      <c r="G354" s="267">
        <v>2.0812</v>
      </c>
      <c r="H354" s="267">
        <v>8.7982</v>
      </c>
      <c r="I354" s="267">
        <v>1.9503</v>
      </c>
      <c r="J354" s="267">
        <v>8.1286</v>
      </c>
      <c r="K354" s="267">
        <v>3.2624</v>
      </c>
      <c r="L354" s="267">
        <v>7.5153</v>
      </c>
      <c r="M354" s="267">
        <v>3.5677</v>
      </c>
      <c r="N354" s="267">
        <v>0</v>
      </c>
      <c r="O354" s="267">
        <v>0</v>
      </c>
      <c r="P354" s="267">
        <v>0</v>
      </c>
    </row>
    <row r="355" spans="1:16" ht="15">
      <c r="A355" s="290">
        <v>12</v>
      </c>
      <c r="B355" s="267">
        <v>0</v>
      </c>
      <c r="C355" s="267">
        <v>0</v>
      </c>
      <c r="D355" s="267">
        <v>5.7255</v>
      </c>
      <c r="E355" s="267">
        <v>2.0567</v>
      </c>
      <c r="F355" s="267">
        <v>6.5593</v>
      </c>
      <c r="G355" s="267">
        <v>2.014</v>
      </c>
      <c r="H355" s="267">
        <v>8.2477</v>
      </c>
      <c r="I355" s="267">
        <v>1.8874</v>
      </c>
      <c r="J355" s="267">
        <v>7.85</v>
      </c>
      <c r="K355" s="267">
        <v>3.1572</v>
      </c>
      <c r="L355" s="267">
        <v>7.1893</v>
      </c>
      <c r="M355" s="267">
        <v>3.4526</v>
      </c>
      <c r="N355" s="267">
        <v>0</v>
      </c>
      <c r="O355" s="267">
        <v>0</v>
      </c>
      <c r="P355" s="267">
        <v>0</v>
      </c>
    </row>
    <row r="356" spans="1:16" ht="15">
      <c r="A356" s="290">
        <v>13</v>
      </c>
      <c r="B356" s="267">
        <v>0</v>
      </c>
      <c r="C356" s="267">
        <v>0</v>
      </c>
      <c r="D356" s="267">
        <v>5.4487</v>
      </c>
      <c r="E356" s="267">
        <v>1.9881</v>
      </c>
      <c r="F356" s="267">
        <v>6.1096</v>
      </c>
      <c r="G356" s="267">
        <v>1.9469</v>
      </c>
      <c r="H356" s="267">
        <v>7.6973</v>
      </c>
      <c r="I356" s="267">
        <v>1.8245</v>
      </c>
      <c r="J356" s="267">
        <v>7.5713</v>
      </c>
      <c r="K356" s="267">
        <v>3.0519</v>
      </c>
      <c r="L356" s="267">
        <v>6.8632</v>
      </c>
      <c r="M356" s="267">
        <v>3.3375</v>
      </c>
      <c r="N356" s="267">
        <v>0</v>
      </c>
      <c r="O356" s="267">
        <v>0</v>
      </c>
      <c r="P356" s="267">
        <v>0</v>
      </c>
    </row>
    <row r="357" spans="1:16" ht="15">
      <c r="A357" s="290">
        <v>14</v>
      </c>
      <c r="B357" s="267">
        <v>0</v>
      </c>
      <c r="C357" s="267">
        <v>0</v>
      </c>
      <c r="D357" s="267">
        <v>5.1718</v>
      </c>
      <c r="E357" s="267">
        <v>1.9195</v>
      </c>
      <c r="F357" s="267">
        <v>5.6598</v>
      </c>
      <c r="G357" s="267">
        <v>1.8798</v>
      </c>
      <c r="H357" s="267">
        <v>7.1468</v>
      </c>
      <c r="I357" s="267">
        <v>1.7616</v>
      </c>
      <c r="J357" s="267">
        <v>7.2927</v>
      </c>
      <c r="K357" s="267">
        <v>2.9467</v>
      </c>
      <c r="L357" s="267">
        <v>6.5372</v>
      </c>
      <c r="M357" s="267">
        <v>3.2225</v>
      </c>
      <c r="N357" s="267">
        <v>0</v>
      </c>
      <c r="O357" s="267">
        <v>0</v>
      </c>
      <c r="P357" s="267">
        <v>0</v>
      </c>
    </row>
    <row r="358" spans="1:16" ht="15">
      <c r="A358" s="290">
        <v>15</v>
      </c>
      <c r="B358" s="267">
        <v>0</v>
      </c>
      <c r="C358" s="267">
        <v>0</v>
      </c>
      <c r="D358" s="267">
        <v>4.8949</v>
      </c>
      <c r="E358" s="267">
        <v>1.851</v>
      </c>
      <c r="F358" s="267">
        <v>5.21</v>
      </c>
      <c r="G358" s="267">
        <v>1.8126</v>
      </c>
      <c r="H358" s="267">
        <v>6.5963</v>
      </c>
      <c r="I358" s="267">
        <v>1.6987</v>
      </c>
      <c r="J358" s="267">
        <v>7.014</v>
      </c>
      <c r="K358" s="267">
        <v>2.8415</v>
      </c>
      <c r="L358" s="267">
        <v>6.2111</v>
      </c>
      <c r="M358" s="267">
        <v>3.1074</v>
      </c>
      <c r="N358" s="267">
        <v>0</v>
      </c>
      <c r="O358" s="267">
        <v>0</v>
      </c>
      <c r="P358" s="267">
        <v>0</v>
      </c>
    </row>
    <row r="359" spans="1:16" ht="15">
      <c r="A359" s="290">
        <v>16</v>
      </c>
      <c r="B359" s="267">
        <v>0</v>
      </c>
      <c r="C359" s="267">
        <v>0</v>
      </c>
      <c r="D359" s="267">
        <v>4.618</v>
      </c>
      <c r="E359" s="267">
        <v>1.7824</v>
      </c>
      <c r="F359" s="267">
        <v>4.7603</v>
      </c>
      <c r="G359" s="267">
        <v>1.7455</v>
      </c>
      <c r="H359" s="267">
        <v>6.0458</v>
      </c>
      <c r="I359" s="267">
        <v>1.6358</v>
      </c>
      <c r="J359" s="267">
        <v>6.7353</v>
      </c>
      <c r="K359" s="267">
        <v>2.7362</v>
      </c>
      <c r="L359" s="267">
        <v>5.8851</v>
      </c>
      <c r="M359" s="267">
        <v>2.9923</v>
      </c>
      <c r="N359" s="267">
        <v>0</v>
      </c>
      <c r="O359" s="267">
        <v>0</v>
      </c>
      <c r="P359" s="267">
        <v>0</v>
      </c>
    </row>
    <row r="360" spans="1:16" ht="15">
      <c r="A360" s="290">
        <v>17</v>
      </c>
      <c r="B360" s="267">
        <v>0</v>
      </c>
      <c r="C360" s="267">
        <v>0</v>
      </c>
      <c r="D360" s="267">
        <v>4.3411</v>
      </c>
      <c r="E360" s="267">
        <v>1.7139</v>
      </c>
      <c r="F360" s="267">
        <v>4.3105</v>
      </c>
      <c r="G360" s="267">
        <v>1.6784</v>
      </c>
      <c r="H360" s="267">
        <v>5.4953</v>
      </c>
      <c r="I360" s="267">
        <v>1.5729</v>
      </c>
      <c r="J360" s="267">
        <v>6.4567</v>
      </c>
      <c r="K360" s="267">
        <v>2.631</v>
      </c>
      <c r="L360" s="267">
        <v>5.559</v>
      </c>
      <c r="M360" s="267">
        <v>2.8772</v>
      </c>
      <c r="N360" s="267">
        <v>0</v>
      </c>
      <c r="O360" s="267">
        <v>0</v>
      </c>
      <c r="P360" s="267">
        <v>0</v>
      </c>
    </row>
    <row r="361" spans="1:16" ht="15">
      <c r="A361" s="290">
        <v>18</v>
      </c>
      <c r="B361" s="267">
        <v>0</v>
      </c>
      <c r="C361" s="267">
        <v>0</v>
      </c>
      <c r="D361" s="267">
        <v>4.0643</v>
      </c>
      <c r="E361" s="267">
        <v>1.6453</v>
      </c>
      <c r="F361" s="267">
        <v>3.8607</v>
      </c>
      <c r="G361" s="267">
        <v>1.6112</v>
      </c>
      <c r="H361" s="267">
        <v>4.9448</v>
      </c>
      <c r="I361" s="267">
        <v>1.5099</v>
      </c>
      <c r="J361" s="267">
        <v>6.178</v>
      </c>
      <c r="K361" s="267">
        <v>2.5257</v>
      </c>
      <c r="L361" s="267">
        <v>5.233</v>
      </c>
      <c r="M361" s="267">
        <v>2.7621</v>
      </c>
      <c r="N361" s="267">
        <v>6.336</v>
      </c>
      <c r="O361" s="267">
        <v>4.0296</v>
      </c>
      <c r="P361" s="267">
        <v>0</v>
      </c>
    </row>
    <row r="362" spans="1:16" ht="15">
      <c r="A362" s="290">
        <v>19</v>
      </c>
      <c r="B362" s="267">
        <v>0</v>
      </c>
      <c r="C362" s="267">
        <v>0</v>
      </c>
      <c r="D362" s="267">
        <v>4.1271</v>
      </c>
      <c r="E362" s="267">
        <v>1.6423</v>
      </c>
      <c r="F362" s="267">
        <v>3.9316</v>
      </c>
      <c r="G362" s="267">
        <v>1.6084</v>
      </c>
      <c r="H362" s="267">
        <v>4.9551</v>
      </c>
      <c r="I362" s="267">
        <v>1.5093</v>
      </c>
      <c r="J362" s="267">
        <v>5.9418</v>
      </c>
      <c r="K362" s="267">
        <v>2.4763</v>
      </c>
      <c r="L362" s="267">
        <v>5.0787</v>
      </c>
      <c r="M362" s="267">
        <v>2.7257</v>
      </c>
      <c r="N362" s="267">
        <v>6.16</v>
      </c>
      <c r="O362" s="267">
        <v>3.9176</v>
      </c>
      <c r="P362" s="267">
        <v>0</v>
      </c>
    </row>
    <row r="363" spans="1:16" ht="15">
      <c r="A363" s="290">
        <v>20</v>
      </c>
      <c r="B363" s="267">
        <v>0</v>
      </c>
      <c r="C363" s="267">
        <v>0</v>
      </c>
      <c r="D363" s="267">
        <v>4.1899</v>
      </c>
      <c r="E363" s="267">
        <v>1.6392</v>
      </c>
      <c r="F363" s="267">
        <v>4.0024</v>
      </c>
      <c r="G363" s="267">
        <v>1.6057</v>
      </c>
      <c r="H363" s="267">
        <v>4.9654</v>
      </c>
      <c r="I363" s="267">
        <v>1.5087</v>
      </c>
      <c r="J363" s="267">
        <v>5.7055</v>
      </c>
      <c r="K363" s="267">
        <v>2.4268</v>
      </c>
      <c r="L363" s="267">
        <v>4.9244</v>
      </c>
      <c r="M363" s="267">
        <v>2.6893</v>
      </c>
      <c r="N363" s="267">
        <v>5.984</v>
      </c>
      <c r="O363" s="267">
        <v>3.8057</v>
      </c>
      <c r="P363" s="267">
        <v>0</v>
      </c>
    </row>
    <row r="364" spans="1:16" ht="15">
      <c r="A364" s="290">
        <v>21</v>
      </c>
      <c r="B364" s="267">
        <v>0</v>
      </c>
      <c r="C364" s="267">
        <v>0</v>
      </c>
      <c r="D364" s="267">
        <v>4.678</v>
      </c>
      <c r="E364" s="267">
        <v>1.7098</v>
      </c>
      <c r="F364" s="267">
        <v>4.4806</v>
      </c>
      <c r="G364" s="267">
        <v>1.675</v>
      </c>
      <c r="H364" s="267">
        <v>5.4733</v>
      </c>
      <c r="I364" s="267">
        <v>1.5759</v>
      </c>
      <c r="J364" s="267">
        <v>6.0162</v>
      </c>
      <c r="K364" s="267">
        <v>2.4843</v>
      </c>
      <c r="L364" s="267">
        <v>5.2472</v>
      </c>
      <c r="M364" s="267">
        <v>2.7722</v>
      </c>
      <c r="N364" s="267">
        <v>6.3888</v>
      </c>
      <c r="O364" s="267">
        <v>3.86</v>
      </c>
      <c r="P364" s="267">
        <v>0</v>
      </c>
    </row>
    <row r="365" spans="1:16" ht="15">
      <c r="A365" s="290">
        <v>22</v>
      </c>
      <c r="B365" s="267">
        <v>0</v>
      </c>
      <c r="C365" s="267">
        <v>0</v>
      </c>
      <c r="D365" s="267">
        <v>4.747</v>
      </c>
      <c r="E365" s="267">
        <v>1.7066</v>
      </c>
      <c r="F365" s="267">
        <v>4.5586</v>
      </c>
      <c r="G365" s="267">
        <v>1.6721</v>
      </c>
      <c r="H365" s="267">
        <v>5.4846</v>
      </c>
      <c r="I365" s="267">
        <v>1.5753</v>
      </c>
      <c r="J365" s="267">
        <v>5.7564</v>
      </c>
      <c r="K365" s="267">
        <v>2.4326</v>
      </c>
      <c r="L365" s="267">
        <v>5.0775</v>
      </c>
      <c r="M365" s="267">
        <v>2.7342</v>
      </c>
      <c r="N365" s="267">
        <v>6.1952</v>
      </c>
      <c r="O365" s="267">
        <v>3.743</v>
      </c>
      <c r="P365" s="267">
        <v>0</v>
      </c>
    </row>
    <row r="366" spans="1:16" ht="15">
      <c r="A366" s="290">
        <v>23</v>
      </c>
      <c r="B366" s="267">
        <v>0</v>
      </c>
      <c r="C366" s="267">
        <v>0</v>
      </c>
      <c r="D366" s="267">
        <v>4.8161</v>
      </c>
      <c r="E366" s="267">
        <v>1.7035</v>
      </c>
      <c r="F366" s="267">
        <v>4.6365</v>
      </c>
      <c r="G366" s="267">
        <v>1.6692</v>
      </c>
      <c r="H366" s="267">
        <v>5.4959</v>
      </c>
      <c r="I366" s="267">
        <v>1.5746</v>
      </c>
      <c r="J366" s="267">
        <v>5.4965</v>
      </c>
      <c r="K366" s="267">
        <v>2.3809</v>
      </c>
      <c r="L366" s="267">
        <v>4.9079</v>
      </c>
      <c r="M366" s="267">
        <v>2.6961</v>
      </c>
      <c r="N366" s="267">
        <v>6.0016</v>
      </c>
      <c r="O366" s="267">
        <v>3.626</v>
      </c>
      <c r="P366" s="267">
        <v>0</v>
      </c>
    </row>
    <row r="367" spans="1:16" ht="15">
      <c r="A367" s="290">
        <v>24</v>
      </c>
      <c r="B367" s="267">
        <v>0</v>
      </c>
      <c r="C367" s="267">
        <v>0</v>
      </c>
      <c r="D367" s="267">
        <v>4.8852</v>
      </c>
      <c r="E367" s="267">
        <v>1.7003</v>
      </c>
      <c r="F367" s="267">
        <v>4.7145</v>
      </c>
      <c r="G367" s="267">
        <v>1.6663</v>
      </c>
      <c r="H367" s="267">
        <v>5.5072</v>
      </c>
      <c r="I367" s="267">
        <v>1.574</v>
      </c>
      <c r="J367" s="267">
        <v>5.2367</v>
      </c>
      <c r="K367" s="267">
        <v>2.3292</v>
      </c>
      <c r="L367" s="267">
        <v>4.7382</v>
      </c>
      <c r="M367" s="267">
        <v>2.6581</v>
      </c>
      <c r="N367" s="267">
        <v>5.808</v>
      </c>
      <c r="O367" s="267">
        <v>3.5091</v>
      </c>
      <c r="P367" s="267">
        <v>0</v>
      </c>
    </row>
    <row r="368" spans="1:16" ht="15">
      <c r="A368" s="290">
        <v>25</v>
      </c>
      <c r="B368" s="267">
        <v>0</v>
      </c>
      <c r="C368" s="267">
        <v>0</v>
      </c>
      <c r="D368" s="267">
        <v>4.9543</v>
      </c>
      <c r="E368" s="267">
        <v>1.6971</v>
      </c>
      <c r="F368" s="267">
        <v>4.7924</v>
      </c>
      <c r="G368" s="267">
        <v>1.6634</v>
      </c>
      <c r="H368" s="267">
        <v>5.5185</v>
      </c>
      <c r="I368" s="267">
        <v>1.5733</v>
      </c>
      <c r="J368" s="267">
        <v>4.9768</v>
      </c>
      <c r="K368" s="267">
        <v>2.2775</v>
      </c>
      <c r="L368" s="267">
        <v>4.5685</v>
      </c>
      <c r="M368" s="267">
        <v>2.62</v>
      </c>
      <c r="N368" s="267">
        <v>5.6144</v>
      </c>
      <c r="O368" s="267">
        <v>3.3921</v>
      </c>
      <c r="P368" s="267">
        <v>0</v>
      </c>
    </row>
    <row r="369" spans="1:16" ht="15">
      <c r="A369" s="290">
        <v>26</v>
      </c>
      <c r="B369" s="267">
        <v>0</v>
      </c>
      <c r="C369" s="267">
        <v>0</v>
      </c>
      <c r="D369" s="267">
        <v>5.0234</v>
      </c>
      <c r="E369" s="267">
        <v>1.6939</v>
      </c>
      <c r="F369" s="267">
        <v>4.8703</v>
      </c>
      <c r="G369" s="267">
        <v>1.6605</v>
      </c>
      <c r="H369" s="267">
        <v>5.5299</v>
      </c>
      <c r="I369" s="267">
        <v>1.5727</v>
      </c>
      <c r="J369" s="267">
        <v>4.717</v>
      </c>
      <c r="K369" s="267">
        <v>2.2259</v>
      </c>
      <c r="L369" s="267">
        <v>4.3988</v>
      </c>
      <c r="M369" s="267">
        <v>2.582</v>
      </c>
      <c r="N369" s="267">
        <v>5.4208</v>
      </c>
      <c r="O369" s="267">
        <v>3.2751</v>
      </c>
      <c r="P369" s="267">
        <v>0</v>
      </c>
    </row>
    <row r="370" spans="1:16" ht="15">
      <c r="A370" s="290">
        <v>27</v>
      </c>
      <c r="B370" s="267">
        <v>0</v>
      </c>
      <c r="C370" s="267">
        <v>0</v>
      </c>
      <c r="D370" s="267">
        <v>5.0925</v>
      </c>
      <c r="E370" s="267">
        <v>1.6908</v>
      </c>
      <c r="F370" s="267">
        <v>4.9483</v>
      </c>
      <c r="G370" s="267">
        <v>1.6576</v>
      </c>
      <c r="H370" s="267">
        <v>5.5412</v>
      </c>
      <c r="I370" s="267">
        <v>1.572</v>
      </c>
      <c r="J370" s="267">
        <v>4.4571</v>
      </c>
      <c r="K370" s="267">
        <v>2.1742</v>
      </c>
      <c r="L370" s="267">
        <v>4.2291</v>
      </c>
      <c r="M370" s="267">
        <v>2.5439</v>
      </c>
      <c r="N370" s="267">
        <v>5.2272</v>
      </c>
      <c r="O370" s="267">
        <v>3.1582</v>
      </c>
      <c r="P370" s="267">
        <v>0</v>
      </c>
    </row>
    <row r="371" spans="1:16" ht="15">
      <c r="A371" s="290">
        <v>28</v>
      </c>
      <c r="B371" s="267">
        <v>0</v>
      </c>
      <c r="C371" s="267">
        <v>0</v>
      </c>
      <c r="D371" s="267">
        <v>5.1616</v>
      </c>
      <c r="E371" s="267">
        <v>1.6876</v>
      </c>
      <c r="F371" s="267">
        <v>5.0262</v>
      </c>
      <c r="G371" s="267">
        <v>1.6547</v>
      </c>
      <c r="H371" s="267">
        <v>5.5525</v>
      </c>
      <c r="I371" s="267">
        <v>1.5714</v>
      </c>
      <c r="J371" s="267">
        <v>4.1973</v>
      </c>
      <c r="K371" s="267">
        <v>2.1225</v>
      </c>
      <c r="L371" s="267">
        <v>4.0595</v>
      </c>
      <c r="M371" s="267">
        <v>2.5059</v>
      </c>
      <c r="N371" s="267">
        <v>5.0336</v>
      </c>
      <c r="O371" s="267">
        <v>3.0412</v>
      </c>
      <c r="P371" s="267">
        <v>0</v>
      </c>
    </row>
    <row r="372" spans="1:16" ht="15">
      <c r="A372" s="290">
        <v>29</v>
      </c>
      <c r="B372" s="267">
        <v>0</v>
      </c>
      <c r="C372" s="267">
        <v>0</v>
      </c>
      <c r="D372" s="267">
        <v>5.2307</v>
      </c>
      <c r="E372" s="267">
        <v>1.6844</v>
      </c>
      <c r="F372" s="267">
        <v>5.1042</v>
      </c>
      <c r="G372" s="267">
        <v>1.6518</v>
      </c>
      <c r="H372" s="267">
        <v>5.5638</v>
      </c>
      <c r="I372" s="267">
        <v>1.5707</v>
      </c>
      <c r="J372" s="267">
        <v>3.9374</v>
      </c>
      <c r="K372" s="267">
        <v>2.0708</v>
      </c>
      <c r="L372" s="267">
        <v>3.8898</v>
      </c>
      <c r="M372" s="267">
        <v>2.4678</v>
      </c>
      <c r="N372" s="267">
        <v>4.84</v>
      </c>
      <c r="O372" s="267">
        <v>2.9242</v>
      </c>
      <c r="P372" s="267">
        <v>0</v>
      </c>
    </row>
    <row r="373" spans="1:16" ht="15">
      <c r="A373" s="290">
        <v>30</v>
      </c>
      <c r="B373" s="267">
        <v>0</v>
      </c>
      <c r="C373" s="267">
        <v>0</v>
      </c>
      <c r="D373" s="267">
        <v>5.2998</v>
      </c>
      <c r="E373" s="267">
        <v>1.6812</v>
      </c>
      <c r="F373" s="267">
        <v>5.1821</v>
      </c>
      <c r="G373" s="267">
        <v>1.6488</v>
      </c>
      <c r="H373" s="267">
        <v>5.5751</v>
      </c>
      <c r="I373" s="267">
        <v>1.57</v>
      </c>
      <c r="J373" s="267">
        <v>3.6775</v>
      </c>
      <c r="K373" s="267">
        <v>2.0191</v>
      </c>
      <c r="L373" s="267">
        <v>3.7201</v>
      </c>
      <c r="M373" s="267">
        <v>2.4298</v>
      </c>
      <c r="N373" s="267">
        <v>4.6464</v>
      </c>
      <c r="O373" s="267">
        <v>2.8073</v>
      </c>
      <c r="P373" s="267">
        <v>0</v>
      </c>
    </row>
    <row r="374" spans="1:16" ht="15">
      <c r="A374" s="290">
        <v>31</v>
      </c>
      <c r="B374" s="267">
        <v>0</v>
      </c>
      <c r="C374" s="267">
        <v>0</v>
      </c>
      <c r="D374" s="267">
        <v>5.3952</v>
      </c>
      <c r="E374" s="267">
        <v>1.6708</v>
      </c>
      <c r="F374" s="267">
        <v>5.1323</v>
      </c>
      <c r="G374" s="267">
        <v>1.6406</v>
      </c>
      <c r="H374" s="267">
        <v>5.3652</v>
      </c>
      <c r="I374" s="267">
        <v>1.5634</v>
      </c>
      <c r="J374" s="267">
        <v>3.6388</v>
      </c>
      <c r="K374" s="267">
        <v>1.9847</v>
      </c>
      <c r="L374" s="267">
        <v>3.7186</v>
      </c>
      <c r="M374" s="267">
        <v>2.4126</v>
      </c>
      <c r="N374" s="267">
        <v>4.5558</v>
      </c>
      <c r="O374" s="267">
        <v>2.723</v>
      </c>
      <c r="P374" s="267">
        <v>0</v>
      </c>
    </row>
    <row r="375" spans="1:16" ht="15">
      <c r="A375" s="290">
        <v>32</v>
      </c>
      <c r="B375" s="267">
        <v>0</v>
      </c>
      <c r="C375" s="267">
        <v>0</v>
      </c>
      <c r="D375" s="267">
        <v>5.4906</v>
      </c>
      <c r="E375" s="267">
        <v>1.6604</v>
      </c>
      <c r="F375" s="267">
        <v>5.0824</v>
      </c>
      <c r="G375" s="267">
        <v>1.6324</v>
      </c>
      <c r="H375" s="267">
        <v>5.1553</v>
      </c>
      <c r="I375" s="267">
        <v>1.5568</v>
      </c>
      <c r="J375" s="267">
        <v>3.6</v>
      </c>
      <c r="K375" s="267">
        <v>1.9503</v>
      </c>
      <c r="L375" s="267">
        <v>3.7172</v>
      </c>
      <c r="M375" s="267">
        <v>2.3955</v>
      </c>
      <c r="N375" s="267">
        <v>4.4652</v>
      </c>
      <c r="O375" s="267">
        <v>2.6388</v>
      </c>
      <c r="P375" s="267">
        <v>0</v>
      </c>
    </row>
    <row r="376" spans="1:16" ht="15">
      <c r="A376" s="290">
        <v>33</v>
      </c>
      <c r="B376" s="267">
        <v>0</v>
      </c>
      <c r="C376" s="267">
        <v>0</v>
      </c>
      <c r="D376" s="267">
        <v>5.5859</v>
      </c>
      <c r="E376" s="267">
        <v>1.65</v>
      </c>
      <c r="F376" s="267">
        <v>5.0326</v>
      </c>
      <c r="G376" s="267">
        <v>1.6242</v>
      </c>
      <c r="H376" s="267">
        <v>4.9454</v>
      </c>
      <c r="I376" s="267">
        <v>1.5501</v>
      </c>
      <c r="J376" s="267">
        <v>3.5612</v>
      </c>
      <c r="K376" s="267">
        <v>1.9159</v>
      </c>
      <c r="L376" s="267">
        <v>3.7157</v>
      </c>
      <c r="M376" s="267">
        <v>2.3783</v>
      </c>
      <c r="N376" s="267">
        <v>4.3747</v>
      </c>
      <c r="O376" s="267">
        <v>2.5545</v>
      </c>
      <c r="P376" s="267">
        <v>0</v>
      </c>
    </row>
    <row r="377" spans="1:16" ht="15">
      <c r="A377" s="290">
        <v>34</v>
      </c>
      <c r="B377" s="267">
        <v>0</v>
      </c>
      <c r="C377" s="267">
        <v>0</v>
      </c>
      <c r="D377" s="267">
        <v>5.6813</v>
      </c>
      <c r="E377" s="267">
        <v>1.6396</v>
      </c>
      <c r="F377" s="267">
        <v>4.9828</v>
      </c>
      <c r="G377" s="267">
        <v>1.6159</v>
      </c>
      <c r="H377" s="267">
        <v>4.7355</v>
      </c>
      <c r="I377" s="267">
        <v>1.5435</v>
      </c>
      <c r="J377" s="267">
        <v>3.5224</v>
      </c>
      <c r="K377" s="267">
        <v>1.8815</v>
      </c>
      <c r="L377" s="267">
        <v>3.7143</v>
      </c>
      <c r="M377" s="267">
        <v>2.3612</v>
      </c>
      <c r="N377" s="267">
        <v>4.2841</v>
      </c>
      <c r="O377" s="267">
        <v>2.4703</v>
      </c>
      <c r="P377" s="267">
        <v>0</v>
      </c>
    </row>
    <row r="378" spans="1:16" ht="15">
      <c r="A378" s="290">
        <v>35</v>
      </c>
      <c r="B378" s="267">
        <v>0</v>
      </c>
      <c r="C378" s="267">
        <v>0</v>
      </c>
      <c r="D378" s="267">
        <v>5.7767</v>
      </c>
      <c r="E378" s="267">
        <v>1.6292</v>
      </c>
      <c r="F378" s="267">
        <v>4.933</v>
      </c>
      <c r="G378" s="267">
        <v>1.6077</v>
      </c>
      <c r="H378" s="267">
        <v>4.5256</v>
      </c>
      <c r="I378" s="267">
        <v>1.5368</v>
      </c>
      <c r="J378" s="267">
        <v>3.4836</v>
      </c>
      <c r="K378" s="267">
        <v>1.8472</v>
      </c>
      <c r="L378" s="267">
        <v>3.7128</v>
      </c>
      <c r="M378" s="267">
        <v>2.344</v>
      </c>
      <c r="N378" s="267">
        <v>4.1935</v>
      </c>
      <c r="O378" s="267">
        <v>2.386</v>
      </c>
      <c r="P378" s="267">
        <v>0</v>
      </c>
    </row>
    <row r="379" spans="1:16" ht="15">
      <c r="A379" s="290">
        <v>36</v>
      </c>
      <c r="B379" s="267">
        <v>0</v>
      </c>
      <c r="C379" s="267">
        <v>0</v>
      </c>
      <c r="D379" s="267">
        <v>5.8721</v>
      </c>
      <c r="E379" s="267">
        <v>1.6188</v>
      </c>
      <c r="F379" s="267">
        <v>4.8831</v>
      </c>
      <c r="G379" s="267">
        <v>1.5995</v>
      </c>
      <c r="H379" s="267">
        <v>4.3156</v>
      </c>
      <c r="I379" s="267">
        <v>1.5302</v>
      </c>
      <c r="J379" s="267">
        <v>3.4448</v>
      </c>
      <c r="K379" s="267">
        <v>1.8128</v>
      </c>
      <c r="L379" s="267">
        <v>3.7114</v>
      </c>
      <c r="M379" s="267">
        <v>2.3269</v>
      </c>
      <c r="N379" s="267">
        <v>4.103</v>
      </c>
      <c r="O379" s="267">
        <v>2.3018</v>
      </c>
      <c r="P379" s="267">
        <v>0</v>
      </c>
    </row>
    <row r="380" spans="1:16" ht="15">
      <c r="A380" s="290">
        <v>37</v>
      </c>
      <c r="B380" s="267">
        <v>0</v>
      </c>
      <c r="C380" s="267">
        <v>0</v>
      </c>
      <c r="D380" s="267">
        <v>5.9675</v>
      </c>
      <c r="E380" s="267">
        <v>1.6084</v>
      </c>
      <c r="F380" s="267">
        <v>4.8333</v>
      </c>
      <c r="G380" s="267">
        <v>1.5913</v>
      </c>
      <c r="H380" s="267">
        <v>4.1057</v>
      </c>
      <c r="I380" s="267">
        <v>1.5236</v>
      </c>
      <c r="J380" s="267">
        <v>3.406</v>
      </c>
      <c r="K380" s="267">
        <v>1.7784</v>
      </c>
      <c r="L380" s="267">
        <v>3.7099</v>
      </c>
      <c r="M380" s="267">
        <v>2.3098</v>
      </c>
      <c r="N380" s="267">
        <v>4.0124</v>
      </c>
      <c r="O380" s="267">
        <v>2.2176</v>
      </c>
      <c r="P380" s="267">
        <v>0</v>
      </c>
    </row>
    <row r="381" spans="1:16" ht="15">
      <c r="A381" s="290">
        <v>38</v>
      </c>
      <c r="B381" s="267">
        <v>0</v>
      </c>
      <c r="C381" s="267">
        <v>0</v>
      </c>
      <c r="D381" s="267">
        <v>6.0629</v>
      </c>
      <c r="E381" s="267">
        <v>1.598</v>
      </c>
      <c r="F381" s="267">
        <v>4.7835</v>
      </c>
      <c r="G381" s="267">
        <v>1.583</v>
      </c>
      <c r="H381" s="267">
        <v>3.8958</v>
      </c>
      <c r="I381" s="267">
        <v>1.5169</v>
      </c>
      <c r="J381" s="267">
        <v>3.3672</v>
      </c>
      <c r="K381" s="267">
        <v>1.744</v>
      </c>
      <c r="L381" s="267">
        <v>3.7085</v>
      </c>
      <c r="M381" s="267">
        <v>2.2926</v>
      </c>
      <c r="N381" s="267">
        <v>3.9218</v>
      </c>
      <c r="O381" s="267">
        <v>2.1333</v>
      </c>
      <c r="P381" s="267">
        <v>0</v>
      </c>
    </row>
    <row r="382" spans="1:16" ht="15">
      <c r="A382" s="290">
        <v>39</v>
      </c>
      <c r="B382" s="267">
        <v>0</v>
      </c>
      <c r="C382" s="267">
        <v>0</v>
      </c>
      <c r="D382" s="267">
        <v>6.1583</v>
      </c>
      <c r="E382" s="267">
        <v>1.5876</v>
      </c>
      <c r="F382" s="267">
        <v>4.7337</v>
      </c>
      <c r="G382" s="267">
        <v>1.5748</v>
      </c>
      <c r="H382" s="267">
        <v>3.6859</v>
      </c>
      <c r="I382" s="267">
        <v>1.5103</v>
      </c>
      <c r="J382" s="267">
        <v>3.3284</v>
      </c>
      <c r="K382" s="267">
        <v>1.7096</v>
      </c>
      <c r="L382" s="267">
        <v>3.707</v>
      </c>
      <c r="M382" s="267">
        <v>2.2755</v>
      </c>
      <c r="N382" s="267">
        <v>3.8312</v>
      </c>
      <c r="O382" s="267">
        <v>2.0491</v>
      </c>
      <c r="P382" s="267">
        <v>0</v>
      </c>
    </row>
    <row r="383" spans="1:16" ht="15">
      <c r="A383" s="290">
        <v>40</v>
      </c>
      <c r="B383" s="267">
        <v>0</v>
      </c>
      <c r="C383" s="267">
        <v>0</v>
      </c>
      <c r="D383" s="267">
        <v>6.2537</v>
      </c>
      <c r="E383" s="267">
        <v>1.5772</v>
      </c>
      <c r="F383" s="267">
        <v>4.6839</v>
      </c>
      <c r="G383" s="267">
        <v>1.5666</v>
      </c>
      <c r="H383" s="267">
        <v>3.476</v>
      </c>
      <c r="I383" s="267">
        <v>1.5036</v>
      </c>
      <c r="J383" s="267">
        <v>3.2896</v>
      </c>
      <c r="K383" s="267">
        <v>1.6752</v>
      </c>
      <c r="L383" s="267">
        <v>3.7055</v>
      </c>
      <c r="M383" s="267">
        <v>2.2583</v>
      </c>
      <c r="N383" s="267">
        <v>3.7407</v>
      </c>
      <c r="O383" s="267">
        <v>1.9648</v>
      </c>
      <c r="P383" s="267">
        <v>0</v>
      </c>
    </row>
    <row r="384" spans="1:16" ht="15">
      <c r="A384" s="290">
        <v>41</v>
      </c>
      <c r="B384" s="267">
        <v>0</v>
      </c>
      <c r="C384" s="267">
        <v>0</v>
      </c>
      <c r="D384" s="267">
        <v>6.3491</v>
      </c>
      <c r="E384" s="267">
        <v>1.5668</v>
      </c>
      <c r="F384" s="267">
        <v>4.634</v>
      </c>
      <c r="G384" s="267">
        <v>1.5584</v>
      </c>
      <c r="H384" s="267">
        <v>3.2661</v>
      </c>
      <c r="I384" s="267">
        <v>1.497</v>
      </c>
      <c r="J384" s="267">
        <v>3.2508</v>
      </c>
      <c r="K384" s="267">
        <v>1.6409</v>
      </c>
      <c r="L384" s="267">
        <v>3.7041</v>
      </c>
      <c r="M384" s="267">
        <v>2.2412</v>
      </c>
      <c r="N384" s="267">
        <v>3.6501</v>
      </c>
      <c r="O384" s="267">
        <v>1.8806</v>
      </c>
      <c r="P384" s="267">
        <v>0</v>
      </c>
    </row>
    <row r="385" spans="1:16" ht="15">
      <c r="A385" s="290">
        <v>42</v>
      </c>
      <c r="B385" s="267">
        <v>0</v>
      </c>
      <c r="C385" s="267">
        <v>0</v>
      </c>
      <c r="D385" s="267">
        <v>6.4445</v>
      </c>
      <c r="E385" s="267">
        <v>1.5564</v>
      </c>
      <c r="F385" s="267">
        <v>4.5842</v>
      </c>
      <c r="G385" s="267">
        <v>1.5502</v>
      </c>
      <c r="H385" s="267">
        <v>3.0561</v>
      </c>
      <c r="I385" s="267">
        <v>1.4904</v>
      </c>
      <c r="J385" s="267">
        <v>3.212</v>
      </c>
      <c r="K385" s="267">
        <v>1.6065</v>
      </c>
      <c r="L385" s="267">
        <v>3.7026</v>
      </c>
      <c r="M385" s="267">
        <v>2.224</v>
      </c>
      <c r="N385" s="267">
        <v>3.5595</v>
      </c>
      <c r="O385" s="267">
        <v>1.7963</v>
      </c>
      <c r="P385" s="267">
        <v>0</v>
      </c>
    </row>
    <row r="386" spans="1:16" ht="15">
      <c r="A386" s="290">
        <v>43</v>
      </c>
      <c r="B386" s="267">
        <v>0</v>
      </c>
      <c r="C386" s="267">
        <v>0</v>
      </c>
      <c r="D386" s="267">
        <v>6.3016</v>
      </c>
      <c r="E386" s="267">
        <v>1.5528</v>
      </c>
      <c r="F386" s="267">
        <v>4.6986</v>
      </c>
      <c r="G386" s="267">
        <v>1.5474</v>
      </c>
      <c r="H386" s="267">
        <v>3.108</v>
      </c>
      <c r="I386" s="267">
        <v>1.4848</v>
      </c>
      <c r="J386" s="267">
        <v>3.2262</v>
      </c>
      <c r="K386" s="267">
        <v>1.5985</v>
      </c>
      <c r="L386" s="267">
        <v>3.6807</v>
      </c>
      <c r="M386" s="267">
        <v>2.2134</v>
      </c>
      <c r="N386" s="267">
        <v>3.5002</v>
      </c>
      <c r="O386" s="267">
        <v>1.7861</v>
      </c>
      <c r="P386" s="267">
        <v>0</v>
      </c>
    </row>
    <row r="387" spans="1:16" ht="15">
      <c r="A387" s="290">
        <v>44</v>
      </c>
      <c r="B387" s="267">
        <v>0</v>
      </c>
      <c r="C387" s="267">
        <v>0</v>
      </c>
      <c r="D387" s="267">
        <v>6.1587</v>
      </c>
      <c r="E387" s="267">
        <v>1.5491</v>
      </c>
      <c r="F387" s="267">
        <v>4.8129</v>
      </c>
      <c r="G387" s="267">
        <v>1.5446</v>
      </c>
      <c r="H387" s="267">
        <v>3.1599</v>
      </c>
      <c r="I387" s="267">
        <v>1.4793</v>
      </c>
      <c r="J387" s="267">
        <v>3.2404</v>
      </c>
      <c r="K387" s="267">
        <v>1.5905</v>
      </c>
      <c r="L387" s="267">
        <v>3.6587</v>
      </c>
      <c r="M387" s="267">
        <v>2.2028</v>
      </c>
      <c r="N387" s="267">
        <v>3.4408</v>
      </c>
      <c r="O387" s="267">
        <v>1.7758</v>
      </c>
      <c r="P387" s="267">
        <v>0</v>
      </c>
    </row>
    <row r="388" spans="1:16" ht="15">
      <c r="A388" s="290">
        <v>45</v>
      </c>
      <c r="B388" s="267">
        <v>0</v>
      </c>
      <c r="C388" s="267">
        <v>0</v>
      </c>
      <c r="D388" s="267">
        <v>6.0159</v>
      </c>
      <c r="E388" s="267">
        <v>1.5455</v>
      </c>
      <c r="F388" s="267">
        <v>4.9273</v>
      </c>
      <c r="G388" s="267">
        <v>1.5418</v>
      </c>
      <c r="H388" s="267">
        <v>3.2118</v>
      </c>
      <c r="I388" s="267">
        <v>1.4738</v>
      </c>
      <c r="J388" s="267">
        <v>3.2546</v>
      </c>
      <c r="K388" s="267">
        <v>1.5825</v>
      </c>
      <c r="L388" s="267">
        <v>3.6367</v>
      </c>
      <c r="M388" s="267">
        <v>2.1922</v>
      </c>
      <c r="N388" s="267">
        <v>3.3815</v>
      </c>
      <c r="O388" s="267">
        <v>1.7656</v>
      </c>
      <c r="P388" s="267">
        <v>0</v>
      </c>
    </row>
    <row r="389" spans="1:16" ht="15">
      <c r="A389" s="290">
        <v>46</v>
      </c>
      <c r="B389" s="267">
        <v>0</v>
      </c>
      <c r="C389" s="267">
        <v>0</v>
      </c>
      <c r="D389" s="267">
        <v>5.873</v>
      </c>
      <c r="E389" s="267">
        <v>1.5418</v>
      </c>
      <c r="F389" s="267">
        <v>5.0417</v>
      </c>
      <c r="G389" s="267">
        <v>1.539</v>
      </c>
      <c r="H389" s="267">
        <v>3.2637</v>
      </c>
      <c r="I389" s="267">
        <v>1.4682</v>
      </c>
      <c r="J389" s="267">
        <v>3.2687</v>
      </c>
      <c r="K389" s="267">
        <v>1.5745</v>
      </c>
      <c r="L389" s="267">
        <v>3.6147</v>
      </c>
      <c r="M389" s="267">
        <v>2.1816</v>
      </c>
      <c r="N389" s="267">
        <v>3.3221</v>
      </c>
      <c r="O389" s="267">
        <v>1.7553</v>
      </c>
      <c r="P389" s="267">
        <v>0</v>
      </c>
    </row>
    <row r="390" spans="1:16" ht="15">
      <c r="A390" s="290">
        <v>47</v>
      </c>
      <c r="B390" s="267">
        <v>0</v>
      </c>
      <c r="C390" s="267">
        <v>0</v>
      </c>
      <c r="D390" s="267">
        <v>5.7301</v>
      </c>
      <c r="E390" s="267">
        <v>1.5382</v>
      </c>
      <c r="F390" s="267">
        <v>5.156</v>
      </c>
      <c r="G390" s="267">
        <v>1.5362</v>
      </c>
      <c r="H390" s="267">
        <v>3.3156</v>
      </c>
      <c r="I390" s="267">
        <v>1.4627</v>
      </c>
      <c r="J390" s="267">
        <v>3.2829</v>
      </c>
      <c r="K390" s="267">
        <v>1.5665</v>
      </c>
      <c r="L390" s="267">
        <v>3.5928</v>
      </c>
      <c r="M390" s="267">
        <v>2.171</v>
      </c>
      <c r="N390" s="267">
        <v>3.2627</v>
      </c>
      <c r="O390" s="267">
        <v>1.7451</v>
      </c>
      <c r="P390" s="267">
        <v>0</v>
      </c>
    </row>
    <row r="391" spans="1:16" ht="15">
      <c r="A391" s="290">
        <v>48</v>
      </c>
      <c r="B391" s="267">
        <v>0</v>
      </c>
      <c r="C391" s="267">
        <v>0</v>
      </c>
      <c r="D391" s="267">
        <v>5.5872</v>
      </c>
      <c r="E391" s="267">
        <v>1.5345</v>
      </c>
      <c r="F391" s="267">
        <v>5.2704</v>
      </c>
      <c r="G391" s="267">
        <v>1.5335</v>
      </c>
      <c r="H391" s="267">
        <v>3.3675</v>
      </c>
      <c r="I391" s="267">
        <v>1.4572</v>
      </c>
      <c r="J391" s="267">
        <v>3.2971</v>
      </c>
      <c r="K391" s="267">
        <v>1.5585</v>
      </c>
      <c r="L391" s="267">
        <v>3.5708</v>
      </c>
      <c r="M391" s="267">
        <v>2.1604</v>
      </c>
      <c r="N391" s="267">
        <v>3.2034</v>
      </c>
      <c r="O391" s="267">
        <v>1.7348</v>
      </c>
      <c r="P391" s="267">
        <v>0</v>
      </c>
    </row>
    <row r="392" spans="1:16" ht="15">
      <c r="A392" s="290">
        <v>49</v>
      </c>
      <c r="B392" s="267">
        <v>0</v>
      </c>
      <c r="C392" s="267">
        <v>0</v>
      </c>
      <c r="D392" s="267">
        <v>5.4444</v>
      </c>
      <c r="E392" s="267">
        <v>1.5309</v>
      </c>
      <c r="F392" s="267">
        <v>5.3847</v>
      </c>
      <c r="G392" s="267">
        <v>1.5307</v>
      </c>
      <c r="H392" s="267">
        <v>3.4194</v>
      </c>
      <c r="I392" s="267">
        <v>1.4517</v>
      </c>
      <c r="J392" s="267">
        <v>3.3113</v>
      </c>
      <c r="K392" s="267">
        <v>1.5505</v>
      </c>
      <c r="L392" s="267">
        <v>3.5488</v>
      </c>
      <c r="M392" s="267">
        <v>2.1498</v>
      </c>
      <c r="N392" s="267">
        <v>3.144</v>
      </c>
      <c r="O392" s="267">
        <v>1.7245</v>
      </c>
      <c r="P392" s="267">
        <v>0</v>
      </c>
    </row>
    <row r="393" spans="1:16" ht="15">
      <c r="A393" s="290">
        <v>50</v>
      </c>
      <c r="B393" s="267">
        <v>0</v>
      </c>
      <c r="C393" s="267">
        <v>0</v>
      </c>
      <c r="D393" s="267">
        <v>5.3015</v>
      </c>
      <c r="E393" s="267">
        <v>1.5272</v>
      </c>
      <c r="F393" s="267">
        <v>5.4991</v>
      </c>
      <c r="G393" s="267">
        <v>1.5279</v>
      </c>
      <c r="H393" s="267">
        <v>3.4713</v>
      </c>
      <c r="I393" s="267">
        <v>1.4461</v>
      </c>
      <c r="J393" s="267">
        <v>3.3255</v>
      </c>
      <c r="K393" s="267">
        <v>1.5425</v>
      </c>
      <c r="L393" s="267">
        <v>3.5269</v>
      </c>
      <c r="M393" s="267">
        <v>2.1392</v>
      </c>
      <c r="N393" s="267">
        <v>3.0847</v>
      </c>
      <c r="O393" s="267">
        <v>1.7143</v>
      </c>
      <c r="P393" s="267">
        <v>0</v>
      </c>
    </row>
    <row r="394" spans="1:16" ht="15">
      <c r="A394" s="290">
        <v>51</v>
      </c>
      <c r="B394" s="267">
        <v>0</v>
      </c>
      <c r="C394" s="267">
        <v>0</v>
      </c>
      <c r="D394" s="267">
        <v>5.1586</v>
      </c>
      <c r="E394" s="267">
        <v>1.5236</v>
      </c>
      <c r="F394" s="267">
        <v>5.6135</v>
      </c>
      <c r="G394" s="267">
        <v>1.5251</v>
      </c>
      <c r="H394" s="267">
        <v>3.5232</v>
      </c>
      <c r="I394" s="267">
        <v>1.4406</v>
      </c>
      <c r="J394" s="267">
        <v>3.3397</v>
      </c>
      <c r="K394" s="267">
        <v>1.5345</v>
      </c>
      <c r="L394" s="267">
        <v>3.5049</v>
      </c>
      <c r="M394" s="267">
        <v>2.1286</v>
      </c>
      <c r="N394" s="267">
        <v>3.0253</v>
      </c>
      <c r="O394" s="267">
        <v>1.704</v>
      </c>
      <c r="P394" s="267">
        <v>0</v>
      </c>
    </row>
    <row r="395" spans="1:16" ht="15">
      <c r="A395" s="290">
        <v>52</v>
      </c>
      <c r="B395" s="267">
        <v>0</v>
      </c>
      <c r="C395" s="267">
        <v>0</v>
      </c>
      <c r="D395" s="267">
        <v>5.0158</v>
      </c>
      <c r="E395" s="267">
        <v>1.5199</v>
      </c>
      <c r="F395" s="267">
        <v>5.7278</v>
      </c>
      <c r="G395" s="267">
        <v>1.5223</v>
      </c>
      <c r="H395" s="267">
        <v>3.5751</v>
      </c>
      <c r="I395" s="267">
        <v>1.4351</v>
      </c>
      <c r="J395" s="267">
        <v>3.3538</v>
      </c>
      <c r="K395" s="267">
        <v>1.5265</v>
      </c>
      <c r="L395" s="267">
        <v>3.4829</v>
      </c>
      <c r="M395" s="267">
        <v>2.118</v>
      </c>
      <c r="N395" s="267">
        <v>2.9659</v>
      </c>
      <c r="O395" s="267">
        <v>1.6938</v>
      </c>
      <c r="P395" s="267">
        <v>0</v>
      </c>
    </row>
    <row r="396" spans="1:16" ht="15">
      <c r="A396" s="290">
        <v>53</v>
      </c>
      <c r="B396" s="267">
        <v>0</v>
      </c>
      <c r="C396" s="267">
        <v>0</v>
      </c>
      <c r="D396" s="267">
        <v>4.8729</v>
      </c>
      <c r="E396" s="267">
        <v>1.5162</v>
      </c>
      <c r="F396" s="267">
        <v>5.8422</v>
      </c>
      <c r="G396" s="267">
        <v>1.5196</v>
      </c>
      <c r="H396" s="267">
        <v>3.627</v>
      </c>
      <c r="I396" s="267">
        <v>1.4296</v>
      </c>
      <c r="J396" s="267">
        <v>3.368</v>
      </c>
      <c r="K396" s="267">
        <v>1.5185</v>
      </c>
      <c r="L396" s="267">
        <v>3.4609</v>
      </c>
      <c r="M396" s="267">
        <v>2.1074</v>
      </c>
      <c r="N396" s="267">
        <v>2.9066</v>
      </c>
      <c r="O396" s="267">
        <v>1.6835</v>
      </c>
      <c r="P396" s="267">
        <v>0</v>
      </c>
    </row>
    <row r="397" spans="1:16" ht="15">
      <c r="A397" s="290">
        <v>54</v>
      </c>
      <c r="B397" s="267">
        <v>0</v>
      </c>
      <c r="C397" s="267">
        <v>0</v>
      </c>
      <c r="D397" s="267">
        <v>4.73</v>
      </c>
      <c r="E397" s="267">
        <v>1.5126</v>
      </c>
      <c r="F397" s="267">
        <v>5.9566</v>
      </c>
      <c r="G397" s="267">
        <v>1.5168</v>
      </c>
      <c r="H397" s="267">
        <v>3.6789</v>
      </c>
      <c r="I397" s="267">
        <v>1.424</v>
      </c>
      <c r="J397" s="267">
        <v>3.3822</v>
      </c>
      <c r="K397" s="267">
        <v>1.5105</v>
      </c>
      <c r="L397" s="267">
        <v>3.439</v>
      </c>
      <c r="M397" s="267">
        <v>2.0968</v>
      </c>
      <c r="N397" s="267">
        <v>2.8472</v>
      </c>
      <c r="O397" s="267">
        <v>1.6732</v>
      </c>
      <c r="P397" s="267">
        <v>0</v>
      </c>
    </row>
    <row r="398" spans="1:16" ht="15">
      <c r="A398" s="290">
        <v>55</v>
      </c>
      <c r="B398" s="267">
        <v>0</v>
      </c>
      <c r="C398" s="267">
        <v>0</v>
      </c>
      <c r="D398" s="267">
        <v>4.7771</v>
      </c>
      <c r="E398" s="267">
        <v>1.4983</v>
      </c>
      <c r="F398" s="267">
        <v>5.7583</v>
      </c>
      <c r="G398" s="267">
        <v>1.5023</v>
      </c>
      <c r="H398" s="267">
        <v>3.5822</v>
      </c>
      <c r="I398" s="267">
        <v>1.4175</v>
      </c>
      <c r="J398" s="267">
        <v>3.3161</v>
      </c>
      <c r="K398" s="267">
        <v>1.4971</v>
      </c>
      <c r="L398" s="267">
        <v>3.3422</v>
      </c>
      <c r="M398" s="267">
        <v>2.0712</v>
      </c>
      <c r="N398" s="267">
        <v>2.7832</v>
      </c>
      <c r="O398" s="267">
        <v>1.6579</v>
      </c>
      <c r="P398" s="267">
        <v>0</v>
      </c>
    </row>
    <row r="399" spans="1:16" ht="15">
      <c r="A399" s="290">
        <v>56</v>
      </c>
      <c r="B399" s="267">
        <v>0</v>
      </c>
      <c r="C399" s="267">
        <v>0</v>
      </c>
      <c r="D399" s="267">
        <v>4.8242</v>
      </c>
      <c r="E399" s="267">
        <v>1.4841</v>
      </c>
      <c r="F399" s="267">
        <v>5.56</v>
      </c>
      <c r="G399" s="267">
        <v>1.4879</v>
      </c>
      <c r="H399" s="267">
        <v>3.4855</v>
      </c>
      <c r="I399" s="267">
        <v>1.4109</v>
      </c>
      <c r="J399" s="267">
        <v>3.2501</v>
      </c>
      <c r="K399" s="267">
        <v>1.4836</v>
      </c>
      <c r="L399" s="267">
        <v>3.2454</v>
      </c>
      <c r="M399" s="267">
        <v>2.0455</v>
      </c>
      <c r="N399" s="267">
        <v>2.7192</v>
      </c>
      <c r="O399" s="267">
        <v>1.6426</v>
      </c>
      <c r="P399" s="267">
        <v>0</v>
      </c>
    </row>
    <row r="400" spans="1:16" ht="15">
      <c r="A400" s="290">
        <v>57</v>
      </c>
      <c r="B400" s="267">
        <v>0</v>
      </c>
      <c r="C400" s="267">
        <v>0</v>
      </c>
      <c r="D400" s="267">
        <v>4.8712</v>
      </c>
      <c r="E400" s="267">
        <v>1.4698</v>
      </c>
      <c r="F400" s="267">
        <v>5.3617</v>
      </c>
      <c r="G400" s="267">
        <v>1.4734</v>
      </c>
      <c r="H400" s="267">
        <v>3.3889</v>
      </c>
      <c r="I400" s="267">
        <v>1.4044</v>
      </c>
      <c r="J400" s="267">
        <v>3.184</v>
      </c>
      <c r="K400" s="267">
        <v>1.4701</v>
      </c>
      <c r="L400" s="267">
        <v>3.1486</v>
      </c>
      <c r="M400" s="267">
        <v>2.0199</v>
      </c>
      <c r="N400" s="267">
        <v>2.6552</v>
      </c>
      <c r="O400" s="267">
        <v>1.6273</v>
      </c>
      <c r="P400" s="267">
        <v>0</v>
      </c>
    </row>
    <row r="401" spans="1:16" ht="15">
      <c r="A401" s="290">
        <v>58</v>
      </c>
      <c r="B401" s="267">
        <v>0</v>
      </c>
      <c r="C401" s="267">
        <v>0</v>
      </c>
      <c r="D401" s="267">
        <v>4.9183</v>
      </c>
      <c r="E401" s="267">
        <v>1.4556</v>
      </c>
      <c r="F401" s="267">
        <v>5.1634</v>
      </c>
      <c r="G401" s="267">
        <v>1.459</v>
      </c>
      <c r="H401" s="267">
        <v>3.2922</v>
      </c>
      <c r="I401" s="267">
        <v>1.3978</v>
      </c>
      <c r="J401" s="267">
        <v>3.1179</v>
      </c>
      <c r="K401" s="267">
        <v>1.4567</v>
      </c>
      <c r="L401" s="267">
        <v>3.0517</v>
      </c>
      <c r="M401" s="267">
        <v>1.9943</v>
      </c>
      <c r="N401" s="267">
        <v>2.5912</v>
      </c>
      <c r="O401" s="267">
        <v>1.612</v>
      </c>
      <c r="P401" s="267">
        <v>0</v>
      </c>
    </row>
    <row r="402" spans="1:16" ht="15">
      <c r="A402" s="290">
        <v>59</v>
      </c>
      <c r="B402" s="267">
        <v>0</v>
      </c>
      <c r="C402" s="267">
        <v>0</v>
      </c>
      <c r="D402" s="267">
        <v>4.9654</v>
      </c>
      <c r="E402" s="267">
        <v>1.4413</v>
      </c>
      <c r="F402" s="267">
        <v>4.9651</v>
      </c>
      <c r="G402" s="267">
        <v>1.4445</v>
      </c>
      <c r="H402" s="267">
        <v>3.1955</v>
      </c>
      <c r="I402" s="267">
        <v>1.3912</v>
      </c>
      <c r="J402" s="267">
        <v>3.0519</v>
      </c>
      <c r="K402" s="267">
        <v>1.4432</v>
      </c>
      <c r="L402" s="267">
        <v>2.9549</v>
      </c>
      <c r="M402" s="267">
        <v>1.9687</v>
      </c>
      <c r="N402" s="267">
        <v>2.5272</v>
      </c>
      <c r="O402" s="267">
        <v>1.5967</v>
      </c>
      <c r="P402" s="267">
        <v>0</v>
      </c>
    </row>
    <row r="403" spans="1:16" ht="15">
      <c r="A403" s="290">
        <v>60</v>
      </c>
      <c r="B403" s="267">
        <v>0</v>
      </c>
      <c r="C403" s="267">
        <v>0</v>
      </c>
      <c r="D403" s="267">
        <v>5.0125</v>
      </c>
      <c r="E403" s="267">
        <v>1.4271</v>
      </c>
      <c r="F403" s="267">
        <v>4.7668</v>
      </c>
      <c r="G403" s="267">
        <v>1.4301</v>
      </c>
      <c r="H403" s="267">
        <v>3.0988</v>
      </c>
      <c r="I403" s="267">
        <v>1.3847</v>
      </c>
      <c r="J403" s="267">
        <v>2.9858</v>
      </c>
      <c r="K403" s="267">
        <v>1.4298</v>
      </c>
      <c r="L403" s="267">
        <v>2.8581</v>
      </c>
      <c r="M403" s="267">
        <v>1.9431</v>
      </c>
      <c r="N403" s="267">
        <v>2.4632</v>
      </c>
      <c r="O403" s="267">
        <v>1.5814</v>
      </c>
      <c r="P403" s="267">
        <v>0</v>
      </c>
    </row>
    <row r="404" ht="12.75">
      <c r="A404" s="83"/>
    </row>
    <row r="405" ht="12.75">
      <c r="A405" s="76" t="e">
        <v>#N/A</v>
      </c>
    </row>
    <row r="406" spans="1:16" s="261" customFormat="1" ht="12.75">
      <c r="A406" s="475" t="s">
        <v>19343</v>
      </c>
      <c r="B406" s="475"/>
      <c r="C406" s="475"/>
      <c r="D406" s="475"/>
      <c r="E406" s="475"/>
      <c r="F406" s="475"/>
      <c r="G406" s="475"/>
      <c r="H406" s="475"/>
      <c r="I406" s="475"/>
      <c r="J406" s="475"/>
      <c r="K406" s="475"/>
      <c r="L406" s="475"/>
      <c r="M406" s="475"/>
      <c r="N406" s="475"/>
      <c r="O406" s="475"/>
      <c r="P406" s="475"/>
    </row>
    <row r="407" spans="1:16" ht="12.75">
      <c r="A407" s="479" t="s">
        <v>19344</v>
      </c>
      <c r="B407" s="479"/>
      <c r="C407" s="479"/>
      <c r="D407" s="479"/>
      <c r="E407" s="479"/>
      <c r="F407" s="479"/>
      <c r="G407" s="479"/>
      <c r="H407" s="479"/>
      <c r="I407" s="479"/>
      <c r="J407" s="479"/>
      <c r="K407" s="479"/>
      <c r="L407" s="479"/>
      <c r="M407" s="479"/>
      <c r="N407" s="479"/>
      <c r="O407" s="479"/>
      <c r="P407" s="479"/>
    </row>
    <row r="408" spans="1:16" ht="12.75">
      <c r="A408" s="80" t="s">
        <v>19345</v>
      </c>
      <c r="B408" s="222" t="s">
        <v>19346</v>
      </c>
      <c r="C408" s="222" t="s">
        <v>19347</v>
      </c>
      <c r="D408" s="222" t="s">
        <v>19348</v>
      </c>
      <c r="E408" s="222" t="s">
        <v>19349</v>
      </c>
      <c r="F408" s="222" t="s">
        <v>19350</v>
      </c>
      <c r="G408" s="222" t="s">
        <v>19351</v>
      </c>
      <c r="H408" s="222" t="s">
        <v>19352</v>
      </c>
      <c r="I408" s="222" t="s">
        <v>19353</v>
      </c>
      <c r="J408" s="222" t="s">
        <v>19354</v>
      </c>
      <c r="K408" s="222" t="s">
        <v>19355</v>
      </c>
      <c r="L408" s="222" t="s">
        <v>19356</v>
      </c>
      <c r="M408" s="222" t="s">
        <v>19357</v>
      </c>
      <c r="N408" s="222" t="s">
        <v>19358</v>
      </c>
      <c r="O408" s="222" t="s">
        <v>19359</v>
      </c>
      <c r="P408" s="222" t="s">
        <v>19360</v>
      </c>
    </row>
    <row r="409" spans="1:16" ht="12.75">
      <c r="A409" s="82" t="s">
        <v>19361</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21.7664</v>
      </c>
      <c r="E410" s="267">
        <v>8.317</v>
      </c>
      <c r="F410" s="267">
        <v>28.8926</v>
      </c>
      <c r="G410" s="267">
        <v>7.8183</v>
      </c>
      <c r="H410" s="267">
        <v>32.5522</v>
      </c>
      <c r="I410" s="267">
        <v>7.7262</v>
      </c>
      <c r="J410" s="267">
        <v>31.1445</v>
      </c>
      <c r="K410" s="267">
        <v>7.8162</v>
      </c>
      <c r="L410" s="267">
        <v>21.2769</v>
      </c>
      <c r="M410" s="267">
        <v>15.4678</v>
      </c>
      <c r="N410" s="267">
        <v>0</v>
      </c>
      <c r="O410" s="267">
        <v>0</v>
      </c>
      <c r="P410" s="267">
        <v>0</v>
      </c>
    </row>
    <row r="411" spans="1:16" ht="15">
      <c r="A411" s="290">
        <v>1</v>
      </c>
      <c r="B411" s="267">
        <v>0</v>
      </c>
      <c r="C411" s="267">
        <v>0</v>
      </c>
      <c r="D411" s="267">
        <v>19.3479</v>
      </c>
      <c r="E411" s="267">
        <v>7.3929</v>
      </c>
      <c r="F411" s="267">
        <v>25.6823</v>
      </c>
      <c r="G411" s="267">
        <v>6.9496</v>
      </c>
      <c r="H411" s="267">
        <v>28.9353</v>
      </c>
      <c r="I411" s="267">
        <v>6.8677</v>
      </c>
      <c r="J411" s="267">
        <v>27.684</v>
      </c>
      <c r="K411" s="267">
        <v>6.9477</v>
      </c>
      <c r="L411" s="267">
        <v>18.9128</v>
      </c>
      <c r="M411" s="267">
        <v>13.7491</v>
      </c>
      <c r="N411" s="267">
        <v>0</v>
      </c>
      <c r="O411" s="267">
        <v>0</v>
      </c>
      <c r="P411" s="267">
        <v>0</v>
      </c>
    </row>
    <row r="412" spans="1:16" ht="15">
      <c r="A412" s="290">
        <v>2</v>
      </c>
      <c r="B412" s="267">
        <v>0</v>
      </c>
      <c r="C412" s="267">
        <v>0</v>
      </c>
      <c r="D412" s="267">
        <v>16.9294</v>
      </c>
      <c r="E412" s="267">
        <v>6.4688</v>
      </c>
      <c r="F412" s="267">
        <v>22.472</v>
      </c>
      <c r="G412" s="267">
        <v>6.0809</v>
      </c>
      <c r="H412" s="267">
        <v>25.3184</v>
      </c>
      <c r="I412" s="267">
        <v>6.0093</v>
      </c>
      <c r="J412" s="267">
        <v>24.2235</v>
      </c>
      <c r="K412" s="267">
        <v>6.0792</v>
      </c>
      <c r="L412" s="267">
        <v>16.5487</v>
      </c>
      <c r="M412" s="267">
        <v>12.0305</v>
      </c>
      <c r="N412" s="267">
        <v>0</v>
      </c>
      <c r="O412" s="267">
        <v>0</v>
      </c>
      <c r="P412" s="267">
        <v>0</v>
      </c>
    </row>
    <row r="413" spans="1:16" ht="15">
      <c r="A413" s="290">
        <v>3</v>
      </c>
      <c r="B413" s="267">
        <v>0</v>
      </c>
      <c r="C413" s="267">
        <v>0</v>
      </c>
      <c r="D413" s="267">
        <v>14.5109</v>
      </c>
      <c r="E413" s="267">
        <v>5.5447</v>
      </c>
      <c r="F413" s="267">
        <v>19.2617</v>
      </c>
      <c r="G413" s="267">
        <v>5.2122</v>
      </c>
      <c r="H413" s="267">
        <v>21.7015</v>
      </c>
      <c r="I413" s="267">
        <v>5.1508</v>
      </c>
      <c r="J413" s="267">
        <v>20.763</v>
      </c>
      <c r="K413" s="267">
        <v>5.2108</v>
      </c>
      <c r="L413" s="267">
        <v>14.1846</v>
      </c>
      <c r="M413" s="267">
        <v>10.3118</v>
      </c>
      <c r="N413" s="267">
        <v>0</v>
      </c>
      <c r="O413" s="267">
        <v>0</v>
      </c>
      <c r="P413" s="267">
        <v>0</v>
      </c>
    </row>
    <row r="414" spans="1:16" ht="15">
      <c r="A414" s="290">
        <v>4</v>
      </c>
      <c r="B414" s="267">
        <v>0</v>
      </c>
      <c r="C414" s="267">
        <v>0</v>
      </c>
      <c r="D414" s="267">
        <v>12.0924</v>
      </c>
      <c r="E414" s="267">
        <v>4.6206</v>
      </c>
      <c r="F414" s="267">
        <v>16.0514</v>
      </c>
      <c r="G414" s="267">
        <v>4.3435</v>
      </c>
      <c r="H414" s="267">
        <v>18.0846</v>
      </c>
      <c r="I414" s="267">
        <v>4.2923</v>
      </c>
      <c r="J414" s="267">
        <v>17.3025</v>
      </c>
      <c r="K414" s="267">
        <v>4.3423</v>
      </c>
      <c r="L414" s="267">
        <v>11.8205</v>
      </c>
      <c r="M414" s="267">
        <v>8.5932</v>
      </c>
      <c r="N414" s="267">
        <v>0</v>
      </c>
      <c r="O414" s="267">
        <v>0</v>
      </c>
      <c r="P414" s="267">
        <v>0</v>
      </c>
    </row>
    <row r="415" spans="1:16" ht="15">
      <c r="A415" s="290">
        <v>5</v>
      </c>
      <c r="B415" s="267">
        <v>0</v>
      </c>
      <c r="C415" s="267">
        <v>0</v>
      </c>
      <c r="D415" s="267">
        <v>9.6739</v>
      </c>
      <c r="E415" s="267">
        <v>3.6964</v>
      </c>
      <c r="F415" s="267">
        <v>12.8411</v>
      </c>
      <c r="G415" s="267">
        <v>3.4748</v>
      </c>
      <c r="H415" s="267">
        <v>14.4676</v>
      </c>
      <c r="I415" s="267">
        <v>3.4339</v>
      </c>
      <c r="J415" s="267">
        <v>13.842</v>
      </c>
      <c r="K415" s="267">
        <v>3.4738</v>
      </c>
      <c r="L415" s="267">
        <v>9.4564</v>
      </c>
      <c r="M415" s="267">
        <v>6.8746</v>
      </c>
      <c r="N415" s="267">
        <v>0</v>
      </c>
      <c r="O415" s="267">
        <v>0</v>
      </c>
      <c r="P415" s="267">
        <v>0</v>
      </c>
    </row>
    <row r="416" spans="1:16" ht="15">
      <c r="A416" s="290">
        <v>6</v>
      </c>
      <c r="B416" s="267">
        <v>0</v>
      </c>
      <c r="C416" s="267">
        <v>0</v>
      </c>
      <c r="D416" s="267">
        <v>7.2555</v>
      </c>
      <c r="E416" s="267">
        <v>2.7723</v>
      </c>
      <c r="F416" s="267">
        <v>9.6309</v>
      </c>
      <c r="G416" s="267">
        <v>2.6061</v>
      </c>
      <c r="H416" s="267">
        <v>10.8507</v>
      </c>
      <c r="I416" s="267">
        <v>2.5754</v>
      </c>
      <c r="J416" s="267">
        <v>10.3815</v>
      </c>
      <c r="K416" s="267">
        <v>2.6054</v>
      </c>
      <c r="L416" s="267">
        <v>7.0923</v>
      </c>
      <c r="M416" s="267">
        <v>5.1559</v>
      </c>
      <c r="N416" s="267">
        <v>0</v>
      </c>
      <c r="O416" s="267">
        <v>0</v>
      </c>
      <c r="P416" s="267">
        <v>0</v>
      </c>
    </row>
    <row r="417" spans="1:16" ht="15">
      <c r="A417" s="290">
        <v>7</v>
      </c>
      <c r="B417" s="267">
        <v>0</v>
      </c>
      <c r="C417" s="267">
        <v>0</v>
      </c>
      <c r="D417" s="267">
        <v>7.0545</v>
      </c>
      <c r="E417" s="267">
        <v>2.6953</v>
      </c>
      <c r="F417" s="267">
        <v>9.2167</v>
      </c>
      <c r="G417" s="267">
        <v>2.5337</v>
      </c>
      <c r="H417" s="267">
        <v>10.403</v>
      </c>
      <c r="I417" s="267">
        <v>2.5039</v>
      </c>
      <c r="J417" s="267">
        <v>10.1113</v>
      </c>
      <c r="K417" s="267">
        <v>2.533</v>
      </c>
      <c r="L417" s="267">
        <v>7.03</v>
      </c>
      <c r="M417" s="267">
        <v>5.0127</v>
      </c>
      <c r="N417" s="267">
        <v>0</v>
      </c>
      <c r="O417" s="267">
        <v>0</v>
      </c>
      <c r="P417" s="267">
        <v>0</v>
      </c>
    </row>
    <row r="418" spans="1:16" ht="15">
      <c r="A418" s="290">
        <v>8</v>
      </c>
      <c r="B418" s="267">
        <v>0</v>
      </c>
      <c r="C418" s="267">
        <v>0</v>
      </c>
      <c r="D418" s="267">
        <v>6.8536</v>
      </c>
      <c r="E418" s="267">
        <v>2.6183</v>
      </c>
      <c r="F418" s="267">
        <v>8.8025</v>
      </c>
      <c r="G418" s="267">
        <v>2.4613</v>
      </c>
      <c r="H418" s="267">
        <v>9.9553</v>
      </c>
      <c r="I418" s="267">
        <v>2.4323</v>
      </c>
      <c r="J418" s="267">
        <v>9.8411</v>
      </c>
      <c r="K418" s="267">
        <v>2.4606</v>
      </c>
      <c r="L418" s="267">
        <v>6.9678</v>
      </c>
      <c r="M418" s="267">
        <v>4.8695</v>
      </c>
      <c r="N418" s="267">
        <v>0</v>
      </c>
      <c r="O418" s="267">
        <v>0</v>
      </c>
      <c r="P418" s="267">
        <v>0</v>
      </c>
    </row>
    <row r="419" spans="1:16" ht="15">
      <c r="A419" s="290">
        <v>9</v>
      </c>
      <c r="B419" s="267">
        <v>0</v>
      </c>
      <c r="C419" s="267">
        <v>0</v>
      </c>
      <c r="D419" s="267">
        <v>6.6526</v>
      </c>
      <c r="E419" s="267">
        <v>2.5413</v>
      </c>
      <c r="F419" s="267">
        <v>8.3883</v>
      </c>
      <c r="G419" s="267">
        <v>2.3889</v>
      </c>
      <c r="H419" s="267">
        <v>9.5075</v>
      </c>
      <c r="I419" s="267">
        <v>2.3608</v>
      </c>
      <c r="J419" s="267">
        <v>9.5709</v>
      </c>
      <c r="K419" s="267">
        <v>2.3883</v>
      </c>
      <c r="L419" s="267">
        <v>6.9055</v>
      </c>
      <c r="M419" s="267">
        <v>4.7263</v>
      </c>
      <c r="N419" s="267">
        <v>0</v>
      </c>
      <c r="O419" s="267">
        <v>0</v>
      </c>
      <c r="P419" s="267">
        <v>0</v>
      </c>
    </row>
    <row r="420" spans="1:16" ht="15">
      <c r="A420" s="290">
        <v>10</v>
      </c>
      <c r="B420" s="267">
        <v>0</v>
      </c>
      <c r="C420" s="267">
        <v>0</v>
      </c>
      <c r="D420" s="267">
        <v>6.4517</v>
      </c>
      <c r="E420" s="267">
        <v>2.4643</v>
      </c>
      <c r="F420" s="267">
        <v>7.9741</v>
      </c>
      <c r="G420" s="267">
        <v>2.3165</v>
      </c>
      <c r="H420" s="267">
        <v>9.0598</v>
      </c>
      <c r="I420" s="267">
        <v>2.2892</v>
      </c>
      <c r="J420" s="267">
        <v>9.3007</v>
      </c>
      <c r="K420" s="267">
        <v>2.3159</v>
      </c>
      <c r="L420" s="267">
        <v>6.8433</v>
      </c>
      <c r="M420" s="267">
        <v>4.583</v>
      </c>
      <c r="N420" s="267">
        <v>0</v>
      </c>
      <c r="O420" s="267">
        <v>0</v>
      </c>
      <c r="P420" s="267">
        <v>0</v>
      </c>
    </row>
    <row r="421" spans="1:16" ht="15">
      <c r="A421" s="290">
        <v>11</v>
      </c>
      <c r="B421" s="267">
        <v>0</v>
      </c>
      <c r="C421" s="267">
        <v>0</v>
      </c>
      <c r="D421" s="267">
        <v>6.2507</v>
      </c>
      <c r="E421" s="267">
        <v>2.3873</v>
      </c>
      <c r="F421" s="267">
        <v>7.56</v>
      </c>
      <c r="G421" s="267">
        <v>2.2441</v>
      </c>
      <c r="H421" s="267">
        <v>8.6121</v>
      </c>
      <c r="I421" s="267">
        <v>2.2177</v>
      </c>
      <c r="J421" s="267">
        <v>9.0305</v>
      </c>
      <c r="K421" s="267">
        <v>2.2435</v>
      </c>
      <c r="L421" s="267">
        <v>6.781</v>
      </c>
      <c r="M421" s="267">
        <v>4.4398</v>
      </c>
      <c r="N421" s="267">
        <v>0</v>
      </c>
      <c r="O421" s="267">
        <v>0</v>
      </c>
      <c r="P421" s="267">
        <v>0</v>
      </c>
    </row>
    <row r="422" spans="1:16" ht="15">
      <c r="A422" s="290">
        <v>12</v>
      </c>
      <c r="B422" s="267">
        <v>0</v>
      </c>
      <c r="C422" s="267">
        <v>0</v>
      </c>
      <c r="D422" s="267">
        <v>6.0498</v>
      </c>
      <c r="E422" s="267">
        <v>2.3103</v>
      </c>
      <c r="F422" s="267">
        <v>7.1458</v>
      </c>
      <c r="G422" s="267">
        <v>2.1717</v>
      </c>
      <c r="H422" s="267">
        <v>8.1643</v>
      </c>
      <c r="I422" s="267">
        <v>2.1462</v>
      </c>
      <c r="J422" s="267">
        <v>8.7603</v>
      </c>
      <c r="K422" s="267">
        <v>2.1712</v>
      </c>
      <c r="L422" s="267">
        <v>6.7188</v>
      </c>
      <c r="M422" s="267">
        <v>4.2966</v>
      </c>
      <c r="N422" s="267">
        <v>0</v>
      </c>
      <c r="O422" s="267">
        <v>0</v>
      </c>
      <c r="P422" s="267">
        <v>0</v>
      </c>
    </row>
    <row r="423" spans="1:16" ht="15">
      <c r="A423" s="290">
        <v>13</v>
      </c>
      <c r="B423" s="267">
        <v>0</v>
      </c>
      <c r="C423" s="267">
        <v>0</v>
      </c>
      <c r="D423" s="267">
        <v>5.8488</v>
      </c>
      <c r="E423" s="267">
        <v>2.2333</v>
      </c>
      <c r="F423" s="267">
        <v>6.7316</v>
      </c>
      <c r="G423" s="267">
        <v>2.0994</v>
      </c>
      <c r="H423" s="267">
        <v>7.7166</v>
      </c>
      <c r="I423" s="267">
        <v>2.0746</v>
      </c>
      <c r="J423" s="267">
        <v>8.4901</v>
      </c>
      <c r="K423" s="267">
        <v>2.0988</v>
      </c>
      <c r="L423" s="267">
        <v>6.6565</v>
      </c>
      <c r="M423" s="267">
        <v>4.1534</v>
      </c>
      <c r="N423" s="267">
        <v>0</v>
      </c>
      <c r="O423" s="267">
        <v>0</v>
      </c>
      <c r="P423" s="267">
        <v>0</v>
      </c>
    </row>
    <row r="424" spans="1:16" ht="15">
      <c r="A424" s="290">
        <v>14</v>
      </c>
      <c r="B424" s="267">
        <v>0</v>
      </c>
      <c r="C424" s="267">
        <v>0</v>
      </c>
      <c r="D424" s="267">
        <v>5.6479</v>
      </c>
      <c r="E424" s="267">
        <v>2.1563</v>
      </c>
      <c r="F424" s="267">
        <v>6.3174</v>
      </c>
      <c r="G424" s="267">
        <v>2.027</v>
      </c>
      <c r="H424" s="267">
        <v>7.2689</v>
      </c>
      <c r="I424" s="267">
        <v>2.0031</v>
      </c>
      <c r="J424" s="267">
        <v>8.2199</v>
      </c>
      <c r="K424" s="267">
        <v>2.0264</v>
      </c>
      <c r="L424" s="267">
        <v>6.5943</v>
      </c>
      <c r="M424" s="267">
        <v>4.0102</v>
      </c>
      <c r="N424" s="267">
        <v>0</v>
      </c>
      <c r="O424" s="267">
        <v>0</v>
      </c>
      <c r="P424" s="267">
        <v>0</v>
      </c>
    </row>
    <row r="425" spans="1:16" ht="15">
      <c r="A425" s="290">
        <v>15</v>
      </c>
      <c r="B425" s="267">
        <v>0</v>
      </c>
      <c r="C425" s="267">
        <v>0</v>
      </c>
      <c r="D425" s="267">
        <v>5.4469</v>
      </c>
      <c r="E425" s="267">
        <v>2.0792</v>
      </c>
      <c r="F425" s="267">
        <v>5.9032</v>
      </c>
      <c r="G425" s="267">
        <v>1.9546</v>
      </c>
      <c r="H425" s="267">
        <v>6.8212</v>
      </c>
      <c r="I425" s="267">
        <v>1.9316</v>
      </c>
      <c r="J425" s="267">
        <v>7.9497</v>
      </c>
      <c r="K425" s="267">
        <v>1.954</v>
      </c>
      <c r="L425" s="267">
        <v>6.532</v>
      </c>
      <c r="M425" s="267">
        <v>3.8669</v>
      </c>
      <c r="N425" s="267">
        <v>0</v>
      </c>
      <c r="O425" s="267">
        <v>0</v>
      </c>
      <c r="P425" s="267">
        <v>0</v>
      </c>
    </row>
    <row r="426" spans="1:16" ht="15">
      <c r="A426" s="290">
        <v>16</v>
      </c>
      <c r="B426" s="267">
        <v>0</v>
      </c>
      <c r="C426" s="267">
        <v>0</v>
      </c>
      <c r="D426" s="267">
        <v>5.246</v>
      </c>
      <c r="E426" s="267">
        <v>2.0022</v>
      </c>
      <c r="F426" s="267">
        <v>5.4891</v>
      </c>
      <c r="G426" s="267">
        <v>1.8822</v>
      </c>
      <c r="H426" s="267">
        <v>6.3734</v>
      </c>
      <c r="I426" s="267">
        <v>1.86</v>
      </c>
      <c r="J426" s="267">
        <v>7.6795</v>
      </c>
      <c r="K426" s="267">
        <v>1.8817</v>
      </c>
      <c r="L426" s="267">
        <v>6.4697</v>
      </c>
      <c r="M426" s="267">
        <v>3.7237</v>
      </c>
      <c r="N426" s="267">
        <v>0</v>
      </c>
      <c r="O426" s="267">
        <v>0</v>
      </c>
      <c r="P426" s="267">
        <v>0</v>
      </c>
    </row>
    <row r="427" spans="1:16" ht="15">
      <c r="A427" s="290">
        <v>17</v>
      </c>
      <c r="B427" s="267">
        <v>0</v>
      </c>
      <c r="C427" s="267">
        <v>0</v>
      </c>
      <c r="D427" s="267">
        <v>5.045</v>
      </c>
      <c r="E427" s="267">
        <v>1.9252</v>
      </c>
      <c r="F427" s="267">
        <v>5.0749</v>
      </c>
      <c r="G427" s="267">
        <v>1.8098</v>
      </c>
      <c r="H427" s="267">
        <v>5.9257</v>
      </c>
      <c r="I427" s="267">
        <v>1.7885</v>
      </c>
      <c r="J427" s="267">
        <v>7.4093</v>
      </c>
      <c r="K427" s="267">
        <v>1.8093</v>
      </c>
      <c r="L427" s="267">
        <v>6.4075</v>
      </c>
      <c r="M427" s="267">
        <v>3.5805</v>
      </c>
      <c r="N427" s="267">
        <v>0</v>
      </c>
      <c r="O427" s="267">
        <v>0</v>
      </c>
      <c r="P427" s="267">
        <v>0</v>
      </c>
    </row>
    <row r="428" spans="1:16" ht="15">
      <c r="A428" s="290">
        <v>18</v>
      </c>
      <c r="B428" s="267">
        <v>0</v>
      </c>
      <c r="C428" s="267">
        <v>0</v>
      </c>
      <c r="D428" s="267">
        <v>4.8441</v>
      </c>
      <c r="E428" s="267">
        <v>1.8482</v>
      </c>
      <c r="F428" s="267">
        <v>4.6607</v>
      </c>
      <c r="G428" s="267">
        <v>1.7374</v>
      </c>
      <c r="H428" s="267">
        <v>5.478</v>
      </c>
      <c r="I428" s="267">
        <v>1.7169</v>
      </c>
      <c r="J428" s="267">
        <v>7.1391</v>
      </c>
      <c r="K428" s="267">
        <v>1.7369</v>
      </c>
      <c r="L428" s="267">
        <v>6.3452</v>
      </c>
      <c r="M428" s="267">
        <v>3.4373</v>
      </c>
      <c r="N428" s="267">
        <v>7.2782</v>
      </c>
      <c r="O428" s="267">
        <v>3.2397</v>
      </c>
      <c r="P428" s="267">
        <v>0</v>
      </c>
    </row>
    <row r="429" spans="1:16" ht="15">
      <c r="A429" s="290">
        <v>19</v>
      </c>
      <c r="B429" s="267">
        <v>0</v>
      </c>
      <c r="C429" s="267">
        <v>0</v>
      </c>
      <c r="D429" s="267">
        <v>5.1799</v>
      </c>
      <c r="E429" s="267">
        <v>1.8466</v>
      </c>
      <c r="F429" s="267">
        <v>4.6708</v>
      </c>
      <c r="G429" s="267">
        <v>1.7363</v>
      </c>
      <c r="H429" s="267">
        <v>5.3828</v>
      </c>
      <c r="I429" s="267">
        <v>1.7143</v>
      </c>
      <c r="J429" s="267">
        <v>6.9148</v>
      </c>
      <c r="K429" s="267">
        <v>1.7342</v>
      </c>
      <c r="L429" s="267">
        <v>6.1723</v>
      </c>
      <c r="M429" s="267">
        <v>3.3796</v>
      </c>
      <c r="N429" s="267">
        <v>7.076</v>
      </c>
      <c r="O429" s="267">
        <v>3.1497</v>
      </c>
      <c r="P429" s="267">
        <v>0</v>
      </c>
    </row>
    <row r="430" spans="1:16" ht="15">
      <c r="A430" s="290">
        <v>20</v>
      </c>
      <c r="B430" s="267">
        <v>0</v>
      </c>
      <c r="C430" s="267">
        <v>0</v>
      </c>
      <c r="D430" s="267">
        <v>5.5157</v>
      </c>
      <c r="E430" s="267">
        <v>1.8449</v>
      </c>
      <c r="F430" s="267">
        <v>4.6809</v>
      </c>
      <c r="G430" s="267">
        <v>1.7352</v>
      </c>
      <c r="H430" s="267">
        <v>5.2875</v>
      </c>
      <c r="I430" s="267">
        <v>1.7117</v>
      </c>
      <c r="J430" s="267">
        <v>6.6905</v>
      </c>
      <c r="K430" s="267">
        <v>1.7314</v>
      </c>
      <c r="L430" s="267">
        <v>5.9993</v>
      </c>
      <c r="M430" s="267">
        <v>3.3219</v>
      </c>
      <c r="N430" s="267">
        <v>6.8738</v>
      </c>
      <c r="O430" s="267">
        <v>3.0597</v>
      </c>
      <c r="P430" s="267">
        <v>0</v>
      </c>
    </row>
    <row r="431" spans="1:16" ht="15">
      <c r="A431" s="290">
        <v>21</v>
      </c>
      <c r="B431" s="267">
        <v>0</v>
      </c>
      <c r="C431" s="267">
        <v>0</v>
      </c>
      <c r="D431" s="267">
        <v>6.4366</v>
      </c>
      <c r="E431" s="267">
        <v>1.9262</v>
      </c>
      <c r="F431" s="267">
        <v>5.1601</v>
      </c>
      <c r="G431" s="267">
        <v>1.8121</v>
      </c>
      <c r="H431" s="267">
        <v>5.7116</v>
      </c>
      <c r="I431" s="267">
        <v>1.7861</v>
      </c>
      <c r="J431" s="267">
        <v>7.1127</v>
      </c>
      <c r="K431" s="267">
        <v>1.8065</v>
      </c>
      <c r="L431" s="267">
        <v>6.4089</v>
      </c>
      <c r="M431" s="267">
        <v>3.4112</v>
      </c>
      <c r="N431" s="267">
        <v>7.3388</v>
      </c>
      <c r="O431" s="267">
        <v>3.1033</v>
      </c>
      <c r="P431" s="267">
        <v>0</v>
      </c>
    </row>
    <row r="432" spans="1:16" ht="15">
      <c r="A432" s="290">
        <v>22</v>
      </c>
      <c r="B432" s="267">
        <v>0</v>
      </c>
      <c r="C432" s="267">
        <v>0</v>
      </c>
      <c r="D432" s="267">
        <v>6.806</v>
      </c>
      <c r="E432" s="267">
        <v>1.9245</v>
      </c>
      <c r="F432" s="267">
        <v>5.1712</v>
      </c>
      <c r="G432" s="267">
        <v>1.811</v>
      </c>
      <c r="H432" s="267">
        <v>5.6069</v>
      </c>
      <c r="I432" s="267">
        <v>1.7833</v>
      </c>
      <c r="J432" s="267">
        <v>6.8659</v>
      </c>
      <c r="K432" s="267">
        <v>1.8036</v>
      </c>
      <c r="L432" s="267">
        <v>6.2187</v>
      </c>
      <c r="M432" s="267">
        <v>3.3509</v>
      </c>
      <c r="N432" s="267">
        <v>7.1164</v>
      </c>
      <c r="O432" s="267">
        <v>3.0093</v>
      </c>
      <c r="P432" s="267">
        <v>0</v>
      </c>
    </row>
    <row r="433" spans="1:16" ht="15">
      <c r="A433" s="290">
        <v>23</v>
      </c>
      <c r="B433" s="267">
        <v>0</v>
      </c>
      <c r="C433" s="267">
        <v>0</v>
      </c>
      <c r="D433" s="267">
        <v>7.1753</v>
      </c>
      <c r="E433" s="267">
        <v>1.9228</v>
      </c>
      <c r="F433" s="267">
        <v>5.1823</v>
      </c>
      <c r="G433" s="267">
        <v>1.8098</v>
      </c>
      <c r="H433" s="267">
        <v>5.5021</v>
      </c>
      <c r="I433" s="267">
        <v>1.7806</v>
      </c>
      <c r="J433" s="267">
        <v>6.6192</v>
      </c>
      <c r="K433" s="267">
        <v>1.8008</v>
      </c>
      <c r="L433" s="267">
        <v>6.0284</v>
      </c>
      <c r="M433" s="267">
        <v>3.2906</v>
      </c>
      <c r="N433" s="267">
        <v>6.894</v>
      </c>
      <c r="O433" s="267">
        <v>2.9153</v>
      </c>
      <c r="P433" s="267">
        <v>0</v>
      </c>
    </row>
    <row r="434" spans="1:16" ht="15">
      <c r="A434" s="290">
        <v>24</v>
      </c>
      <c r="B434" s="267">
        <v>0</v>
      </c>
      <c r="C434" s="267">
        <v>0</v>
      </c>
      <c r="D434" s="267">
        <v>7.5447</v>
      </c>
      <c r="E434" s="267">
        <v>1.9211</v>
      </c>
      <c r="F434" s="267">
        <v>5.1934</v>
      </c>
      <c r="G434" s="267">
        <v>1.8087</v>
      </c>
      <c r="H434" s="267">
        <v>5.3974</v>
      </c>
      <c r="I434" s="267">
        <v>1.7779</v>
      </c>
      <c r="J434" s="267">
        <v>6.3724</v>
      </c>
      <c r="K434" s="267">
        <v>1.7979</v>
      </c>
      <c r="L434" s="267">
        <v>5.8381</v>
      </c>
      <c r="M434" s="267">
        <v>3.2304</v>
      </c>
      <c r="N434" s="267">
        <v>6.6717</v>
      </c>
      <c r="O434" s="267">
        <v>2.8212</v>
      </c>
      <c r="P434" s="267">
        <v>0</v>
      </c>
    </row>
    <row r="435" spans="1:16" ht="15">
      <c r="A435" s="290">
        <v>25</v>
      </c>
      <c r="B435" s="267">
        <v>0</v>
      </c>
      <c r="C435" s="267">
        <v>0</v>
      </c>
      <c r="D435" s="267">
        <v>7.9141</v>
      </c>
      <c r="E435" s="267">
        <v>1.9194</v>
      </c>
      <c r="F435" s="267">
        <v>5.2046</v>
      </c>
      <c r="G435" s="267">
        <v>1.8075</v>
      </c>
      <c r="H435" s="267">
        <v>5.2927</v>
      </c>
      <c r="I435" s="267">
        <v>1.7752</v>
      </c>
      <c r="J435" s="267">
        <v>6.1256</v>
      </c>
      <c r="K435" s="267">
        <v>1.795</v>
      </c>
      <c r="L435" s="267">
        <v>5.6478</v>
      </c>
      <c r="M435" s="267">
        <v>3.1701</v>
      </c>
      <c r="N435" s="267">
        <v>6.4493</v>
      </c>
      <c r="O435" s="267">
        <v>2.7272</v>
      </c>
      <c r="P435" s="267">
        <v>0</v>
      </c>
    </row>
    <row r="436" spans="1:16" ht="15">
      <c r="A436" s="290">
        <v>26</v>
      </c>
      <c r="B436" s="267">
        <v>0</v>
      </c>
      <c r="C436" s="267">
        <v>0</v>
      </c>
      <c r="D436" s="267">
        <v>8.2834</v>
      </c>
      <c r="E436" s="267">
        <v>1.9177</v>
      </c>
      <c r="F436" s="267">
        <v>5.2157</v>
      </c>
      <c r="G436" s="267">
        <v>1.8064</v>
      </c>
      <c r="H436" s="267">
        <v>5.1879</v>
      </c>
      <c r="I436" s="267">
        <v>1.7725</v>
      </c>
      <c r="J436" s="267">
        <v>5.8788</v>
      </c>
      <c r="K436" s="267">
        <v>1.7922</v>
      </c>
      <c r="L436" s="267">
        <v>5.4575</v>
      </c>
      <c r="M436" s="267">
        <v>3.1098</v>
      </c>
      <c r="N436" s="267">
        <v>6.2269</v>
      </c>
      <c r="O436" s="267">
        <v>2.6331</v>
      </c>
      <c r="P436" s="267">
        <v>0</v>
      </c>
    </row>
    <row r="437" spans="1:16" ht="15">
      <c r="A437" s="290">
        <v>27</v>
      </c>
      <c r="B437" s="267">
        <v>0</v>
      </c>
      <c r="C437" s="267">
        <v>0</v>
      </c>
      <c r="D437" s="267">
        <v>8.6528</v>
      </c>
      <c r="E437" s="267">
        <v>1.916</v>
      </c>
      <c r="F437" s="267">
        <v>5.2268</v>
      </c>
      <c r="G437" s="267">
        <v>1.8052</v>
      </c>
      <c r="H437" s="267">
        <v>5.0832</v>
      </c>
      <c r="I437" s="267">
        <v>1.7698</v>
      </c>
      <c r="J437" s="267">
        <v>5.632</v>
      </c>
      <c r="K437" s="267">
        <v>1.7893</v>
      </c>
      <c r="L437" s="267">
        <v>5.2673</v>
      </c>
      <c r="M437" s="267">
        <v>3.0496</v>
      </c>
      <c r="N437" s="267">
        <v>6.0045</v>
      </c>
      <c r="O437" s="267">
        <v>2.5391</v>
      </c>
      <c r="P437" s="267">
        <v>0</v>
      </c>
    </row>
    <row r="438" spans="1:16" ht="15">
      <c r="A438" s="290">
        <v>28</v>
      </c>
      <c r="B438" s="267">
        <v>0</v>
      </c>
      <c r="C438" s="267">
        <v>0</v>
      </c>
      <c r="D438" s="267">
        <v>9.0222</v>
      </c>
      <c r="E438" s="267">
        <v>1.9142</v>
      </c>
      <c r="F438" s="267">
        <v>5.2379</v>
      </c>
      <c r="G438" s="267">
        <v>1.8041</v>
      </c>
      <c r="H438" s="267">
        <v>4.9785</v>
      </c>
      <c r="I438" s="267">
        <v>1.7671</v>
      </c>
      <c r="J438" s="267">
        <v>5.3853</v>
      </c>
      <c r="K438" s="267">
        <v>1.7864</v>
      </c>
      <c r="L438" s="267">
        <v>5.077</v>
      </c>
      <c r="M438" s="267">
        <v>2.9893</v>
      </c>
      <c r="N438" s="267">
        <v>5.7821</v>
      </c>
      <c r="O438" s="267">
        <v>2.4451</v>
      </c>
      <c r="P438" s="267">
        <v>0</v>
      </c>
    </row>
    <row r="439" spans="1:16" ht="15">
      <c r="A439" s="290">
        <v>29</v>
      </c>
      <c r="B439" s="267">
        <v>0</v>
      </c>
      <c r="C439" s="267">
        <v>0</v>
      </c>
      <c r="D439" s="267">
        <v>9.3916</v>
      </c>
      <c r="E439" s="267">
        <v>1.9125</v>
      </c>
      <c r="F439" s="267">
        <v>5.249</v>
      </c>
      <c r="G439" s="267">
        <v>1.8029</v>
      </c>
      <c r="H439" s="267">
        <v>4.8738</v>
      </c>
      <c r="I439" s="267">
        <v>1.7643</v>
      </c>
      <c r="J439" s="267">
        <v>5.1385</v>
      </c>
      <c r="K439" s="267">
        <v>1.7836</v>
      </c>
      <c r="L439" s="267">
        <v>4.8867</v>
      </c>
      <c r="M439" s="267">
        <v>2.929</v>
      </c>
      <c r="N439" s="267">
        <v>5.5597</v>
      </c>
      <c r="O439" s="267">
        <v>2.351</v>
      </c>
      <c r="P439" s="267">
        <v>0</v>
      </c>
    </row>
    <row r="440" spans="1:16" ht="15">
      <c r="A440" s="290">
        <v>30</v>
      </c>
      <c r="B440" s="267">
        <v>0</v>
      </c>
      <c r="C440" s="267">
        <v>0</v>
      </c>
      <c r="D440" s="267">
        <v>9.7609</v>
      </c>
      <c r="E440" s="267">
        <v>1.9108</v>
      </c>
      <c r="F440" s="267">
        <v>5.2601</v>
      </c>
      <c r="G440" s="267">
        <v>1.8018</v>
      </c>
      <c r="H440" s="267">
        <v>4.769</v>
      </c>
      <c r="I440" s="267">
        <v>1.7616</v>
      </c>
      <c r="J440" s="267">
        <v>4.8917</v>
      </c>
      <c r="K440" s="267">
        <v>1.7807</v>
      </c>
      <c r="L440" s="267">
        <v>4.6964</v>
      </c>
      <c r="M440" s="267">
        <v>2.8688</v>
      </c>
      <c r="N440" s="267">
        <v>5.3373</v>
      </c>
      <c r="O440" s="267">
        <v>2.257</v>
      </c>
      <c r="P440" s="267">
        <v>0</v>
      </c>
    </row>
    <row r="441" spans="1:16" ht="15">
      <c r="A441" s="290">
        <v>31</v>
      </c>
      <c r="B441" s="267">
        <v>0</v>
      </c>
      <c r="C441" s="267">
        <v>0</v>
      </c>
      <c r="D441" s="267">
        <v>9.2207</v>
      </c>
      <c r="E441" s="267">
        <v>1.9091</v>
      </c>
      <c r="F441" s="267">
        <v>5.1661</v>
      </c>
      <c r="G441" s="267">
        <v>1.8006</v>
      </c>
      <c r="H441" s="267">
        <v>4.7782</v>
      </c>
      <c r="I441" s="267">
        <v>1.746</v>
      </c>
      <c r="J441" s="267">
        <v>4.8016</v>
      </c>
      <c r="K441" s="267">
        <v>1.7764</v>
      </c>
      <c r="L441" s="267">
        <v>4.649</v>
      </c>
      <c r="M441" s="267">
        <v>2.8479</v>
      </c>
      <c r="N441" s="267">
        <v>5.2352</v>
      </c>
      <c r="O441" s="267">
        <v>2.2401</v>
      </c>
      <c r="P441" s="267">
        <v>0</v>
      </c>
    </row>
    <row r="442" spans="1:16" ht="15">
      <c r="A442" s="290">
        <v>32</v>
      </c>
      <c r="B442" s="267">
        <v>0</v>
      </c>
      <c r="C442" s="267">
        <v>0</v>
      </c>
      <c r="D442" s="267">
        <v>8.6805</v>
      </c>
      <c r="E442" s="267">
        <v>1.9074</v>
      </c>
      <c r="F442" s="267">
        <v>5.0721</v>
      </c>
      <c r="G442" s="267">
        <v>1.7995</v>
      </c>
      <c r="H442" s="267">
        <v>4.7874</v>
      </c>
      <c r="I442" s="267">
        <v>1.7304</v>
      </c>
      <c r="J442" s="267">
        <v>4.7114</v>
      </c>
      <c r="K442" s="267">
        <v>1.7721</v>
      </c>
      <c r="L442" s="267">
        <v>4.6015</v>
      </c>
      <c r="M442" s="267">
        <v>2.827</v>
      </c>
      <c r="N442" s="267">
        <v>5.133</v>
      </c>
      <c r="O442" s="267">
        <v>2.2233</v>
      </c>
      <c r="P442" s="267">
        <v>0</v>
      </c>
    </row>
    <row r="443" spans="1:16" ht="15">
      <c r="A443" s="290">
        <v>33</v>
      </c>
      <c r="B443" s="267">
        <v>0</v>
      </c>
      <c r="C443" s="267">
        <v>0</v>
      </c>
      <c r="D443" s="267">
        <v>8.1403</v>
      </c>
      <c r="E443" s="267">
        <v>1.9057</v>
      </c>
      <c r="F443" s="267">
        <v>4.9781</v>
      </c>
      <c r="G443" s="267">
        <v>1.7983</v>
      </c>
      <c r="H443" s="267">
        <v>4.7966</v>
      </c>
      <c r="I443" s="267">
        <v>1.7148</v>
      </c>
      <c r="J443" s="267">
        <v>4.6213</v>
      </c>
      <c r="K443" s="267">
        <v>1.7678</v>
      </c>
      <c r="L443" s="267">
        <v>4.554</v>
      </c>
      <c r="M443" s="267">
        <v>2.8062</v>
      </c>
      <c r="N443" s="267">
        <v>5.0309</v>
      </c>
      <c r="O443" s="267">
        <v>2.2065</v>
      </c>
      <c r="P443" s="267">
        <v>0</v>
      </c>
    </row>
    <row r="444" spans="1:16" ht="15">
      <c r="A444" s="290">
        <v>34</v>
      </c>
      <c r="B444" s="267">
        <v>0</v>
      </c>
      <c r="C444" s="267">
        <v>0</v>
      </c>
      <c r="D444" s="267">
        <v>7.6001</v>
      </c>
      <c r="E444" s="267">
        <v>1.9039</v>
      </c>
      <c r="F444" s="267">
        <v>4.884</v>
      </c>
      <c r="G444" s="267">
        <v>1.7972</v>
      </c>
      <c r="H444" s="267">
        <v>4.8058</v>
      </c>
      <c r="I444" s="267">
        <v>1.6992</v>
      </c>
      <c r="J444" s="267">
        <v>4.5311</v>
      </c>
      <c r="K444" s="267">
        <v>1.7635</v>
      </c>
      <c r="L444" s="267">
        <v>4.5066</v>
      </c>
      <c r="M444" s="267">
        <v>2.7853</v>
      </c>
      <c r="N444" s="267">
        <v>4.9287</v>
      </c>
      <c r="O444" s="267">
        <v>2.1897</v>
      </c>
      <c r="P444" s="267">
        <v>0</v>
      </c>
    </row>
    <row r="445" spans="1:16" ht="15">
      <c r="A445" s="290">
        <v>35</v>
      </c>
      <c r="B445" s="267">
        <v>0</v>
      </c>
      <c r="C445" s="267">
        <v>0</v>
      </c>
      <c r="D445" s="267">
        <v>7.0599</v>
      </c>
      <c r="E445" s="267">
        <v>1.9022</v>
      </c>
      <c r="F445" s="267">
        <v>4.79</v>
      </c>
      <c r="G445" s="267">
        <v>1.796</v>
      </c>
      <c r="H445" s="267">
        <v>4.815</v>
      </c>
      <c r="I445" s="267">
        <v>1.6836</v>
      </c>
      <c r="J445" s="267">
        <v>4.441</v>
      </c>
      <c r="K445" s="267">
        <v>1.7592</v>
      </c>
      <c r="L445" s="267">
        <v>4.4591</v>
      </c>
      <c r="M445" s="267">
        <v>2.7644</v>
      </c>
      <c r="N445" s="267">
        <v>4.8266</v>
      </c>
      <c r="O445" s="267">
        <v>2.1728</v>
      </c>
      <c r="P445" s="267">
        <v>0</v>
      </c>
    </row>
    <row r="446" spans="1:16" ht="15">
      <c r="A446" s="290">
        <v>36</v>
      </c>
      <c r="B446" s="267">
        <v>0</v>
      </c>
      <c r="C446" s="267">
        <v>0</v>
      </c>
      <c r="D446" s="267">
        <v>6.5197</v>
      </c>
      <c r="E446" s="267">
        <v>1.9005</v>
      </c>
      <c r="F446" s="267">
        <v>4.696</v>
      </c>
      <c r="G446" s="267">
        <v>1.7949</v>
      </c>
      <c r="H446" s="267">
        <v>4.8242</v>
      </c>
      <c r="I446" s="267">
        <v>1.668</v>
      </c>
      <c r="J446" s="267">
        <v>4.3508</v>
      </c>
      <c r="K446" s="267">
        <v>1.7549</v>
      </c>
      <c r="L446" s="267">
        <v>4.4116</v>
      </c>
      <c r="M446" s="267">
        <v>2.7436</v>
      </c>
      <c r="N446" s="267">
        <v>4.7244</v>
      </c>
      <c r="O446" s="267">
        <v>2.156</v>
      </c>
      <c r="P446" s="267">
        <v>0</v>
      </c>
    </row>
    <row r="447" spans="1:16" ht="15">
      <c r="A447" s="290">
        <v>37</v>
      </c>
      <c r="B447" s="267">
        <v>0</v>
      </c>
      <c r="C447" s="267">
        <v>0</v>
      </c>
      <c r="D447" s="267">
        <v>5.9795</v>
      </c>
      <c r="E447" s="267">
        <v>1.8988</v>
      </c>
      <c r="F447" s="267">
        <v>4.602</v>
      </c>
      <c r="G447" s="267">
        <v>1.7937</v>
      </c>
      <c r="H447" s="267">
        <v>4.8334</v>
      </c>
      <c r="I447" s="267">
        <v>1.6524</v>
      </c>
      <c r="J447" s="267">
        <v>4.2607</v>
      </c>
      <c r="K447" s="267">
        <v>1.7506</v>
      </c>
      <c r="L447" s="267">
        <v>4.3641</v>
      </c>
      <c r="M447" s="267">
        <v>2.7227</v>
      </c>
      <c r="N447" s="267">
        <v>4.6222</v>
      </c>
      <c r="O447" s="267">
        <v>2.1392</v>
      </c>
      <c r="P447" s="267">
        <v>0</v>
      </c>
    </row>
    <row r="448" spans="1:16" ht="15">
      <c r="A448" s="290">
        <v>38</v>
      </c>
      <c r="B448" s="267">
        <v>0</v>
      </c>
      <c r="C448" s="267">
        <v>0</v>
      </c>
      <c r="D448" s="267">
        <v>5.4393</v>
      </c>
      <c r="E448" s="267">
        <v>1.8971</v>
      </c>
      <c r="F448" s="267">
        <v>4.508</v>
      </c>
      <c r="G448" s="267">
        <v>1.7926</v>
      </c>
      <c r="H448" s="267">
        <v>4.8426</v>
      </c>
      <c r="I448" s="267">
        <v>1.6368</v>
      </c>
      <c r="J448" s="267">
        <v>4.1705</v>
      </c>
      <c r="K448" s="267">
        <v>1.7463</v>
      </c>
      <c r="L448" s="267">
        <v>4.3167</v>
      </c>
      <c r="M448" s="267">
        <v>2.7018</v>
      </c>
      <c r="N448" s="267">
        <v>4.5201</v>
      </c>
      <c r="O448" s="267">
        <v>2.1224</v>
      </c>
      <c r="P448" s="267">
        <v>0</v>
      </c>
    </row>
    <row r="449" spans="1:16" ht="15">
      <c r="A449" s="290">
        <v>39</v>
      </c>
      <c r="B449" s="267">
        <v>0</v>
      </c>
      <c r="C449" s="267">
        <v>0</v>
      </c>
      <c r="D449" s="267">
        <v>4.8991</v>
      </c>
      <c r="E449" s="267">
        <v>1.8954</v>
      </c>
      <c r="F449" s="267">
        <v>4.414</v>
      </c>
      <c r="G449" s="267">
        <v>1.7914</v>
      </c>
      <c r="H449" s="267">
        <v>4.8518</v>
      </c>
      <c r="I449" s="267">
        <v>1.6212</v>
      </c>
      <c r="J449" s="267">
        <v>4.0804</v>
      </c>
      <c r="K449" s="267">
        <v>1.742</v>
      </c>
      <c r="L449" s="267">
        <v>4.2692</v>
      </c>
      <c r="M449" s="267">
        <v>2.681</v>
      </c>
      <c r="N449" s="267">
        <v>4.4179</v>
      </c>
      <c r="O449" s="267">
        <v>2.1055</v>
      </c>
      <c r="P449" s="267">
        <v>0</v>
      </c>
    </row>
    <row r="450" spans="1:16" ht="15">
      <c r="A450" s="290">
        <v>40</v>
      </c>
      <c r="B450" s="267">
        <v>0</v>
      </c>
      <c r="C450" s="267">
        <v>0</v>
      </c>
      <c r="D450" s="267">
        <v>4.3589</v>
      </c>
      <c r="E450" s="267">
        <v>1.8937</v>
      </c>
      <c r="F450" s="267">
        <v>4.32</v>
      </c>
      <c r="G450" s="267">
        <v>1.7903</v>
      </c>
      <c r="H450" s="267">
        <v>4.861</v>
      </c>
      <c r="I450" s="267">
        <v>1.6056</v>
      </c>
      <c r="J450" s="267">
        <v>3.9902</v>
      </c>
      <c r="K450" s="267">
        <v>1.7377</v>
      </c>
      <c r="L450" s="267">
        <v>4.2217</v>
      </c>
      <c r="M450" s="267">
        <v>2.6601</v>
      </c>
      <c r="N450" s="267">
        <v>4.3158</v>
      </c>
      <c r="O450" s="267">
        <v>2.0887</v>
      </c>
      <c r="P450" s="267">
        <v>0</v>
      </c>
    </row>
    <row r="451" spans="1:16" ht="15">
      <c r="A451" s="290">
        <v>41</v>
      </c>
      <c r="B451" s="267">
        <v>0</v>
      </c>
      <c r="C451" s="267">
        <v>0</v>
      </c>
      <c r="D451" s="267">
        <v>3.8187</v>
      </c>
      <c r="E451" s="267">
        <v>1.8919</v>
      </c>
      <c r="F451" s="267">
        <v>4.2259</v>
      </c>
      <c r="G451" s="267">
        <v>1.7891</v>
      </c>
      <c r="H451" s="267">
        <v>4.8702</v>
      </c>
      <c r="I451" s="267">
        <v>1.59</v>
      </c>
      <c r="J451" s="267">
        <v>3.9001</v>
      </c>
      <c r="K451" s="267">
        <v>1.7334</v>
      </c>
      <c r="L451" s="267">
        <v>4.1742</v>
      </c>
      <c r="M451" s="267">
        <v>2.6392</v>
      </c>
      <c r="N451" s="267">
        <v>4.2136</v>
      </c>
      <c r="O451" s="267">
        <v>2.0719</v>
      </c>
      <c r="P451" s="267">
        <v>0</v>
      </c>
    </row>
    <row r="452" spans="1:16" ht="15">
      <c r="A452" s="290">
        <v>42</v>
      </c>
      <c r="B452" s="267">
        <v>0</v>
      </c>
      <c r="C452" s="267">
        <v>0</v>
      </c>
      <c r="D452" s="267">
        <v>3.2784</v>
      </c>
      <c r="E452" s="267">
        <v>1.8902</v>
      </c>
      <c r="F452" s="267">
        <v>4.1319</v>
      </c>
      <c r="G452" s="267">
        <v>1.788</v>
      </c>
      <c r="H452" s="267">
        <v>4.8794</v>
      </c>
      <c r="I452" s="267">
        <v>1.5744</v>
      </c>
      <c r="J452" s="267">
        <v>3.81</v>
      </c>
      <c r="K452" s="267">
        <v>1.7291</v>
      </c>
      <c r="L452" s="267">
        <v>4.1268</v>
      </c>
      <c r="M452" s="267">
        <v>2.6184</v>
      </c>
      <c r="N452" s="267">
        <v>4.1115</v>
      </c>
      <c r="O452" s="267">
        <v>2.055</v>
      </c>
      <c r="P452" s="267">
        <v>0</v>
      </c>
    </row>
    <row r="453" spans="1:16" ht="15">
      <c r="A453" s="290">
        <v>43</v>
      </c>
      <c r="B453" s="267">
        <v>0</v>
      </c>
      <c r="C453" s="267">
        <v>0</v>
      </c>
      <c r="D453" s="267">
        <v>3.88</v>
      </c>
      <c r="E453" s="267">
        <v>1.881</v>
      </c>
      <c r="F453" s="267">
        <v>4.118</v>
      </c>
      <c r="G453" s="267">
        <v>1.783</v>
      </c>
      <c r="H453" s="267">
        <v>4.7364</v>
      </c>
      <c r="I453" s="267">
        <v>1.5731</v>
      </c>
      <c r="J453" s="267">
        <v>3.7293</v>
      </c>
      <c r="K453" s="267">
        <v>1.7268</v>
      </c>
      <c r="L453" s="267">
        <v>4.0697</v>
      </c>
      <c r="M453" s="267">
        <v>2.6086</v>
      </c>
      <c r="N453" s="267">
        <v>4.0366</v>
      </c>
      <c r="O453" s="267">
        <v>2.0502</v>
      </c>
      <c r="P453" s="267">
        <v>0</v>
      </c>
    </row>
    <row r="454" spans="1:16" ht="15">
      <c r="A454" s="290">
        <v>44</v>
      </c>
      <c r="B454" s="267">
        <v>0</v>
      </c>
      <c r="C454" s="267">
        <v>0</v>
      </c>
      <c r="D454" s="267">
        <v>4.4816</v>
      </c>
      <c r="E454" s="267">
        <v>1.8718</v>
      </c>
      <c r="F454" s="267">
        <v>4.104</v>
      </c>
      <c r="G454" s="267">
        <v>1.7779</v>
      </c>
      <c r="H454" s="267">
        <v>4.5934</v>
      </c>
      <c r="I454" s="267">
        <v>1.5717</v>
      </c>
      <c r="J454" s="267">
        <v>3.6487</v>
      </c>
      <c r="K454" s="267">
        <v>1.7245</v>
      </c>
      <c r="L454" s="267">
        <v>4.0126</v>
      </c>
      <c r="M454" s="267">
        <v>2.5989</v>
      </c>
      <c r="N454" s="267">
        <v>3.9618</v>
      </c>
      <c r="O454" s="267">
        <v>2.0453</v>
      </c>
      <c r="P454" s="267">
        <v>0</v>
      </c>
    </row>
    <row r="455" spans="1:16" ht="15">
      <c r="A455" s="290">
        <v>45</v>
      </c>
      <c r="B455" s="267">
        <v>0</v>
      </c>
      <c r="C455" s="267">
        <v>0</v>
      </c>
      <c r="D455" s="267">
        <v>5.0832</v>
      </c>
      <c r="E455" s="267">
        <v>1.8626</v>
      </c>
      <c r="F455" s="267">
        <v>4.0901</v>
      </c>
      <c r="G455" s="267">
        <v>1.7729</v>
      </c>
      <c r="H455" s="267">
        <v>4.4504</v>
      </c>
      <c r="I455" s="267">
        <v>1.5704</v>
      </c>
      <c r="J455" s="267">
        <v>3.5681</v>
      </c>
      <c r="K455" s="267">
        <v>1.7221</v>
      </c>
      <c r="L455" s="267">
        <v>3.9555</v>
      </c>
      <c r="M455" s="267">
        <v>2.5892</v>
      </c>
      <c r="N455" s="267">
        <v>3.8869</v>
      </c>
      <c r="O455" s="267">
        <v>2.0404</v>
      </c>
      <c r="P455" s="267">
        <v>0</v>
      </c>
    </row>
    <row r="456" spans="1:16" ht="15">
      <c r="A456" s="290">
        <v>46</v>
      </c>
      <c r="B456" s="267">
        <v>0</v>
      </c>
      <c r="C456" s="267">
        <v>0</v>
      </c>
      <c r="D456" s="267">
        <v>5.6847</v>
      </c>
      <c r="E456" s="267">
        <v>1.8534</v>
      </c>
      <c r="F456" s="267">
        <v>4.0762</v>
      </c>
      <c r="G456" s="267">
        <v>1.7678</v>
      </c>
      <c r="H456" s="267">
        <v>4.3074</v>
      </c>
      <c r="I456" s="267">
        <v>1.569</v>
      </c>
      <c r="J456" s="267">
        <v>3.4875</v>
      </c>
      <c r="K456" s="267">
        <v>1.7198</v>
      </c>
      <c r="L456" s="267">
        <v>3.8984</v>
      </c>
      <c r="M456" s="267">
        <v>2.5794</v>
      </c>
      <c r="N456" s="267">
        <v>3.812</v>
      </c>
      <c r="O456" s="267">
        <v>2.0356</v>
      </c>
      <c r="P456" s="267">
        <v>0</v>
      </c>
    </row>
    <row r="457" spans="1:16" ht="15">
      <c r="A457" s="290">
        <v>47</v>
      </c>
      <c r="B457" s="267">
        <v>0</v>
      </c>
      <c r="C457" s="267">
        <v>0</v>
      </c>
      <c r="D457" s="267">
        <v>6.2863</v>
      </c>
      <c r="E457" s="267">
        <v>1.8442</v>
      </c>
      <c r="F457" s="267">
        <v>4.0622</v>
      </c>
      <c r="G457" s="267">
        <v>1.7628</v>
      </c>
      <c r="H457" s="267">
        <v>4.1644</v>
      </c>
      <c r="I457" s="267">
        <v>1.5677</v>
      </c>
      <c r="J457" s="267">
        <v>3.4069</v>
      </c>
      <c r="K457" s="267">
        <v>1.7175</v>
      </c>
      <c r="L457" s="267">
        <v>3.8413</v>
      </c>
      <c r="M457" s="267">
        <v>2.5697</v>
      </c>
      <c r="N457" s="267">
        <v>3.7372</v>
      </c>
      <c r="O457" s="267">
        <v>2.0307</v>
      </c>
      <c r="P457" s="267">
        <v>0</v>
      </c>
    </row>
    <row r="458" spans="1:16" ht="15">
      <c r="A458" s="290">
        <v>48</v>
      </c>
      <c r="B458" s="267">
        <v>0</v>
      </c>
      <c r="C458" s="267">
        <v>0</v>
      </c>
      <c r="D458" s="267">
        <v>6.8879</v>
      </c>
      <c r="E458" s="267">
        <v>1.8349</v>
      </c>
      <c r="F458" s="267">
        <v>4.0483</v>
      </c>
      <c r="G458" s="267">
        <v>1.7577</v>
      </c>
      <c r="H458" s="267">
        <v>4.0214</v>
      </c>
      <c r="I458" s="267">
        <v>1.5663</v>
      </c>
      <c r="J458" s="267">
        <v>3.3263</v>
      </c>
      <c r="K458" s="267">
        <v>1.7151</v>
      </c>
      <c r="L458" s="267">
        <v>3.7842</v>
      </c>
      <c r="M458" s="267">
        <v>2.5599</v>
      </c>
      <c r="N458" s="267">
        <v>3.6623</v>
      </c>
      <c r="O458" s="267">
        <v>2.0258</v>
      </c>
      <c r="P458" s="267">
        <v>0</v>
      </c>
    </row>
    <row r="459" spans="1:16" ht="15">
      <c r="A459" s="290">
        <v>49</v>
      </c>
      <c r="B459" s="267">
        <v>0</v>
      </c>
      <c r="C459" s="267">
        <v>0</v>
      </c>
      <c r="D459" s="267">
        <v>7.4894</v>
      </c>
      <c r="E459" s="267">
        <v>1.8257</v>
      </c>
      <c r="F459" s="267">
        <v>4.0344</v>
      </c>
      <c r="G459" s="267">
        <v>1.7527</v>
      </c>
      <c r="H459" s="267">
        <v>3.8783</v>
      </c>
      <c r="I459" s="267">
        <v>1.565</v>
      </c>
      <c r="J459" s="267">
        <v>3.2457</v>
      </c>
      <c r="K459" s="267">
        <v>1.7128</v>
      </c>
      <c r="L459" s="267">
        <v>3.7271</v>
      </c>
      <c r="M459" s="267">
        <v>2.5502</v>
      </c>
      <c r="N459" s="267">
        <v>3.5875</v>
      </c>
      <c r="O459" s="267">
        <v>2.021</v>
      </c>
      <c r="P459" s="267">
        <v>0</v>
      </c>
    </row>
    <row r="460" spans="1:16" ht="15">
      <c r="A460" s="290">
        <v>50</v>
      </c>
      <c r="B460" s="267">
        <v>0</v>
      </c>
      <c r="C460" s="267">
        <v>0</v>
      </c>
      <c r="D460" s="267">
        <v>8.091</v>
      </c>
      <c r="E460" s="267">
        <v>1.8165</v>
      </c>
      <c r="F460" s="267">
        <v>4.0204</v>
      </c>
      <c r="G460" s="267">
        <v>1.7477</v>
      </c>
      <c r="H460" s="267">
        <v>3.7353</v>
      </c>
      <c r="I460" s="267">
        <v>1.5636</v>
      </c>
      <c r="J460" s="267">
        <v>3.1651</v>
      </c>
      <c r="K460" s="267">
        <v>1.7105</v>
      </c>
      <c r="L460" s="267">
        <v>3.67</v>
      </c>
      <c r="M460" s="267">
        <v>2.5405</v>
      </c>
      <c r="N460" s="267">
        <v>3.5126</v>
      </c>
      <c r="O460" s="267">
        <v>2.0161</v>
      </c>
      <c r="P460" s="267">
        <v>0</v>
      </c>
    </row>
    <row r="461" spans="1:16" ht="15">
      <c r="A461" s="290">
        <v>51</v>
      </c>
      <c r="B461" s="267">
        <v>0</v>
      </c>
      <c r="C461" s="267">
        <v>0</v>
      </c>
      <c r="D461" s="267">
        <v>8.6926</v>
      </c>
      <c r="E461" s="267">
        <v>1.8073</v>
      </c>
      <c r="F461" s="267">
        <v>4.0065</v>
      </c>
      <c r="G461" s="267">
        <v>1.7426</v>
      </c>
      <c r="H461" s="267">
        <v>3.5923</v>
      </c>
      <c r="I461" s="267">
        <v>1.5623</v>
      </c>
      <c r="J461" s="267">
        <v>3.0845</v>
      </c>
      <c r="K461" s="267">
        <v>1.7081</v>
      </c>
      <c r="L461" s="267">
        <v>3.6129</v>
      </c>
      <c r="M461" s="267">
        <v>2.5307</v>
      </c>
      <c r="N461" s="267">
        <v>3.4377</v>
      </c>
      <c r="O461" s="267">
        <v>2.0112</v>
      </c>
      <c r="P461" s="267">
        <v>0</v>
      </c>
    </row>
    <row r="462" spans="1:16" ht="15">
      <c r="A462" s="290">
        <v>52</v>
      </c>
      <c r="B462" s="267">
        <v>0</v>
      </c>
      <c r="C462" s="267">
        <v>0</v>
      </c>
      <c r="D462" s="267">
        <v>9.2941</v>
      </c>
      <c r="E462" s="267">
        <v>1.7981</v>
      </c>
      <c r="F462" s="267">
        <v>3.9926</v>
      </c>
      <c r="G462" s="267">
        <v>1.7376</v>
      </c>
      <c r="H462" s="267">
        <v>3.4493</v>
      </c>
      <c r="I462" s="267">
        <v>1.5609</v>
      </c>
      <c r="J462" s="267">
        <v>3.0038</v>
      </c>
      <c r="K462" s="267">
        <v>1.7058</v>
      </c>
      <c r="L462" s="267">
        <v>3.5558</v>
      </c>
      <c r="M462" s="267">
        <v>2.521</v>
      </c>
      <c r="N462" s="267">
        <v>3.3629</v>
      </c>
      <c r="O462" s="267">
        <v>2.0064</v>
      </c>
      <c r="P462" s="267">
        <v>0</v>
      </c>
    </row>
    <row r="463" spans="1:16" ht="15">
      <c r="A463" s="290">
        <v>53</v>
      </c>
      <c r="B463" s="267">
        <v>0</v>
      </c>
      <c r="C463" s="267">
        <v>0</v>
      </c>
      <c r="D463" s="267">
        <v>9.8957</v>
      </c>
      <c r="E463" s="267">
        <v>1.7889</v>
      </c>
      <c r="F463" s="267">
        <v>3.9786</v>
      </c>
      <c r="G463" s="267">
        <v>1.7325</v>
      </c>
      <c r="H463" s="267">
        <v>3.3063</v>
      </c>
      <c r="I463" s="267">
        <v>1.5596</v>
      </c>
      <c r="J463" s="267">
        <v>2.9232</v>
      </c>
      <c r="K463" s="267">
        <v>1.7035</v>
      </c>
      <c r="L463" s="267">
        <v>3.4987</v>
      </c>
      <c r="M463" s="267">
        <v>2.5113</v>
      </c>
      <c r="N463" s="267">
        <v>3.288</v>
      </c>
      <c r="O463" s="267">
        <v>2.0015</v>
      </c>
      <c r="P463" s="267">
        <v>0</v>
      </c>
    </row>
    <row r="464" spans="1:16" ht="15">
      <c r="A464" s="290">
        <v>54</v>
      </c>
      <c r="B464" s="267">
        <v>0</v>
      </c>
      <c r="C464" s="267">
        <v>0</v>
      </c>
      <c r="D464" s="267">
        <v>10.4973</v>
      </c>
      <c r="E464" s="267">
        <v>1.7797</v>
      </c>
      <c r="F464" s="267">
        <v>3.9647</v>
      </c>
      <c r="G464" s="267">
        <v>1.7275</v>
      </c>
      <c r="H464" s="267">
        <v>3.1633</v>
      </c>
      <c r="I464" s="267">
        <v>1.5582</v>
      </c>
      <c r="J464" s="267">
        <v>2.8426</v>
      </c>
      <c r="K464" s="267">
        <v>1.7011</v>
      </c>
      <c r="L464" s="267">
        <v>3.4416</v>
      </c>
      <c r="M464" s="267">
        <v>2.5015</v>
      </c>
      <c r="N464" s="267">
        <v>3.2132</v>
      </c>
      <c r="O464" s="267">
        <v>1.9966</v>
      </c>
      <c r="P464" s="267">
        <v>0</v>
      </c>
    </row>
    <row r="465" spans="1:16" ht="15">
      <c r="A465" s="290">
        <v>55</v>
      </c>
      <c r="B465" s="267">
        <v>0</v>
      </c>
      <c r="C465" s="267">
        <v>0</v>
      </c>
      <c r="D465" s="267">
        <v>9.8194</v>
      </c>
      <c r="E465" s="267">
        <v>1.7592</v>
      </c>
      <c r="F465" s="267">
        <v>3.8682</v>
      </c>
      <c r="G465" s="267">
        <v>1.7123</v>
      </c>
      <c r="H465" s="267">
        <v>3.0788</v>
      </c>
      <c r="I465" s="267">
        <v>1.5569</v>
      </c>
      <c r="J465" s="267">
        <v>2.7932</v>
      </c>
      <c r="K465" s="267">
        <v>1.6883</v>
      </c>
      <c r="L465" s="267">
        <v>3.3798</v>
      </c>
      <c r="M465" s="267">
        <v>2.4708</v>
      </c>
      <c r="N465" s="267">
        <v>3.1402</v>
      </c>
      <c r="O465" s="267">
        <v>1.9725</v>
      </c>
      <c r="P465" s="267">
        <v>0</v>
      </c>
    </row>
    <row r="466" spans="1:16" ht="15">
      <c r="A466" s="290">
        <v>56</v>
      </c>
      <c r="B466" s="267">
        <v>0</v>
      </c>
      <c r="C466" s="267">
        <v>0</v>
      </c>
      <c r="D466" s="267">
        <v>9.1416</v>
      </c>
      <c r="E466" s="267">
        <v>1.7388</v>
      </c>
      <c r="F466" s="267">
        <v>3.7717</v>
      </c>
      <c r="G466" s="267">
        <v>1.6972</v>
      </c>
      <c r="H466" s="267">
        <v>2.9943</v>
      </c>
      <c r="I466" s="267">
        <v>1.5555</v>
      </c>
      <c r="J466" s="267">
        <v>2.7438</v>
      </c>
      <c r="K466" s="267">
        <v>1.6755</v>
      </c>
      <c r="L466" s="267">
        <v>3.318</v>
      </c>
      <c r="M466" s="267">
        <v>2.44</v>
      </c>
      <c r="N466" s="267">
        <v>3.0673</v>
      </c>
      <c r="O466" s="267">
        <v>1.9483</v>
      </c>
      <c r="P466" s="267">
        <v>0</v>
      </c>
    </row>
    <row r="467" spans="1:16" ht="15">
      <c r="A467" s="290">
        <v>57</v>
      </c>
      <c r="B467" s="267">
        <v>0</v>
      </c>
      <c r="C467" s="267">
        <v>0</v>
      </c>
      <c r="D467" s="267">
        <v>8.4638</v>
      </c>
      <c r="E467" s="267">
        <v>1.7184</v>
      </c>
      <c r="F467" s="267">
        <v>3.6752</v>
      </c>
      <c r="G467" s="267">
        <v>1.6821</v>
      </c>
      <c r="H467" s="267">
        <v>2.9098</v>
      </c>
      <c r="I467" s="267">
        <v>1.5542</v>
      </c>
      <c r="J467" s="267">
        <v>2.6943</v>
      </c>
      <c r="K467" s="267">
        <v>1.6628</v>
      </c>
      <c r="L467" s="267">
        <v>3.2562</v>
      </c>
      <c r="M467" s="267">
        <v>2.4092</v>
      </c>
      <c r="N467" s="267">
        <v>2.9943</v>
      </c>
      <c r="O467" s="267">
        <v>1.9242</v>
      </c>
      <c r="P467" s="267">
        <v>0</v>
      </c>
    </row>
    <row r="468" spans="1:16" ht="15">
      <c r="A468" s="290">
        <v>58</v>
      </c>
      <c r="B468" s="267">
        <v>0</v>
      </c>
      <c r="C468" s="267">
        <v>0</v>
      </c>
      <c r="D468" s="267">
        <v>7.786</v>
      </c>
      <c r="E468" s="267">
        <v>1.6979</v>
      </c>
      <c r="F468" s="267">
        <v>3.5787</v>
      </c>
      <c r="G468" s="267">
        <v>1.6669</v>
      </c>
      <c r="H468" s="267">
        <v>2.8253</v>
      </c>
      <c r="I468" s="267">
        <v>1.5528</v>
      </c>
      <c r="J468" s="267">
        <v>2.6449</v>
      </c>
      <c r="K468" s="267">
        <v>1.65</v>
      </c>
      <c r="L468" s="267">
        <v>3.1944</v>
      </c>
      <c r="M468" s="267">
        <v>2.3784</v>
      </c>
      <c r="N468" s="267">
        <v>2.9214</v>
      </c>
      <c r="O468" s="267">
        <v>1.9001</v>
      </c>
      <c r="P468" s="267">
        <v>0</v>
      </c>
    </row>
    <row r="469" spans="1:16" ht="15">
      <c r="A469" s="290">
        <v>59</v>
      </c>
      <c r="B469" s="267">
        <v>0</v>
      </c>
      <c r="C469" s="267">
        <v>0</v>
      </c>
      <c r="D469" s="267">
        <v>7.1082</v>
      </c>
      <c r="E469" s="267">
        <v>1.6775</v>
      </c>
      <c r="F469" s="267">
        <v>3.4822</v>
      </c>
      <c r="G469" s="267">
        <v>1.6518</v>
      </c>
      <c r="H469" s="267">
        <v>2.7408</v>
      </c>
      <c r="I469" s="267">
        <v>1.5515</v>
      </c>
      <c r="J469" s="267">
        <v>2.5955</v>
      </c>
      <c r="K469" s="267">
        <v>1.6372</v>
      </c>
      <c r="L469" s="267">
        <v>3.1326</v>
      </c>
      <c r="M469" s="267">
        <v>2.3477</v>
      </c>
      <c r="N469" s="267">
        <v>2.8485</v>
      </c>
      <c r="O469" s="267">
        <v>1.8759</v>
      </c>
      <c r="P469" s="267">
        <v>0</v>
      </c>
    </row>
    <row r="470" spans="1:16" ht="15">
      <c r="A470" s="290">
        <v>60</v>
      </c>
      <c r="B470" s="267">
        <v>0</v>
      </c>
      <c r="C470" s="267">
        <v>0</v>
      </c>
      <c r="D470" s="267">
        <v>6.4304</v>
      </c>
      <c r="E470" s="267">
        <v>1.6571</v>
      </c>
      <c r="F470" s="267">
        <v>3.3857</v>
      </c>
      <c r="G470" s="267">
        <v>1.6366</v>
      </c>
      <c r="H470" s="267">
        <v>2.6563</v>
      </c>
      <c r="I470" s="267">
        <v>1.5501</v>
      </c>
      <c r="J470" s="267">
        <v>2.5461</v>
      </c>
      <c r="K470" s="267">
        <v>1.6244</v>
      </c>
      <c r="L470" s="267">
        <v>3.0708</v>
      </c>
      <c r="M470" s="267">
        <v>2.3169</v>
      </c>
      <c r="N470" s="267">
        <v>2.7755</v>
      </c>
      <c r="O470" s="267">
        <v>1.8518</v>
      </c>
      <c r="P470" s="267">
        <v>0</v>
      </c>
    </row>
    <row r="471" ht="12.75">
      <c r="A471" s="83"/>
    </row>
    <row r="472" ht="12.75">
      <c r="A472" s="76" t="e">
        <v>#N/A</v>
      </c>
    </row>
    <row r="473" spans="1:16" s="261" customFormat="1" ht="12.75">
      <c r="A473" s="475" t="s">
        <v>19362</v>
      </c>
      <c r="B473" s="475"/>
      <c r="C473" s="475"/>
      <c r="D473" s="475"/>
      <c r="E473" s="475"/>
      <c r="F473" s="475"/>
      <c r="G473" s="475"/>
      <c r="H473" s="475"/>
      <c r="I473" s="475"/>
      <c r="J473" s="475"/>
      <c r="K473" s="475"/>
      <c r="L473" s="475"/>
      <c r="M473" s="475"/>
      <c r="N473" s="475"/>
      <c r="O473" s="475"/>
      <c r="P473" s="475"/>
    </row>
    <row r="474" spans="1:16" ht="12.75">
      <c r="A474" s="479" t="s">
        <v>19363</v>
      </c>
      <c r="B474" s="479"/>
      <c r="C474" s="479"/>
      <c r="D474" s="479"/>
      <c r="E474" s="479"/>
      <c r="F474" s="479"/>
      <c r="G474" s="479"/>
      <c r="H474" s="479"/>
      <c r="I474" s="479"/>
      <c r="J474" s="479"/>
      <c r="K474" s="479"/>
      <c r="L474" s="479"/>
      <c r="M474" s="479"/>
      <c r="N474" s="479"/>
      <c r="O474" s="479"/>
      <c r="P474" s="479"/>
    </row>
    <row r="475" spans="1:16" ht="12.75">
      <c r="A475" s="80" t="s">
        <v>19364</v>
      </c>
      <c r="B475" s="222" t="s">
        <v>19365</v>
      </c>
      <c r="C475" s="222" t="s">
        <v>19366</v>
      </c>
      <c r="D475" s="222" t="s">
        <v>19367</v>
      </c>
      <c r="E475" s="222" t="s">
        <v>19368</v>
      </c>
      <c r="F475" s="222" t="s">
        <v>19369</v>
      </c>
      <c r="G475" s="222" t="s">
        <v>19370</v>
      </c>
      <c r="H475" s="222" t="s">
        <v>19371</v>
      </c>
      <c r="I475" s="222" t="s">
        <v>19372</v>
      </c>
      <c r="J475" s="222" t="s">
        <v>19373</v>
      </c>
      <c r="K475" s="222" t="s">
        <v>19374</v>
      </c>
      <c r="L475" s="222" t="s">
        <v>19375</v>
      </c>
      <c r="M475" s="222" t="s">
        <v>19376</v>
      </c>
      <c r="N475" s="222" t="s">
        <v>19377</v>
      </c>
      <c r="O475" s="222" t="s">
        <v>19378</v>
      </c>
      <c r="P475" s="222" t="s">
        <v>19379</v>
      </c>
    </row>
    <row r="476" spans="1:16" ht="12.75">
      <c r="A476" s="82" t="s">
        <v>19380</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21.1625</v>
      </c>
      <c r="E477" s="267">
        <v>8.3016</v>
      </c>
      <c r="F477" s="267">
        <v>28.0363</v>
      </c>
      <c r="G477" s="267">
        <v>7.6878</v>
      </c>
      <c r="H477" s="267">
        <v>31.6515</v>
      </c>
      <c r="I477" s="267">
        <v>7.5191</v>
      </c>
      <c r="J477" s="267">
        <v>25.6808</v>
      </c>
      <c r="K477" s="267">
        <v>10.6278</v>
      </c>
      <c r="L477" s="267">
        <v>29.5664</v>
      </c>
      <c r="M477" s="267">
        <v>9.9512</v>
      </c>
      <c r="N477" s="267">
        <v>0</v>
      </c>
      <c r="O477" s="267">
        <v>0</v>
      </c>
      <c r="P477" s="267">
        <v>0</v>
      </c>
    </row>
    <row r="478" spans="1:16" ht="15">
      <c r="A478" s="290">
        <v>1</v>
      </c>
      <c r="B478" s="267">
        <v>0</v>
      </c>
      <c r="C478" s="267">
        <v>0</v>
      </c>
      <c r="D478" s="267">
        <v>18.8111</v>
      </c>
      <c r="E478" s="267">
        <v>7.3792</v>
      </c>
      <c r="F478" s="267">
        <v>24.9211</v>
      </c>
      <c r="G478" s="267">
        <v>6.8336</v>
      </c>
      <c r="H478" s="267">
        <v>28.1347</v>
      </c>
      <c r="I478" s="267">
        <v>6.6836</v>
      </c>
      <c r="J478" s="267">
        <v>22.8273</v>
      </c>
      <c r="K478" s="267">
        <v>9.4469</v>
      </c>
      <c r="L478" s="267">
        <v>26.2813</v>
      </c>
      <c r="M478" s="267">
        <v>8.8455</v>
      </c>
      <c r="N478" s="267">
        <v>0</v>
      </c>
      <c r="O478" s="267">
        <v>0</v>
      </c>
      <c r="P478" s="267">
        <v>0</v>
      </c>
    </row>
    <row r="479" spans="1:16" ht="15">
      <c r="A479" s="290">
        <v>2</v>
      </c>
      <c r="B479" s="267">
        <v>0</v>
      </c>
      <c r="C479" s="267">
        <v>0</v>
      </c>
      <c r="D479" s="267">
        <v>16.4597</v>
      </c>
      <c r="E479" s="267">
        <v>6.4568</v>
      </c>
      <c r="F479" s="267">
        <v>21.806</v>
      </c>
      <c r="G479" s="267">
        <v>5.9794</v>
      </c>
      <c r="H479" s="267">
        <v>24.6178</v>
      </c>
      <c r="I479" s="267">
        <v>5.8482</v>
      </c>
      <c r="J479" s="267">
        <v>19.9739</v>
      </c>
      <c r="K479" s="267">
        <v>8.2661</v>
      </c>
      <c r="L479" s="267">
        <v>22.9961</v>
      </c>
      <c r="M479" s="267">
        <v>7.7398</v>
      </c>
      <c r="N479" s="267">
        <v>0</v>
      </c>
      <c r="O479" s="267">
        <v>0</v>
      </c>
      <c r="P479" s="267">
        <v>0</v>
      </c>
    </row>
    <row r="480" spans="1:16" ht="15">
      <c r="A480" s="290">
        <v>3</v>
      </c>
      <c r="B480" s="267">
        <v>0</v>
      </c>
      <c r="C480" s="267">
        <v>0</v>
      </c>
      <c r="D480" s="267">
        <v>14.1083</v>
      </c>
      <c r="E480" s="267">
        <v>5.5344</v>
      </c>
      <c r="F480" s="267">
        <v>18.6909</v>
      </c>
      <c r="G480" s="267">
        <v>5.1252</v>
      </c>
      <c r="H480" s="267">
        <v>21.101</v>
      </c>
      <c r="I480" s="267">
        <v>5.0127</v>
      </c>
      <c r="J480" s="267">
        <v>17.1205</v>
      </c>
      <c r="K480" s="267">
        <v>7.0852</v>
      </c>
      <c r="L480" s="267">
        <v>19.7109</v>
      </c>
      <c r="M480" s="267">
        <v>6.6342</v>
      </c>
      <c r="N480" s="267">
        <v>0</v>
      </c>
      <c r="O480" s="267">
        <v>0</v>
      </c>
      <c r="P480" s="267">
        <v>0</v>
      </c>
    </row>
    <row r="481" spans="1:16" ht="15">
      <c r="A481" s="290">
        <v>4</v>
      </c>
      <c r="B481" s="267">
        <v>0</v>
      </c>
      <c r="C481" s="267">
        <v>0</v>
      </c>
      <c r="D481" s="267">
        <v>11.7569</v>
      </c>
      <c r="E481" s="267">
        <v>4.612</v>
      </c>
      <c r="F481" s="267">
        <v>15.5757</v>
      </c>
      <c r="G481" s="267">
        <v>4.271</v>
      </c>
      <c r="H481" s="267">
        <v>17.5842</v>
      </c>
      <c r="I481" s="267">
        <v>4.1773</v>
      </c>
      <c r="J481" s="267">
        <v>14.2671</v>
      </c>
      <c r="K481" s="267">
        <v>5.9043</v>
      </c>
      <c r="L481" s="267">
        <v>16.4258</v>
      </c>
      <c r="M481" s="267">
        <v>5.5285</v>
      </c>
      <c r="N481" s="267">
        <v>0</v>
      </c>
      <c r="O481" s="267">
        <v>0</v>
      </c>
      <c r="P481" s="267">
        <v>0</v>
      </c>
    </row>
    <row r="482" spans="1:16" ht="15">
      <c r="A482" s="290">
        <v>5</v>
      </c>
      <c r="B482" s="267">
        <v>0</v>
      </c>
      <c r="C482" s="267">
        <v>0</v>
      </c>
      <c r="D482" s="267">
        <v>9.4055</v>
      </c>
      <c r="E482" s="267">
        <v>3.6896</v>
      </c>
      <c r="F482" s="267">
        <v>12.4606</v>
      </c>
      <c r="G482" s="267">
        <v>3.4168</v>
      </c>
      <c r="H482" s="267">
        <v>14.0673</v>
      </c>
      <c r="I482" s="267">
        <v>3.3418</v>
      </c>
      <c r="J482" s="267">
        <v>11.4137</v>
      </c>
      <c r="K482" s="267">
        <v>4.7235</v>
      </c>
      <c r="L482" s="267">
        <v>13.1406</v>
      </c>
      <c r="M482" s="267">
        <v>4.4228</v>
      </c>
      <c r="N482" s="267">
        <v>0</v>
      </c>
      <c r="O482" s="267">
        <v>0</v>
      </c>
      <c r="P482" s="267">
        <v>0</v>
      </c>
    </row>
    <row r="483" spans="1:16" ht="15">
      <c r="A483" s="290">
        <v>6</v>
      </c>
      <c r="B483" s="267">
        <v>0</v>
      </c>
      <c r="C483" s="267">
        <v>0</v>
      </c>
      <c r="D483" s="267">
        <v>7.0542</v>
      </c>
      <c r="E483" s="267">
        <v>2.7672</v>
      </c>
      <c r="F483" s="267">
        <v>9.3454</v>
      </c>
      <c r="G483" s="267">
        <v>2.5626</v>
      </c>
      <c r="H483" s="267">
        <v>10.5505</v>
      </c>
      <c r="I483" s="267">
        <v>2.5064</v>
      </c>
      <c r="J483" s="267">
        <v>8.5603</v>
      </c>
      <c r="K483" s="267">
        <v>3.5426</v>
      </c>
      <c r="L483" s="267">
        <v>9.8555</v>
      </c>
      <c r="M483" s="267">
        <v>3.3171</v>
      </c>
      <c r="N483" s="267">
        <v>0</v>
      </c>
      <c r="O483" s="267">
        <v>0</v>
      </c>
      <c r="P483" s="267">
        <v>0</v>
      </c>
    </row>
    <row r="484" spans="1:16" ht="15">
      <c r="A484" s="290">
        <v>7</v>
      </c>
      <c r="B484" s="267">
        <v>0</v>
      </c>
      <c r="C484" s="267">
        <v>0</v>
      </c>
      <c r="D484" s="267">
        <v>6.8033</v>
      </c>
      <c r="E484" s="267">
        <v>2.6903</v>
      </c>
      <c r="F484" s="267">
        <v>8.8723</v>
      </c>
      <c r="G484" s="267">
        <v>2.4914</v>
      </c>
      <c r="H484" s="267">
        <v>10.0498</v>
      </c>
      <c r="I484" s="267">
        <v>2.4367</v>
      </c>
      <c r="J484" s="267">
        <v>8.3342</v>
      </c>
      <c r="K484" s="267">
        <v>3.4442</v>
      </c>
      <c r="L484" s="267">
        <v>9.4284</v>
      </c>
      <c r="M484" s="267">
        <v>3.2249</v>
      </c>
      <c r="N484" s="267">
        <v>0</v>
      </c>
      <c r="O484" s="267">
        <v>0</v>
      </c>
      <c r="P484" s="267">
        <v>0</v>
      </c>
    </row>
    <row r="485" spans="1:16" ht="15">
      <c r="A485" s="290">
        <v>8</v>
      </c>
      <c r="B485" s="267">
        <v>0</v>
      </c>
      <c r="C485" s="267">
        <v>0</v>
      </c>
      <c r="D485" s="267">
        <v>6.5524</v>
      </c>
      <c r="E485" s="267">
        <v>2.6135</v>
      </c>
      <c r="F485" s="267">
        <v>8.3991</v>
      </c>
      <c r="G485" s="267">
        <v>2.4202</v>
      </c>
      <c r="H485" s="267">
        <v>9.5491</v>
      </c>
      <c r="I485" s="267">
        <v>2.3671</v>
      </c>
      <c r="J485" s="267">
        <v>8.1081</v>
      </c>
      <c r="K485" s="267">
        <v>3.3458</v>
      </c>
      <c r="L485" s="267">
        <v>9.0014</v>
      </c>
      <c r="M485" s="267">
        <v>3.1328</v>
      </c>
      <c r="N485" s="267">
        <v>0</v>
      </c>
      <c r="O485" s="267">
        <v>0</v>
      </c>
      <c r="P485" s="267">
        <v>0</v>
      </c>
    </row>
    <row r="486" spans="1:16" ht="15">
      <c r="A486" s="290">
        <v>9</v>
      </c>
      <c r="B486" s="267">
        <v>0</v>
      </c>
      <c r="C486" s="267">
        <v>0</v>
      </c>
      <c r="D486" s="267">
        <v>6.3015</v>
      </c>
      <c r="E486" s="267">
        <v>2.5366</v>
      </c>
      <c r="F486" s="267">
        <v>7.926</v>
      </c>
      <c r="G486" s="267">
        <v>2.3491</v>
      </c>
      <c r="H486" s="267">
        <v>9.0483</v>
      </c>
      <c r="I486" s="267">
        <v>2.2975</v>
      </c>
      <c r="J486" s="267">
        <v>7.8821</v>
      </c>
      <c r="K486" s="267">
        <v>3.2474</v>
      </c>
      <c r="L486" s="267">
        <v>8.5744</v>
      </c>
      <c r="M486" s="267">
        <v>3.0407</v>
      </c>
      <c r="N486" s="267">
        <v>0</v>
      </c>
      <c r="O486" s="267">
        <v>0</v>
      </c>
      <c r="P486" s="267">
        <v>0</v>
      </c>
    </row>
    <row r="487" spans="1:16" ht="15">
      <c r="A487" s="290">
        <v>10</v>
      </c>
      <c r="B487" s="267">
        <v>0</v>
      </c>
      <c r="C487" s="267">
        <v>0</v>
      </c>
      <c r="D487" s="267">
        <v>6.0506</v>
      </c>
      <c r="E487" s="267">
        <v>2.4597</v>
      </c>
      <c r="F487" s="267">
        <v>7.4528</v>
      </c>
      <c r="G487" s="267">
        <v>2.2779</v>
      </c>
      <c r="H487" s="267">
        <v>8.5476</v>
      </c>
      <c r="I487" s="267">
        <v>2.2279</v>
      </c>
      <c r="J487" s="267">
        <v>7.656</v>
      </c>
      <c r="K487" s="267">
        <v>3.149</v>
      </c>
      <c r="L487" s="267">
        <v>8.1474</v>
      </c>
      <c r="M487" s="267">
        <v>2.9485</v>
      </c>
      <c r="N487" s="267">
        <v>0</v>
      </c>
      <c r="O487" s="267">
        <v>0</v>
      </c>
      <c r="P487" s="267">
        <v>0</v>
      </c>
    </row>
    <row r="488" spans="1:16" ht="15">
      <c r="A488" s="290">
        <v>11</v>
      </c>
      <c r="B488" s="267">
        <v>0</v>
      </c>
      <c r="C488" s="267">
        <v>0</v>
      </c>
      <c r="D488" s="267">
        <v>5.7997</v>
      </c>
      <c r="E488" s="267">
        <v>2.3829</v>
      </c>
      <c r="F488" s="267">
        <v>6.9796</v>
      </c>
      <c r="G488" s="267">
        <v>2.2067</v>
      </c>
      <c r="H488" s="267">
        <v>8.0469</v>
      </c>
      <c r="I488" s="267">
        <v>2.1582</v>
      </c>
      <c r="J488" s="267">
        <v>7.43</v>
      </c>
      <c r="K488" s="267">
        <v>3.0506</v>
      </c>
      <c r="L488" s="267">
        <v>7.7204</v>
      </c>
      <c r="M488" s="267">
        <v>2.8564</v>
      </c>
      <c r="N488" s="267">
        <v>0</v>
      </c>
      <c r="O488" s="267">
        <v>0</v>
      </c>
      <c r="P488" s="267">
        <v>0</v>
      </c>
    </row>
    <row r="489" spans="1:16" ht="15">
      <c r="A489" s="290">
        <v>12</v>
      </c>
      <c r="B489" s="267">
        <v>0</v>
      </c>
      <c r="C489" s="267">
        <v>0</v>
      </c>
      <c r="D489" s="267">
        <v>5.5488</v>
      </c>
      <c r="E489" s="267">
        <v>2.306</v>
      </c>
      <c r="F489" s="267">
        <v>6.5065</v>
      </c>
      <c r="G489" s="267">
        <v>2.1355</v>
      </c>
      <c r="H489" s="267">
        <v>7.5462</v>
      </c>
      <c r="I489" s="267">
        <v>2.0886</v>
      </c>
      <c r="J489" s="267">
        <v>7.2039</v>
      </c>
      <c r="K489" s="267">
        <v>2.9522</v>
      </c>
      <c r="L489" s="267">
        <v>7.2933</v>
      </c>
      <c r="M489" s="267">
        <v>2.7642</v>
      </c>
      <c r="N489" s="267">
        <v>0</v>
      </c>
      <c r="O489" s="267">
        <v>0</v>
      </c>
      <c r="P489" s="267">
        <v>0</v>
      </c>
    </row>
    <row r="490" spans="1:16" ht="15">
      <c r="A490" s="290">
        <v>13</v>
      </c>
      <c r="B490" s="267">
        <v>0</v>
      </c>
      <c r="C490" s="267">
        <v>0</v>
      </c>
      <c r="D490" s="267">
        <v>5.2979</v>
      </c>
      <c r="E490" s="267">
        <v>2.2291</v>
      </c>
      <c r="F490" s="267">
        <v>6.0333</v>
      </c>
      <c r="G490" s="267">
        <v>2.0643</v>
      </c>
      <c r="H490" s="267">
        <v>7.0454</v>
      </c>
      <c r="I490" s="267">
        <v>2.019</v>
      </c>
      <c r="J490" s="267">
        <v>6.9778</v>
      </c>
      <c r="K490" s="267">
        <v>2.8538</v>
      </c>
      <c r="L490" s="267">
        <v>6.8663</v>
      </c>
      <c r="M490" s="267">
        <v>2.6721</v>
      </c>
      <c r="N490" s="267">
        <v>0</v>
      </c>
      <c r="O490" s="267">
        <v>0</v>
      </c>
      <c r="P490" s="267">
        <v>0</v>
      </c>
    </row>
    <row r="491" spans="1:16" ht="15">
      <c r="A491" s="290">
        <v>14</v>
      </c>
      <c r="B491" s="267">
        <v>0</v>
      </c>
      <c r="C491" s="267">
        <v>0</v>
      </c>
      <c r="D491" s="267">
        <v>5.047</v>
      </c>
      <c r="E491" s="267">
        <v>2.1523</v>
      </c>
      <c r="F491" s="267">
        <v>5.5602</v>
      </c>
      <c r="G491" s="267">
        <v>1.9931</v>
      </c>
      <c r="H491" s="267">
        <v>6.5447</v>
      </c>
      <c r="I491" s="267">
        <v>1.9494</v>
      </c>
      <c r="J491" s="267">
        <v>6.7518</v>
      </c>
      <c r="K491" s="267">
        <v>2.7554</v>
      </c>
      <c r="L491" s="267">
        <v>6.4393</v>
      </c>
      <c r="M491" s="267">
        <v>2.5799</v>
      </c>
      <c r="N491" s="267">
        <v>0</v>
      </c>
      <c r="O491" s="267">
        <v>0</v>
      </c>
      <c r="P491" s="267">
        <v>0</v>
      </c>
    </row>
    <row r="492" spans="1:16" ht="15">
      <c r="A492" s="290">
        <v>15</v>
      </c>
      <c r="B492" s="267">
        <v>0</v>
      </c>
      <c r="C492" s="267">
        <v>0</v>
      </c>
      <c r="D492" s="267">
        <v>4.7961</v>
      </c>
      <c r="E492" s="267">
        <v>2.0754</v>
      </c>
      <c r="F492" s="267">
        <v>5.087</v>
      </c>
      <c r="G492" s="267">
        <v>1.922</v>
      </c>
      <c r="H492" s="267">
        <v>6.044</v>
      </c>
      <c r="I492" s="267">
        <v>1.8798</v>
      </c>
      <c r="J492" s="267">
        <v>6.5257</v>
      </c>
      <c r="K492" s="267">
        <v>2.657</v>
      </c>
      <c r="L492" s="267">
        <v>6.0123</v>
      </c>
      <c r="M492" s="267">
        <v>2.4878</v>
      </c>
      <c r="N492" s="267">
        <v>0</v>
      </c>
      <c r="O492" s="267">
        <v>0</v>
      </c>
      <c r="P492" s="267">
        <v>0</v>
      </c>
    </row>
    <row r="493" spans="1:16" ht="15">
      <c r="A493" s="290">
        <v>16</v>
      </c>
      <c r="B493" s="267">
        <v>0</v>
      </c>
      <c r="C493" s="267">
        <v>0</v>
      </c>
      <c r="D493" s="267">
        <v>4.5452</v>
      </c>
      <c r="E493" s="267">
        <v>1.9985</v>
      </c>
      <c r="F493" s="267">
        <v>4.6139</v>
      </c>
      <c r="G493" s="267">
        <v>1.8508</v>
      </c>
      <c r="H493" s="267">
        <v>5.5433</v>
      </c>
      <c r="I493" s="267">
        <v>1.8101</v>
      </c>
      <c r="J493" s="267">
        <v>6.2997</v>
      </c>
      <c r="K493" s="267">
        <v>2.5585</v>
      </c>
      <c r="L493" s="267">
        <v>5.5853</v>
      </c>
      <c r="M493" s="267">
        <v>2.3957</v>
      </c>
      <c r="N493" s="267">
        <v>0</v>
      </c>
      <c r="O493" s="267">
        <v>0</v>
      </c>
      <c r="P493" s="267">
        <v>0</v>
      </c>
    </row>
    <row r="494" spans="1:16" ht="15">
      <c r="A494" s="290">
        <v>17</v>
      </c>
      <c r="B494" s="267">
        <v>0</v>
      </c>
      <c r="C494" s="267">
        <v>0</v>
      </c>
      <c r="D494" s="267">
        <v>4.2943</v>
      </c>
      <c r="E494" s="267">
        <v>1.9217</v>
      </c>
      <c r="F494" s="267">
        <v>4.1407</v>
      </c>
      <c r="G494" s="267">
        <v>1.7796</v>
      </c>
      <c r="H494" s="267">
        <v>5.0425</v>
      </c>
      <c r="I494" s="267">
        <v>1.7405</v>
      </c>
      <c r="J494" s="267">
        <v>6.0736</v>
      </c>
      <c r="K494" s="267">
        <v>2.4601</v>
      </c>
      <c r="L494" s="267">
        <v>5.1582</v>
      </c>
      <c r="M494" s="267">
        <v>2.3035</v>
      </c>
      <c r="N494" s="267">
        <v>0</v>
      </c>
      <c r="O494" s="267">
        <v>0</v>
      </c>
      <c r="P494" s="267">
        <v>0</v>
      </c>
    </row>
    <row r="495" spans="1:16" ht="15">
      <c r="A495" s="290">
        <v>18</v>
      </c>
      <c r="B495" s="267">
        <v>0</v>
      </c>
      <c r="C495" s="267">
        <v>0</v>
      </c>
      <c r="D495" s="267">
        <v>4.0434</v>
      </c>
      <c r="E495" s="267">
        <v>1.8448</v>
      </c>
      <c r="F495" s="267">
        <v>3.6675</v>
      </c>
      <c r="G495" s="267">
        <v>1.7084</v>
      </c>
      <c r="H495" s="267">
        <v>4.5418</v>
      </c>
      <c r="I495" s="267">
        <v>1.6709</v>
      </c>
      <c r="J495" s="267">
        <v>5.8475</v>
      </c>
      <c r="K495" s="267">
        <v>2.3617</v>
      </c>
      <c r="L495" s="267">
        <v>4.7312</v>
      </c>
      <c r="M495" s="267">
        <v>2.2114</v>
      </c>
      <c r="N495" s="267">
        <v>6.097</v>
      </c>
      <c r="O495" s="267">
        <v>3.1625</v>
      </c>
      <c r="P495" s="267">
        <v>0</v>
      </c>
    </row>
    <row r="496" spans="1:16" ht="15">
      <c r="A496" s="290">
        <v>19</v>
      </c>
      <c r="B496" s="267">
        <v>0</v>
      </c>
      <c r="C496" s="267">
        <v>0</v>
      </c>
      <c r="D496" s="267">
        <v>4.2912</v>
      </c>
      <c r="E496" s="267">
        <v>1.8363</v>
      </c>
      <c r="F496" s="267">
        <v>3.697</v>
      </c>
      <c r="G496" s="267">
        <v>1.7026</v>
      </c>
      <c r="H496" s="267">
        <v>4.4414</v>
      </c>
      <c r="I496" s="267">
        <v>1.6705</v>
      </c>
      <c r="J496" s="267">
        <v>5.6259</v>
      </c>
      <c r="K496" s="267">
        <v>2.3075</v>
      </c>
      <c r="L496" s="267">
        <v>4.5922</v>
      </c>
      <c r="M496" s="267">
        <v>2.2081</v>
      </c>
      <c r="N496" s="267">
        <v>5.9276</v>
      </c>
      <c r="O496" s="267">
        <v>3.0746</v>
      </c>
      <c r="P496" s="267">
        <v>0</v>
      </c>
    </row>
    <row r="497" spans="1:16" ht="15">
      <c r="A497" s="290">
        <v>20</v>
      </c>
      <c r="B497" s="267">
        <v>0</v>
      </c>
      <c r="C497" s="267">
        <v>0</v>
      </c>
      <c r="D497" s="267">
        <v>4.5391</v>
      </c>
      <c r="E497" s="267">
        <v>1.8278</v>
      </c>
      <c r="F497" s="267">
        <v>3.7265</v>
      </c>
      <c r="G497" s="267">
        <v>1.6968</v>
      </c>
      <c r="H497" s="267">
        <v>4.3409</v>
      </c>
      <c r="I497" s="267">
        <v>1.6701</v>
      </c>
      <c r="J497" s="267">
        <v>5.4044</v>
      </c>
      <c r="K497" s="267">
        <v>2.2533</v>
      </c>
      <c r="L497" s="267">
        <v>4.4532</v>
      </c>
      <c r="M497" s="267">
        <v>2.2048</v>
      </c>
      <c r="N497" s="267">
        <v>5.7583</v>
      </c>
      <c r="O497" s="267">
        <v>2.9868</v>
      </c>
      <c r="P497" s="267">
        <v>0</v>
      </c>
    </row>
    <row r="498" spans="1:16" ht="15">
      <c r="A498" s="290">
        <v>21</v>
      </c>
      <c r="B498" s="267">
        <v>0</v>
      </c>
      <c r="C498" s="267">
        <v>0</v>
      </c>
      <c r="D498" s="267">
        <v>5.2656</v>
      </c>
      <c r="E498" s="267">
        <v>1.9012</v>
      </c>
      <c r="F498" s="267">
        <v>4.1316</v>
      </c>
      <c r="G498" s="267">
        <v>1.7671</v>
      </c>
      <c r="H498" s="267">
        <v>4.6645</v>
      </c>
      <c r="I498" s="267">
        <v>1.7448</v>
      </c>
      <c r="J498" s="267">
        <v>5.701</v>
      </c>
      <c r="K498" s="267">
        <v>2.2981</v>
      </c>
      <c r="L498" s="267">
        <v>4.7457</v>
      </c>
      <c r="M498" s="267">
        <v>2.3006</v>
      </c>
      <c r="N498" s="267">
        <v>6.1478</v>
      </c>
      <c r="O498" s="267">
        <v>3.0294</v>
      </c>
      <c r="P498" s="267">
        <v>0</v>
      </c>
    </row>
    <row r="499" spans="1:16" ht="15">
      <c r="A499" s="290">
        <v>22</v>
      </c>
      <c r="B499" s="267">
        <v>0</v>
      </c>
      <c r="C499" s="267">
        <v>0</v>
      </c>
      <c r="D499" s="267">
        <v>5.5382</v>
      </c>
      <c r="E499" s="267">
        <v>1.8924</v>
      </c>
      <c r="F499" s="267">
        <v>4.1641</v>
      </c>
      <c r="G499" s="267">
        <v>1.7611</v>
      </c>
      <c r="H499" s="267">
        <v>4.554</v>
      </c>
      <c r="I499" s="267">
        <v>1.7444</v>
      </c>
      <c r="J499" s="267">
        <v>5.4573</v>
      </c>
      <c r="K499" s="267">
        <v>2.2415</v>
      </c>
      <c r="L499" s="267">
        <v>4.5928</v>
      </c>
      <c r="M499" s="267">
        <v>2.2971</v>
      </c>
      <c r="N499" s="267">
        <v>5.9615</v>
      </c>
      <c r="O499" s="267">
        <v>2.9376</v>
      </c>
      <c r="P499" s="267">
        <v>0</v>
      </c>
    </row>
    <row r="500" spans="1:16" ht="15">
      <c r="A500" s="290">
        <v>23</v>
      </c>
      <c r="B500" s="267">
        <v>0</v>
      </c>
      <c r="C500" s="267">
        <v>0</v>
      </c>
      <c r="D500" s="267">
        <v>5.8108</v>
      </c>
      <c r="E500" s="267">
        <v>1.8835</v>
      </c>
      <c r="F500" s="267">
        <v>4.1965</v>
      </c>
      <c r="G500" s="267">
        <v>1.755</v>
      </c>
      <c r="H500" s="267">
        <v>4.4435</v>
      </c>
      <c r="I500" s="267">
        <v>1.744</v>
      </c>
      <c r="J500" s="267">
        <v>5.2135</v>
      </c>
      <c r="K500" s="267">
        <v>2.1849</v>
      </c>
      <c r="L500" s="267">
        <v>4.4399</v>
      </c>
      <c r="M500" s="267">
        <v>2.2937</v>
      </c>
      <c r="N500" s="267">
        <v>5.7752</v>
      </c>
      <c r="O500" s="267">
        <v>2.8458</v>
      </c>
      <c r="P500" s="267">
        <v>0</v>
      </c>
    </row>
    <row r="501" spans="1:16" ht="15">
      <c r="A501" s="290">
        <v>24</v>
      </c>
      <c r="B501" s="267">
        <v>0</v>
      </c>
      <c r="C501" s="267">
        <v>0</v>
      </c>
      <c r="D501" s="267">
        <v>6.0834</v>
      </c>
      <c r="E501" s="267">
        <v>1.8746</v>
      </c>
      <c r="F501" s="267">
        <v>4.229</v>
      </c>
      <c r="G501" s="267">
        <v>1.7489</v>
      </c>
      <c r="H501" s="267">
        <v>4.333</v>
      </c>
      <c r="I501" s="267">
        <v>1.7435</v>
      </c>
      <c r="J501" s="267">
        <v>4.9698</v>
      </c>
      <c r="K501" s="267">
        <v>2.1282</v>
      </c>
      <c r="L501" s="267">
        <v>4.287</v>
      </c>
      <c r="M501" s="267">
        <v>2.2902</v>
      </c>
      <c r="N501" s="267">
        <v>5.5889</v>
      </c>
      <c r="O501" s="267">
        <v>2.754</v>
      </c>
      <c r="P501" s="267">
        <v>0</v>
      </c>
    </row>
    <row r="502" spans="1:16" ht="15">
      <c r="A502" s="290">
        <v>25</v>
      </c>
      <c r="B502" s="267">
        <v>0</v>
      </c>
      <c r="C502" s="267">
        <v>0</v>
      </c>
      <c r="D502" s="267">
        <v>6.356</v>
      </c>
      <c r="E502" s="267">
        <v>1.8657</v>
      </c>
      <c r="F502" s="267">
        <v>4.2614</v>
      </c>
      <c r="G502" s="267">
        <v>1.7429</v>
      </c>
      <c r="H502" s="267">
        <v>4.2225</v>
      </c>
      <c r="I502" s="267">
        <v>1.7431</v>
      </c>
      <c r="J502" s="267">
        <v>4.7261</v>
      </c>
      <c r="K502" s="267">
        <v>2.0716</v>
      </c>
      <c r="L502" s="267">
        <v>4.1341</v>
      </c>
      <c r="M502" s="267">
        <v>2.2868</v>
      </c>
      <c r="N502" s="267">
        <v>5.4026</v>
      </c>
      <c r="O502" s="267">
        <v>2.6622</v>
      </c>
      <c r="P502" s="267">
        <v>0</v>
      </c>
    </row>
    <row r="503" spans="1:16" ht="15">
      <c r="A503" s="290">
        <v>26</v>
      </c>
      <c r="B503" s="267">
        <v>0</v>
      </c>
      <c r="C503" s="267">
        <v>0</v>
      </c>
      <c r="D503" s="267">
        <v>6.6286</v>
      </c>
      <c r="E503" s="267">
        <v>1.8569</v>
      </c>
      <c r="F503" s="267">
        <v>4.2939</v>
      </c>
      <c r="G503" s="267">
        <v>1.7368</v>
      </c>
      <c r="H503" s="267">
        <v>4.112</v>
      </c>
      <c r="I503" s="267">
        <v>1.7427</v>
      </c>
      <c r="J503" s="267">
        <v>4.4823</v>
      </c>
      <c r="K503" s="267">
        <v>2.015</v>
      </c>
      <c r="L503" s="267">
        <v>3.9812</v>
      </c>
      <c r="M503" s="267">
        <v>2.2833</v>
      </c>
      <c r="N503" s="267">
        <v>5.2163</v>
      </c>
      <c r="O503" s="267">
        <v>2.5704</v>
      </c>
      <c r="P503" s="267">
        <v>0</v>
      </c>
    </row>
    <row r="504" spans="1:16" ht="15">
      <c r="A504" s="290">
        <v>27</v>
      </c>
      <c r="B504" s="267">
        <v>0</v>
      </c>
      <c r="C504" s="267">
        <v>0</v>
      </c>
      <c r="D504" s="267">
        <v>6.9012</v>
      </c>
      <c r="E504" s="267">
        <v>1.848</v>
      </c>
      <c r="F504" s="267">
        <v>4.3263</v>
      </c>
      <c r="G504" s="267">
        <v>1.7308</v>
      </c>
      <c r="H504" s="267">
        <v>4.0015</v>
      </c>
      <c r="I504" s="267">
        <v>1.7422</v>
      </c>
      <c r="J504" s="267">
        <v>4.2386</v>
      </c>
      <c r="K504" s="267">
        <v>1.9583</v>
      </c>
      <c r="L504" s="267">
        <v>3.8283</v>
      </c>
      <c r="M504" s="267">
        <v>2.2799</v>
      </c>
      <c r="N504" s="267">
        <v>5.03</v>
      </c>
      <c r="O504" s="267">
        <v>2.4786</v>
      </c>
      <c r="P504" s="267">
        <v>0</v>
      </c>
    </row>
    <row r="505" spans="1:16" ht="15">
      <c r="A505" s="290">
        <v>28</v>
      </c>
      <c r="B505" s="267">
        <v>0</v>
      </c>
      <c r="C505" s="267">
        <v>0</v>
      </c>
      <c r="D505" s="267">
        <v>7.1738</v>
      </c>
      <c r="E505" s="267">
        <v>1.8391</v>
      </c>
      <c r="F505" s="267">
        <v>4.3588</v>
      </c>
      <c r="G505" s="267">
        <v>1.7247</v>
      </c>
      <c r="H505" s="267">
        <v>3.891</v>
      </c>
      <c r="I505" s="267">
        <v>1.7418</v>
      </c>
      <c r="J505" s="267">
        <v>3.9948</v>
      </c>
      <c r="K505" s="267">
        <v>1.9017</v>
      </c>
      <c r="L505" s="267">
        <v>3.6754</v>
      </c>
      <c r="M505" s="267">
        <v>2.2764</v>
      </c>
      <c r="N505" s="267">
        <v>4.8437</v>
      </c>
      <c r="O505" s="267">
        <v>2.3868</v>
      </c>
      <c r="P505" s="267">
        <v>0</v>
      </c>
    </row>
    <row r="506" spans="1:16" ht="15">
      <c r="A506" s="290">
        <v>29</v>
      </c>
      <c r="B506" s="267">
        <v>0</v>
      </c>
      <c r="C506" s="267">
        <v>0</v>
      </c>
      <c r="D506" s="267">
        <v>7.4464</v>
      </c>
      <c r="E506" s="267">
        <v>1.8303</v>
      </c>
      <c r="F506" s="267">
        <v>4.3912</v>
      </c>
      <c r="G506" s="267">
        <v>1.7186</v>
      </c>
      <c r="H506" s="267">
        <v>3.7805</v>
      </c>
      <c r="I506" s="267">
        <v>1.7414</v>
      </c>
      <c r="J506" s="267">
        <v>3.7511</v>
      </c>
      <c r="K506" s="267">
        <v>1.8451</v>
      </c>
      <c r="L506" s="267">
        <v>3.5225</v>
      </c>
      <c r="M506" s="267">
        <v>2.273</v>
      </c>
      <c r="N506" s="267">
        <v>4.6574</v>
      </c>
      <c r="O506" s="267">
        <v>2.295</v>
      </c>
      <c r="P506" s="267">
        <v>0</v>
      </c>
    </row>
    <row r="507" spans="1:16" ht="15">
      <c r="A507" s="290">
        <v>30</v>
      </c>
      <c r="B507" s="267">
        <v>0</v>
      </c>
      <c r="C507" s="267">
        <v>0</v>
      </c>
      <c r="D507" s="267">
        <v>7.719</v>
      </c>
      <c r="E507" s="267">
        <v>1.8214</v>
      </c>
      <c r="F507" s="267">
        <v>4.4237</v>
      </c>
      <c r="G507" s="267">
        <v>1.7126</v>
      </c>
      <c r="H507" s="267">
        <v>3.67</v>
      </c>
      <c r="I507" s="267">
        <v>1.741</v>
      </c>
      <c r="J507" s="267">
        <v>3.5073</v>
      </c>
      <c r="K507" s="267">
        <v>1.7884</v>
      </c>
      <c r="L507" s="267">
        <v>3.3696</v>
      </c>
      <c r="M507" s="267">
        <v>2.2696</v>
      </c>
      <c r="N507" s="267">
        <v>4.4711</v>
      </c>
      <c r="O507" s="267">
        <v>2.2032</v>
      </c>
      <c r="P507" s="267">
        <v>0</v>
      </c>
    </row>
    <row r="508" spans="1:16" ht="15">
      <c r="A508" s="290">
        <v>31</v>
      </c>
      <c r="B508" s="267">
        <v>0</v>
      </c>
      <c r="C508" s="267">
        <v>0</v>
      </c>
      <c r="D508" s="267">
        <v>7.9591</v>
      </c>
      <c r="E508" s="267">
        <v>1.8125</v>
      </c>
      <c r="F508" s="267">
        <v>4.5836</v>
      </c>
      <c r="G508" s="267">
        <v>1.7065</v>
      </c>
      <c r="H508" s="267">
        <v>3.7307</v>
      </c>
      <c r="I508" s="267">
        <v>1.7405</v>
      </c>
      <c r="J508" s="267">
        <v>3.719</v>
      </c>
      <c r="K508" s="267">
        <v>1.7839</v>
      </c>
      <c r="L508" s="267">
        <v>3.3884</v>
      </c>
      <c r="M508" s="267">
        <v>2.2661</v>
      </c>
      <c r="N508" s="267">
        <v>4.3825</v>
      </c>
      <c r="O508" s="267">
        <v>2.1736</v>
      </c>
      <c r="P508" s="267">
        <v>0</v>
      </c>
    </row>
    <row r="509" spans="1:16" ht="15">
      <c r="A509" s="290">
        <v>32</v>
      </c>
      <c r="B509" s="267">
        <v>0</v>
      </c>
      <c r="C509" s="267">
        <v>0</v>
      </c>
      <c r="D509" s="267">
        <v>8.1991</v>
      </c>
      <c r="E509" s="267">
        <v>1.8037</v>
      </c>
      <c r="F509" s="267">
        <v>4.7435</v>
      </c>
      <c r="G509" s="267">
        <v>1.7005</v>
      </c>
      <c r="H509" s="267">
        <v>3.7913</v>
      </c>
      <c r="I509" s="267">
        <v>1.7401</v>
      </c>
      <c r="J509" s="267">
        <v>3.9307</v>
      </c>
      <c r="K509" s="267">
        <v>1.7793</v>
      </c>
      <c r="L509" s="267">
        <v>3.4072</v>
      </c>
      <c r="M509" s="267">
        <v>2.2627</v>
      </c>
      <c r="N509" s="267">
        <v>4.2939</v>
      </c>
      <c r="O509" s="267">
        <v>2.1441</v>
      </c>
      <c r="P509" s="267">
        <v>0</v>
      </c>
    </row>
    <row r="510" spans="1:16" ht="15">
      <c r="A510" s="290">
        <v>33</v>
      </c>
      <c r="B510" s="267">
        <v>0</v>
      </c>
      <c r="C510" s="267">
        <v>0</v>
      </c>
      <c r="D510" s="267">
        <v>8.4391</v>
      </c>
      <c r="E510" s="267">
        <v>1.7948</v>
      </c>
      <c r="F510" s="267">
        <v>4.9035</v>
      </c>
      <c r="G510" s="267">
        <v>1.6944</v>
      </c>
      <c r="H510" s="267">
        <v>3.8519</v>
      </c>
      <c r="I510" s="267">
        <v>1.7397</v>
      </c>
      <c r="J510" s="267">
        <v>4.1423</v>
      </c>
      <c r="K510" s="267">
        <v>1.7748</v>
      </c>
      <c r="L510" s="267">
        <v>3.426</v>
      </c>
      <c r="M510" s="267">
        <v>2.2592</v>
      </c>
      <c r="N510" s="267">
        <v>4.2053</v>
      </c>
      <c r="O510" s="267">
        <v>2.1145</v>
      </c>
      <c r="P510" s="267">
        <v>0</v>
      </c>
    </row>
    <row r="511" spans="1:16" ht="15">
      <c r="A511" s="290">
        <v>34</v>
      </c>
      <c r="B511" s="267">
        <v>0</v>
      </c>
      <c r="C511" s="267">
        <v>0</v>
      </c>
      <c r="D511" s="267">
        <v>8.6791</v>
      </c>
      <c r="E511" s="267">
        <v>1.7859</v>
      </c>
      <c r="F511" s="267">
        <v>5.0634</v>
      </c>
      <c r="G511" s="267">
        <v>1.6883</v>
      </c>
      <c r="H511" s="267">
        <v>3.9126</v>
      </c>
      <c r="I511" s="267">
        <v>1.7393</v>
      </c>
      <c r="J511" s="267">
        <v>4.354</v>
      </c>
      <c r="K511" s="267">
        <v>1.7702</v>
      </c>
      <c r="L511" s="267">
        <v>3.4449</v>
      </c>
      <c r="M511" s="267">
        <v>2.2558</v>
      </c>
      <c r="N511" s="267">
        <v>4.1167</v>
      </c>
      <c r="O511" s="267">
        <v>2.085</v>
      </c>
      <c r="P511" s="267">
        <v>0</v>
      </c>
    </row>
    <row r="512" spans="1:16" ht="15">
      <c r="A512" s="290">
        <v>35</v>
      </c>
      <c r="B512" s="267">
        <v>0</v>
      </c>
      <c r="C512" s="267">
        <v>0</v>
      </c>
      <c r="D512" s="267">
        <v>8.9192</v>
      </c>
      <c r="E512" s="267">
        <v>1.7771</v>
      </c>
      <c r="F512" s="267">
        <v>5.2233</v>
      </c>
      <c r="G512" s="267">
        <v>1.6823</v>
      </c>
      <c r="H512" s="267">
        <v>3.9732</v>
      </c>
      <c r="I512" s="267">
        <v>1.7388</v>
      </c>
      <c r="J512" s="267">
        <v>4.5657</v>
      </c>
      <c r="K512" s="267">
        <v>1.7657</v>
      </c>
      <c r="L512" s="267">
        <v>3.4637</v>
      </c>
      <c r="M512" s="267">
        <v>2.2523</v>
      </c>
      <c r="N512" s="267">
        <v>4.0281</v>
      </c>
      <c r="O512" s="267">
        <v>2.0554</v>
      </c>
      <c r="P512" s="267">
        <v>0</v>
      </c>
    </row>
    <row r="513" spans="1:16" ht="15">
      <c r="A513" s="290">
        <v>36</v>
      </c>
      <c r="B513" s="267">
        <v>0</v>
      </c>
      <c r="C513" s="267">
        <v>0</v>
      </c>
      <c r="D513" s="267">
        <v>9.1592</v>
      </c>
      <c r="E513" s="267">
        <v>1.7682</v>
      </c>
      <c r="F513" s="267">
        <v>5.3833</v>
      </c>
      <c r="G513" s="267">
        <v>1.6762</v>
      </c>
      <c r="H513" s="267">
        <v>4.0339</v>
      </c>
      <c r="I513" s="267">
        <v>1.7384</v>
      </c>
      <c r="J513" s="267">
        <v>4.7774</v>
      </c>
      <c r="K513" s="267">
        <v>1.7611</v>
      </c>
      <c r="L513" s="267">
        <v>3.4825</v>
      </c>
      <c r="M513" s="267">
        <v>2.2489</v>
      </c>
      <c r="N513" s="267">
        <v>3.9395</v>
      </c>
      <c r="O513" s="267">
        <v>2.0258</v>
      </c>
      <c r="P513" s="267">
        <v>0</v>
      </c>
    </row>
    <row r="514" spans="1:16" ht="15">
      <c r="A514" s="290">
        <v>37</v>
      </c>
      <c r="B514" s="267">
        <v>0</v>
      </c>
      <c r="C514" s="267">
        <v>0</v>
      </c>
      <c r="D514" s="267">
        <v>9.3992</v>
      </c>
      <c r="E514" s="267">
        <v>1.7593</v>
      </c>
      <c r="F514" s="267">
        <v>5.5432</v>
      </c>
      <c r="G514" s="267">
        <v>1.6702</v>
      </c>
      <c r="H514" s="267">
        <v>4.0945</v>
      </c>
      <c r="I514" s="267">
        <v>1.738</v>
      </c>
      <c r="J514" s="267">
        <v>4.989</v>
      </c>
      <c r="K514" s="267">
        <v>1.7565</v>
      </c>
      <c r="L514" s="267">
        <v>3.5013</v>
      </c>
      <c r="M514" s="267">
        <v>2.2454</v>
      </c>
      <c r="N514" s="267">
        <v>3.8509</v>
      </c>
      <c r="O514" s="267">
        <v>1.9963</v>
      </c>
      <c r="P514" s="267">
        <v>0</v>
      </c>
    </row>
    <row r="515" spans="1:16" ht="15">
      <c r="A515" s="290">
        <v>38</v>
      </c>
      <c r="B515" s="267">
        <v>0</v>
      </c>
      <c r="C515" s="267">
        <v>0</v>
      </c>
      <c r="D515" s="267">
        <v>9.6393</v>
      </c>
      <c r="E515" s="267">
        <v>1.7504</v>
      </c>
      <c r="F515" s="267">
        <v>5.7031</v>
      </c>
      <c r="G515" s="267">
        <v>1.6641</v>
      </c>
      <c r="H515" s="267">
        <v>4.1551</v>
      </c>
      <c r="I515" s="267">
        <v>1.7375</v>
      </c>
      <c r="J515" s="267">
        <v>5.2007</v>
      </c>
      <c r="K515" s="267">
        <v>1.752</v>
      </c>
      <c r="L515" s="267">
        <v>3.5201</v>
      </c>
      <c r="M515" s="267">
        <v>2.242</v>
      </c>
      <c r="N515" s="267">
        <v>3.7623</v>
      </c>
      <c r="O515" s="267">
        <v>1.9667</v>
      </c>
      <c r="P515" s="267">
        <v>0</v>
      </c>
    </row>
    <row r="516" spans="1:16" ht="15">
      <c r="A516" s="290">
        <v>39</v>
      </c>
      <c r="B516" s="267">
        <v>0</v>
      </c>
      <c r="C516" s="267">
        <v>0</v>
      </c>
      <c r="D516" s="267">
        <v>9.8793</v>
      </c>
      <c r="E516" s="267">
        <v>1.7416</v>
      </c>
      <c r="F516" s="267">
        <v>5.8631</v>
      </c>
      <c r="G516" s="267">
        <v>1.658</v>
      </c>
      <c r="H516" s="267">
        <v>4.2158</v>
      </c>
      <c r="I516" s="267">
        <v>1.7371</v>
      </c>
      <c r="J516" s="267">
        <v>5.4124</v>
      </c>
      <c r="K516" s="267">
        <v>1.7474</v>
      </c>
      <c r="L516" s="267">
        <v>3.5389</v>
      </c>
      <c r="M516" s="267">
        <v>2.2385</v>
      </c>
      <c r="N516" s="267">
        <v>3.6737</v>
      </c>
      <c r="O516" s="267">
        <v>1.9372</v>
      </c>
      <c r="P516" s="267">
        <v>0</v>
      </c>
    </row>
    <row r="517" spans="1:16" ht="15">
      <c r="A517" s="290">
        <v>40</v>
      </c>
      <c r="B517" s="267">
        <v>0</v>
      </c>
      <c r="C517" s="267">
        <v>0</v>
      </c>
      <c r="D517" s="267">
        <v>10.1193</v>
      </c>
      <c r="E517" s="267">
        <v>1.7327</v>
      </c>
      <c r="F517" s="267">
        <v>6.023</v>
      </c>
      <c r="G517" s="267">
        <v>1.652</v>
      </c>
      <c r="H517" s="267">
        <v>4.2764</v>
      </c>
      <c r="I517" s="267">
        <v>1.7367</v>
      </c>
      <c r="J517" s="267">
        <v>5.6241</v>
      </c>
      <c r="K517" s="267">
        <v>1.7429</v>
      </c>
      <c r="L517" s="267">
        <v>3.5577</v>
      </c>
      <c r="M517" s="267">
        <v>2.2351</v>
      </c>
      <c r="N517" s="267">
        <v>3.585</v>
      </c>
      <c r="O517" s="267">
        <v>1.9076</v>
      </c>
      <c r="P517" s="267">
        <v>0</v>
      </c>
    </row>
    <row r="518" spans="1:16" ht="15">
      <c r="A518" s="290">
        <v>41</v>
      </c>
      <c r="B518" s="267">
        <v>0</v>
      </c>
      <c r="C518" s="267">
        <v>0</v>
      </c>
      <c r="D518" s="267">
        <v>10.3594</v>
      </c>
      <c r="E518" s="267">
        <v>1.7238</v>
      </c>
      <c r="F518" s="267">
        <v>6.1829</v>
      </c>
      <c r="G518" s="267">
        <v>1.6459</v>
      </c>
      <c r="H518" s="267">
        <v>4.337</v>
      </c>
      <c r="I518" s="267">
        <v>1.7363</v>
      </c>
      <c r="J518" s="267">
        <v>5.8357</v>
      </c>
      <c r="K518" s="267">
        <v>1.7383</v>
      </c>
      <c r="L518" s="267">
        <v>3.5765</v>
      </c>
      <c r="M518" s="267">
        <v>2.2317</v>
      </c>
      <c r="N518" s="267">
        <v>3.4964</v>
      </c>
      <c r="O518" s="267">
        <v>1.8781</v>
      </c>
      <c r="P518" s="267">
        <v>0</v>
      </c>
    </row>
    <row r="519" spans="1:16" ht="15">
      <c r="A519" s="290">
        <v>42</v>
      </c>
      <c r="B519" s="267">
        <v>0</v>
      </c>
      <c r="C519" s="267">
        <v>0</v>
      </c>
      <c r="D519" s="267">
        <v>10.5994</v>
      </c>
      <c r="E519" s="267">
        <v>1.715</v>
      </c>
      <c r="F519" s="267">
        <v>6.3429</v>
      </c>
      <c r="G519" s="267">
        <v>1.6399</v>
      </c>
      <c r="H519" s="267">
        <v>4.3977</v>
      </c>
      <c r="I519" s="267">
        <v>1.7358</v>
      </c>
      <c r="J519" s="267">
        <v>6.0474</v>
      </c>
      <c r="K519" s="267">
        <v>1.7338</v>
      </c>
      <c r="L519" s="267">
        <v>3.5953</v>
      </c>
      <c r="M519" s="267">
        <v>2.2282</v>
      </c>
      <c r="N519" s="267">
        <v>3.4078</v>
      </c>
      <c r="O519" s="267">
        <v>1.8485</v>
      </c>
      <c r="P519" s="267">
        <v>0</v>
      </c>
    </row>
    <row r="520" spans="1:16" ht="15">
      <c r="A520" s="290">
        <v>43</v>
      </c>
      <c r="B520" s="267">
        <v>0</v>
      </c>
      <c r="C520" s="267">
        <v>0</v>
      </c>
      <c r="D520" s="267">
        <v>9.9902</v>
      </c>
      <c r="E520" s="267">
        <v>1.7004</v>
      </c>
      <c r="F520" s="267">
        <v>6.2402</v>
      </c>
      <c r="G520" s="267">
        <v>1.632</v>
      </c>
      <c r="H520" s="267">
        <v>4.4027</v>
      </c>
      <c r="I520" s="267">
        <v>1.7296</v>
      </c>
      <c r="J520" s="267">
        <v>6.0518</v>
      </c>
      <c r="K520" s="267">
        <v>1.7216</v>
      </c>
      <c r="L520" s="267">
        <v>3.5477</v>
      </c>
      <c r="M520" s="267">
        <v>2.2185</v>
      </c>
      <c r="N520" s="267">
        <v>3.3574</v>
      </c>
      <c r="O520" s="267">
        <v>1.8414</v>
      </c>
      <c r="P520" s="267">
        <v>0</v>
      </c>
    </row>
    <row r="521" spans="1:16" ht="15">
      <c r="A521" s="290">
        <v>44</v>
      </c>
      <c r="B521" s="267">
        <v>0</v>
      </c>
      <c r="C521" s="267">
        <v>0</v>
      </c>
      <c r="D521" s="267">
        <v>9.3811</v>
      </c>
      <c r="E521" s="267">
        <v>1.6858</v>
      </c>
      <c r="F521" s="267">
        <v>6.1374</v>
      </c>
      <c r="G521" s="267">
        <v>1.6242</v>
      </c>
      <c r="H521" s="267">
        <v>4.4077</v>
      </c>
      <c r="I521" s="267">
        <v>1.7233</v>
      </c>
      <c r="J521" s="267">
        <v>6.0563</v>
      </c>
      <c r="K521" s="267">
        <v>1.7094</v>
      </c>
      <c r="L521" s="267">
        <v>3.5002</v>
      </c>
      <c r="M521" s="267">
        <v>2.2087</v>
      </c>
      <c r="N521" s="267">
        <v>3.307</v>
      </c>
      <c r="O521" s="267">
        <v>1.8342</v>
      </c>
      <c r="P521" s="267">
        <v>0</v>
      </c>
    </row>
    <row r="522" spans="1:16" ht="15">
      <c r="A522" s="290">
        <v>45</v>
      </c>
      <c r="B522" s="267">
        <v>0</v>
      </c>
      <c r="C522" s="267">
        <v>0</v>
      </c>
      <c r="D522" s="267">
        <v>8.7719</v>
      </c>
      <c r="E522" s="267">
        <v>1.6712</v>
      </c>
      <c r="F522" s="267">
        <v>6.0347</v>
      </c>
      <c r="G522" s="267">
        <v>1.6164</v>
      </c>
      <c r="H522" s="267">
        <v>4.4127</v>
      </c>
      <c r="I522" s="267">
        <v>1.7171</v>
      </c>
      <c r="J522" s="267">
        <v>6.0607</v>
      </c>
      <c r="K522" s="267">
        <v>1.6972</v>
      </c>
      <c r="L522" s="267">
        <v>3.4526</v>
      </c>
      <c r="M522" s="267">
        <v>2.199</v>
      </c>
      <c r="N522" s="267">
        <v>3.2566</v>
      </c>
      <c r="O522" s="267">
        <v>1.8271</v>
      </c>
      <c r="P522" s="267">
        <v>0</v>
      </c>
    </row>
    <row r="523" spans="1:16" ht="15">
      <c r="A523" s="290">
        <v>46</v>
      </c>
      <c r="B523" s="267">
        <v>0</v>
      </c>
      <c r="C523" s="267">
        <v>0</v>
      </c>
      <c r="D523" s="267">
        <v>8.1628</v>
      </c>
      <c r="E523" s="267">
        <v>1.6566</v>
      </c>
      <c r="F523" s="267">
        <v>5.932</v>
      </c>
      <c r="G523" s="267">
        <v>1.6086</v>
      </c>
      <c r="H523" s="267">
        <v>4.4177</v>
      </c>
      <c r="I523" s="267">
        <v>1.7108</v>
      </c>
      <c r="J523" s="267">
        <v>6.0651</v>
      </c>
      <c r="K523" s="267">
        <v>1.6851</v>
      </c>
      <c r="L523" s="267">
        <v>3.405</v>
      </c>
      <c r="M523" s="267">
        <v>2.1893</v>
      </c>
      <c r="N523" s="267">
        <v>3.2062</v>
      </c>
      <c r="O523" s="267">
        <v>1.82</v>
      </c>
      <c r="P523" s="267">
        <v>0</v>
      </c>
    </row>
    <row r="524" spans="1:16" ht="15">
      <c r="A524" s="290">
        <v>47</v>
      </c>
      <c r="B524" s="267">
        <v>0</v>
      </c>
      <c r="C524" s="267">
        <v>0</v>
      </c>
      <c r="D524" s="267">
        <v>7.5536</v>
      </c>
      <c r="E524" s="267">
        <v>1.642</v>
      </c>
      <c r="F524" s="267">
        <v>5.8293</v>
      </c>
      <c r="G524" s="267">
        <v>1.6007</v>
      </c>
      <c r="H524" s="267">
        <v>4.4228</v>
      </c>
      <c r="I524" s="267">
        <v>1.7045</v>
      </c>
      <c r="J524" s="267">
        <v>6.0695</v>
      </c>
      <c r="K524" s="267">
        <v>1.6729</v>
      </c>
      <c r="L524" s="267">
        <v>3.3574</v>
      </c>
      <c r="M524" s="267">
        <v>2.1795</v>
      </c>
      <c r="N524" s="267">
        <v>3.1559</v>
      </c>
      <c r="O524" s="267">
        <v>1.8129</v>
      </c>
      <c r="P524" s="267">
        <v>0</v>
      </c>
    </row>
    <row r="525" spans="1:16" ht="15">
      <c r="A525" s="290">
        <v>48</v>
      </c>
      <c r="B525" s="267">
        <v>0</v>
      </c>
      <c r="C525" s="267">
        <v>0</v>
      </c>
      <c r="D525" s="267">
        <v>6.9445</v>
      </c>
      <c r="E525" s="267">
        <v>1.6273</v>
      </c>
      <c r="F525" s="267">
        <v>5.7266</v>
      </c>
      <c r="G525" s="267">
        <v>1.5929</v>
      </c>
      <c r="H525" s="267">
        <v>4.4278</v>
      </c>
      <c r="I525" s="267">
        <v>1.6983</v>
      </c>
      <c r="J525" s="267">
        <v>6.074</v>
      </c>
      <c r="K525" s="267">
        <v>1.6607</v>
      </c>
      <c r="L525" s="267">
        <v>3.3099</v>
      </c>
      <c r="M525" s="267">
        <v>2.1698</v>
      </c>
      <c r="N525" s="267">
        <v>3.1055</v>
      </c>
      <c r="O525" s="267">
        <v>1.8057</v>
      </c>
      <c r="P525" s="267">
        <v>0</v>
      </c>
    </row>
    <row r="526" spans="1:16" ht="15">
      <c r="A526" s="290">
        <v>49</v>
      </c>
      <c r="B526" s="267">
        <v>0</v>
      </c>
      <c r="C526" s="267">
        <v>0</v>
      </c>
      <c r="D526" s="267">
        <v>6.3353</v>
      </c>
      <c r="E526" s="267">
        <v>1.6127</v>
      </c>
      <c r="F526" s="267">
        <v>5.6238</v>
      </c>
      <c r="G526" s="267">
        <v>1.5851</v>
      </c>
      <c r="H526" s="267">
        <v>4.4328</v>
      </c>
      <c r="I526" s="267">
        <v>1.692</v>
      </c>
      <c r="J526" s="267">
        <v>6.0784</v>
      </c>
      <c r="K526" s="267">
        <v>1.6486</v>
      </c>
      <c r="L526" s="267">
        <v>3.2623</v>
      </c>
      <c r="M526" s="267">
        <v>2.1601</v>
      </c>
      <c r="N526" s="267">
        <v>3.0551</v>
      </c>
      <c r="O526" s="267">
        <v>1.7986</v>
      </c>
      <c r="P526" s="267">
        <v>0</v>
      </c>
    </row>
    <row r="527" spans="1:16" ht="15">
      <c r="A527" s="290">
        <v>50</v>
      </c>
      <c r="B527" s="267">
        <v>0</v>
      </c>
      <c r="C527" s="267">
        <v>0</v>
      </c>
      <c r="D527" s="267">
        <v>5.7262</v>
      </c>
      <c r="E527" s="267">
        <v>1.5981</v>
      </c>
      <c r="F527" s="267">
        <v>5.5211</v>
      </c>
      <c r="G527" s="267">
        <v>1.5773</v>
      </c>
      <c r="H527" s="267">
        <v>4.4378</v>
      </c>
      <c r="I527" s="267">
        <v>1.6858</v>
      </c>
      <c r="J527" s="267">
        <v>6.0828</v>
      </c>
      <c r="K527" s="267">
        <v>1.6364</v>
      </c>
      <c r="L527" s="267">
        <v>3.2147</v>
      </c>
      <c r="M527" s="267">
        <v>2.1503</v>
      </c>
      <c r="N527" s="267">
        <v>3.0047</v>
      </c>
      <c r="O527" s="267">
        <v>1.7915</v>
      </c>
      <c r="P527" s="267">
        <v>0</v>
      </c>
    </row>
    <row r="528" spans="1:16" ht="15">
      <c r="A528" s="290">
        <v>51</v>
      </c>
      <c r="B528" s="267">
        <v>0</v>
      </c>
      <c r="C528" s="267">
        <v>0</v>
      </c>
      <c r="D528" s="267">
        <v>5.117</v>
      </c>
      <c r="E528" s="267">
        <v>1.5835</v>
      </c>
      <c r="F528" s="267">
        <v>5.4184</v>
      </c>
      <c r="G528" s="267">
        <v>1.5695</v>
      </c>
      <c r="H528" s="267">
        <v>4.4428</v>
      </c>
      <c r="I528" s="267">
        <v>1.6795</v>
      </c>
      <c r="J528" s="267">
        <v>6.0873</v>
      </c>
      <c r="K528" s="267">
        <v>1.6242</v>
      </c>
      <c r="L528" s="267">
        <v>3.1671</v>
      </c>
      <c r="M528" s="267">
        <v>2.1406</v>
      </c>
      <c r="N528" s="267">
        <v>2.9543</v>
      </c>
      <c r="O528" s="267">
        <v>1.7843</v>
      </c>
      <c r="P528" s="267">
        <v>0</v>
      </c>
    </row>
    <row r="529" spans="1:16" ht="15">
      <c r="A529" s="290">
        <v>52</v>
      </c>
      <c r="B529" s="267">
        <v>0</v>
      </c>
      <c r="C529" s="267">
        <v>0</v>
      </c>
      <c r="D529" s="267">
        <v>4.5079</v>
      </c>
      <c r="E529" s="267">
        <v>1.5689</v>
      </c>
      <c r="F529" s="267">
        <v>5.3157</v>
      </c>
      <c r="G529" s="267">
        <v>1.5616</v>
      </c>
      <c r="H529" s="267">
        <v>4.4478</v>
      </c>
      <c r="I529" s="267">
        <v>1.6732</v>
      </c>
      <c r="J529" s="267">
        <v>6.0917</v>
      </c>
      <c r="K529" s="267">
        <v>1.612</v>
      </c>
      <c r="L529" s="267">
        <v>3.1196</v>
      </c>
      <c r="M529" s="267">
        <v>2.1309</v>
      </c>
      <c r="N529" s="267">
        <v>2.9039</v>
      </c>
      <c r="O529" s="267">
        <v>1.7772</v>
      </c>
      <c r="P529" s="267">
        <v>0</v>
      </c>
    </row>
    <row r="530" spans="1:16" ht="15">
      <c r="A530" s="290">
        <v>53</v>
      </c>
      <c r="B530" s="267">
        <v>0</v>
      </c>
      <c r="C530" s="267">
        <v>0</v>
      </c>
      <c r="D530" s="267">
        <v>3.8987</v>
      </c>
      <c r="E530" s="267">
        <v>1.5543</v>
      </c>
      <c r="F530" s="267">
        <v>5.213</v>
      </c>
      <c r="G530" s="267">
        <v>1.5538</v>
      </c>
      <c r="H530" s="267">
        <v>4.4529</v>
      </c>
      <c r="I530" s="267">
        <v>1.667</v>
      </c>
      <c r="J530" s="267">
        <v>6.0961</v>
      </c>
      <c r="K530" s="267">
        <v>1.5999</v>
      </c>
      <c r="L530" s="267">
        <v>3.072</v>
      </c>
      <c r="M530" s="267">
        <v>2.1211</v>
      </c>
      <c r="N530" s="267">
        <v>2.8535</v>
      </c>
      <c r="O530" s="267">
        <v>1.7701</v>
      </c>
      <c r="P530" s="267">
        <v>0</v>
      </c>
    </row>
    <row r="531" spans="1:16" ht="15">
      <c r="A531" s="290">
        <v>54</v>
      </c>
      <c r="B531" s="267">
        <v>0</v>
      </c>
      <c r="C531" s="267">
        <v>0</v>
      </c>
      <c r="D531" s="267">
        <v>3.2896</v>
      </c>
      <c r="E531" s="267">
        <v>1.5397</v>
      </c>
      <c r="F531" s="267">
        <v>5.1102</v>
      </c>
      <c r="G531" s="267">
        <v>1.546</v>
      </c>
      <c r="H531" s="267">
        <v>4.4579</v>
      </c>
      <c r="I531" s="267">
        <v>1.6607</v>
      </c>
      <c r="J531" s="267">
        <v>6.1006</v>
      </c>
      <c r="K531" s="267">
        <v>1.5877</v>
      </c>
      <c r="L531" s="267">
        <v>3.0244</v>
      </c>
      <c r="M531" s="267">
        <v>2.1114</v>
      </c>
      <c r="N531" s="267">
        <v>2.8031</v>
      </c>
      <c r="O531" s="267">
        <v>1.763</v>
      </c>
      <c r="P531" s="267">
        <v>0</v>
      </c>
    </row>
    <row r="532" spans="1:16" ht="15">
      <c r="A532" s="290">
        <v>55</v>
      </c>
      <c r="B532" s="267">
        <v>0</v>
      </c>
      <c r="C532" s="267">
        <v>0</v>
      </c>
      <c r="D532" s="267">
        <v>3.2609</v>
      </c>
      <c r="E532" s="267">
        <v>1.5263</v>
      </c>
      <c r="F532" s="267">
        <v>4.8505</v>
      </c>
      <c r="G532" s="267">
        <v>1.5324</v>
      </c>
      <c r="H532" s="267">
        <v>4.2779</v>
      </c>
      <c r="I532" s="267">
        <v>1.6388</v>
      </c>
      <c r="J532" s="267">
        <v>5.7373</v>
      </c>
      <c r="K532" s="267">
        <v>1.5716</v>
      </c>
      <c r="L532" s="267">
        <v>3.047</v>
      </c>
      <c r="M532" s="267">
        <v>2.0903</v>
      </c>
      <c r="N532" s="267">
        <v>2.7449</v>
      </c>
      <c r="O532" s="267">
        <v>1.746</v>
      </c>
      <c r="P532" s="267">
        <v>0</v>
      </c>
    </row>
    <row r="533" spans="1:16" ht="15">
      <c r="A533" s="290">
        <v>56</v>
      </c>
      <c r="B533" s="267">
        <v>0</v>
      </c>
      <c r="C533" s="267">
        <v>0</v>
      </c>
      <c r="D533" s="267">
        <v>3.2322</v>
      </c>
      <c r="E533" s="267">
        <v>1.5129</v>
      </c>
      <c r="F533" s="267">
        <v>4.5907</v>
      </c>
      <c r="G533" s="267">
        <v>1.5188</v>
      </c>
      <c r="H533" s="267">
        <v>4.098</v>
      </c>
      <c r="I533" s="267">
        <v>1.6169</v>
      </c>
      <c r="J533" s="267">
        <v>5.374</v>
      </c>
      <c r="K533" s="267">
        <v>1.5554</v>
      </c>
      <c r="L533" s="267">
        <v>3.0697</v>
      </c>
      <c r="M533" s="267">
        <v>2.0693</v>
      </c>
      <c r="N533" s="267">
        <v>2.6867</v>
      </c>
      <c r="O533" s="267">
        <v>1.729</v>
      </c>
      <c r="P533" s="267">
        <v>0</v>
      </c>
    </row>
    <row r="534" spans="1:16" ht="15">
      <c r="A534" s="290">
        <v>57</v>
      </c>
      <c r="B534" s="267">
        <v>0</v>
      </c>
      <c r="C534" s="267">
        <v>0</v>
      </c>
      <c r="D534" s="267">
        <v>3.2035</v>
      </c>
      <c r="E534" s="267">
        <v>1.4995</v>
      </c>
      <c r="F534" s="267">
        <v>4.331</v>
      </c>
      <c r="G534" s="267">
        <v>1.5052</v>
      </c>
      <c r="H534" s="267">
        <v>3.9181</v>
      </c>
      <c r="I534" s="267">
        <v>1.595</v>
      </c>
      <c r="J534" s="267">
        <v>5.0108</v>
      </c>
      <c r="K534" s="267">
        <v>1.5393</v>
      </c>
      <c r="L534" s="267">
        <v>3.0923</v>
      </c>
      <c r="M534" s="267">
        <v>2.0482</v>
      </c>
      <c r="N534" s="267">
        <v>2.6285</v>
      </c>
      <c r="O534" s="267">
        <v>1.7119</v>
      </c>
      <c r="P534" s="267">
        <v>0</v>
      </c>
    </row>
    <row r="535" spans="1:16" ht="15">
      <c r="A535" s="290">
        <v>58</v>
      </c>
      <c r="B535" s="267">
        <v>0</v>
      </c>
      <c r="C535" s="267">
        <v>0</v>
      </c>
      <c r="D535" s="267">
        <v>3.1748</v>
      </c>
      <c r="E535" s="267">
        <v>1.4862</v>
      </c>
      <c r="F535" s="267">
        <v>4.0712</v>
      </c>
      <c r="G535" s="267">
        <v>1.4916</v>
      </c>
      <c r="H535" s="267">
        <v>3.7382</v>
      </c>
      <c r="I535" s="267">
        <v>1.5731</v>
      </c>
      <c r="J535" s="267">
        <v>4.6475</v>
      </c>
      <c r="K535" s="267">
        <v>1.5231</v>
      </c>
      <c r="L535" s="267">
        <v>3.1149</v>
      </c>
      <c r="M535" s="267">
        <v>2.0272</v>
      </c>
      <c r="N535" s="267">
        <v>2.5703</v>
      </c>
      <c r="O535" s="267">
        <v>1.6949</v>
      </c>
      <c r="P535" s="267">
        <v>0</v>
      </c>
    </row>
    <row r="536" spans="1:16" ht="15">
      <c r="A536" s="290">
        <v>59</v>
      </c>
      <c r="B536" s="267">
        <v>0</v>
      </c>
      <c r="C536" s="267">
        <v>0</v>
      </c>
      <c r="D536" s="267">
        <v>3.1461</v>
      </c>
      <c r="E536" s="267">
        <v>1.4728</v>
      </c>
      <c r="F536" s="267">
        <v>3.8115</v>
      </c>
      <c r="G536" s="267">
        <v>1.478</v>
      </c>
      <c r="H536" s="267">
        <v>3.5583</v>
      </c>
      <c r="I536" s="267">
        <v>1.5512</v>
      </c>
      <c r="J536" s="267">
        <v>4.2843</v>
      </c>
      <c r="K536" s="267">
        <v>1.507</v>
      </c>
      <c r="L536" s="267">
        <v>3.1375</v>
      </c>
      <c r="M536" s="267">
        <v>2.0061</v>
      </c>
      <c r="N536" s="267">
        <v>2.5121</v>
      </c>
      <c r="O536" s="267">
        <v>1.6779</v>
      </c>
      <c r="P536" s="267">
        <v>0</v>
      </c>
    </row>
    <row r="537" spans="1:16" ht="15">
      <c r="A537" s="290">
        <v>60</v>
      </c>
      <c r="B537" s="267">
        <v>0</v>
      </c>
      <c r="C537" s="267">
        <v>0</v>
      </c>
      <c r="D537" s="267">
        <v>3.1174</v>
      </c>
      <c r="E537" s="267">
        <v>1.4594</v>
      </c>
      <c r="F537" s="267">
        <v>3.5517</v>
      </c>
      <c r="G537" s="267">
        <v>1.4644</v>
      </c>
      <c r="H537" s="267">
        <v>3.3784</v>
      </c>
      <c r="I537" s="267">
        <v>1.5292</v>
      </c>
      <c r="J537" s="267">
        <v>3.921</v>
      </c>
      <c r="K537" s="267">
        <v>1.4909</v>
      </c>
      <c r="L537" s="267">
        <v>3.1602</v>
      </c>
      <c r="M537" s="267">
        <v>1.985</v>
      </c>
      <c r="N537" s="267">
        <v>2.4539</v>
      </c>
      <c r="O537" s="267">
        <v>1.6609</v>
      </c>
      <c r="P537" s="267">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I22" sqref="I22:J22"/>
    </sheetView>
  </sheetViews>
  <sheetFormatPr defaultColWidth="9.140625" defaultRowHeight="12.75"/>
  <cols>
    <col min="1" max="1" width="8.28125" style="329" customWidth="1"/>
    <col min="2" max="2" width="6.7109375" style="318" customWidth="1"/>
    <col min="3" max="3" width="7.28125" style="318" bestFit="1" customWidth="1"/>
    <col min="4" max="4" width="7.7109375" style="318" customWidth="1"/>
    <col min="5" max="5" width="7.57421875" style="318" bestFit="1" customWidth="1"/>
    <col min="6" max="6" width="7.421875" style="318" bestFit="1" customWidth="1"/>
    <col min="7" max="7" width="7.57421875" style="318" bestFit="1" customWidth="1"/>
    <col min="8" max="8" width="7.421875" style="318" bestFit="1" customWidth="1"/>
    <col min="9" max="9" width="7.57421875" style="318" bestFit="1" customWidth="1"/>
    <col min="10" max="10" width="8.57421875" style="318" bestFit="1" customWidth="1"/>
    <col min="11" max="14" width="7.57421875" style="318" bestFit="1" customWidth="1"/>
    <col min="15" max="16" width="6.7109375" style="318" customWidth="1"/>
    <col min="17" max="16384" width="9.140625" style="319" customWidth="1"/>
  </cols>
  <sheetData>
    <row r="1" spans="1:4" ht="12.75">
      <c r="A1" s="315">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2.747</v>
      </c>
      <c r="B1" s="316" t="b">
        <f>IF(A1=2,IF(AND(RateGroup&gt;799,RateGroup&lt;876),HLOOKUP(ClmType,B409:Q470,MATCH(ClmAge,A409:A470)),IF(AND(RateGroup&gt;899,RateGroup&lt;984),HLOOKUP(ClmType,B476:Q537,MATCH(ClmAge,A476:A537)),"N/A")))</f>
        <v>0</v>
      </c>
      <c r="C1" s="317">
        <f>IF(A1=2,B1,A1)</f>
        <v>2.747</v>
      </c>
      <c r="D1" s="318" t="s">
        <v>178</v>
      </c>
    </row>
    <row r="3" ht="12.75">
      <c r="A3" s="320">
        <f>HLOOKUP('[1]NEER Claim Cost Calculator'!$I$22,B7:P68,MATCH('[1]NEER Claim Cost Calculator'!$K$22,A7:A68))</f>
        <v>4.1809</v>
      </c>
    </row>
    <row r="4" spans="1:16" s="321" customFormat="1" ht="12.75">
      <c r="A4" s="484" t="s">
        <v>18311</v>
      </c>
      <c r="B4" s="484"/>
      <c r="C4" s="484"/>
      <c r="D4" s="484"/>
      <c r="E4" s="484"/>
      <c r="F4" s="484"/>
      <c r="G4" s="484"/>
      <c r="H4" s="484"/>
      <c r="I4" s="484"/>
      <c r="J4" s="484"/>
      <c r="K4" s="484"/>
      <c r="L4" s="484"/>
      <c r="M4" s="484"/>
      <c r="N4" s="484"/>
      <c r="O4" s="484"/>
      <c r="P4" s="484"/>
    </row>
    <row r="5" spans="1:16" ht="12.75">
      <c r="A5" s="485" t="s">
        <v>17878</v>
      </c>
      <c r="B5" s="485"/>
      <c r="C5" s="485"/>
      <c r="D5" s="485"/>
      <c r="E5" s="485"/>
      <c r="F5" s="485"/>
      <c r="G5" s="485"/>
      <c r="H5" s="485"/>
      <c r="I5" s="485"/>
      <c r="J5" s="485"/>
      <c r="K5" s="485"/>
      <c r="L5" s="485"/>
      <c r="M5" s="485"/>
      <c r="N5" s="485"/>
      <c r="O5" s="485"/>
      <c r="P5" s="485"/>
    </row>
    <row r="6" spans="1:16" ht="12.75">
      <c r="A6" s="322" t="s">
        <v>181</v>
      </c>
      <c r="B6" s="323" t="s">
        <v>182</v>
      </c>
      <c r="C6" s="323" t="s">
        <v>182</v>
      </c>
      <c r="D6" s="323" t="s">
        <v>182</v>
      </c>
      <c r="E6" s="323" t="s">
        <v>182</v>
      </c>
      <c r="F6" s="323" t="s">
        <v>182</v>
      </c>
      <c r="G6" s="323" t="s">
        <v>182</v>
      </c>
      <c r="H6" s="323" t="s">
        <v>182</v>
      </c>
      <c r="I6" s="323" t="s">
        <v>182</v>
      </c>
      <c r="J6" s="323" t="s">
        <v>182</v>
      </c>
      <c r="K6" s="323" t="s">
        <v>182</v>
      </c>
      <c r="L6" s="323" t="s">
        <v>182</v>
      </c>
      <c r="M6" s="323" t="s">
        <v>182</v>
      </c>
      <c r="N6" s="323" t="s">
        <v>182</v>
      </c>
      <c r="O6" s="323" t="s">
        <v>182</v>
      </c>
      <c r="P6" s="323" t="s">
        <v>182</v>
      </c>
    </row>
    <row r="7" spans="1:16" ht="12.75">
      <c r="A7" s="324" t="s">
        <v>196</v>
      </c>
      <c r="B7" s="325">
        <v>1</v>
      </c>
      <c r="C7" s="325">
        <v>2</v>
      </c>
      <c r="D7" s="325">
        <v>3</v>
      </c>
      <c r="E7" s="325">
        <v>4</v>
      </c>
      <c r="F7" s="325">
        <v>5</v>
      </c>
      <c r="G7" s="325">
        <v>6</v>
      </c>
      <c r="H7" s="325">
        <v>7</v>
      </c>
      <c r="I7" s="325">
        <v>8</v>
      </c>
      <c r="J7" s="325">
        <v>9</v>
      </c>
      <c r="K7" s="325">
        <v>10</v>
      </c>
      <c r="L7" s="325">
        <v>11</v>
      </c>
      <c r="M7" s="325">
        <v>12</v>
      </c>
      <c r="N7" s="325">
        <v>13</v>
      </c>
      <c r="O7" s="325">
        <v>14</v>
      </c>
      <c r="P7" s="325">
        <v>15</v>
      </c>
    </row>
    <row r="8" spans="1:16" ht="15">
      <c r="A8" s="326">
        <v>0</v>
      </c>
      <c r="B8" s="327">
        <v>0</v>
      </c>
      <c r="C8" s="327">
        <v>0</v>
      </c>
      <c r="D8" s="327">
        <v>71.0961</v>
      </c>
      <c r="E8" s="327">
        <v>9.7095</v>
      </c>
      <c r="F8" s="327">
        <v>49.0227</v>
      </c>
      <c r="G8" s="327">
        <v>12.742</v>
      </c>
      <c r="H8" s="327">
        <v>42.8857</v>
      </c>
      <c r="I8" s="327">
        <v>9.2379</v>
      </c>
      <c r="J8" s="327">
        <v>37.1978</v>
      </c>
      <c r="K8" s="327">
        <v>9.9301</v>
      </c>
      <c r="L8" s="327">
        <v>15.2216</v>
      </c>
      <c r="M8" s="327">
        <v>13.4867</v>
      </c>
      <c r="N8" s="327">
        <v>0</v>
      </c>
      <c r="O8" s="327">
        <v>0</v>
      </c>
      <c r="P8" s="327">
        <v>0</v>
      </c>
    </row>
    <row r="9" spans="1:16" ht="15">
      <c r="A9" s="326">
        <v>1</v>
      </c>
      <c r="B9" s="327">
        <v>0</v>
      </c>
      <c r="C9" s="327">
        <v>0</v>
      </c>
      <c r="D9" s="327">
        <v>63.1965</v>
      </c>
      <c r="E9" s="327">
        <v>8.6307</v>
      </c>
      <c r="F9" s="327">
        <v>43.5758</v>
      </c>
      <c r="G9" s="327">
        <v>11.3262</v>
      </c>
      <c r="H9" s="327">
        <v>38.1206</v>
      </c>
      <c r="I9" s="327">
        <v>8.2115</v>
      </c>
      <c r="J9" s="327">
        <v>33.0647</v>
      </c>
      <c r="K9" s="327">
        <v>8.8268</v>
      </c>
      <c r="L9" s="327">
        <v>13.5303</v>
      </c>
      <c r="M9" s="327">
        <v>11.9882</v>
      </c>
      <c r="N9" s="327">
        <v>0</v>
      </c>
      <c r="O9" s="327">
        <v>0</v>
      </c>
      <c r="P9" s="327">
        <v>0</v>
      </c>
    </row>
    <row r="10" spans="1:16" ht="15">
      <c r="A10" s="326">
        <v>2</v>
      </c>
      <c r="B10" s="327">
        <v>0</v>
      </c>
      <c r="C10" s="327">
        <v>0</v>
      </c>
      <c r="D10" s="327">
        <v>55.2969</v>
      </c>
      <c r="E10" s="327">
        <v>7.5518</v>
      </c>
      <c r="F10" s="327">
        <v>38.1288</v>
      </c>
      <c r="G10" s="327">
        <v>9.9104</v>
      </c>
      <c r="H10" s="327">
        <v>33.3555</v>
      </c>
      <c r="I10" s="327">
        <v>7.1851</v>
      </c>
      <c r="J10" s="327">
        <v>28.9317</v>
      </c>
      <c r="K10" s="327">
        <v>7.7234</v>
      </c>
      <c r="L10" s="327">
        <v>11.839</v>
      </c>
      <c r="M10" s="327">
        <v>10.4897</v>
      </c>
      <c r="N10" s="327">
        <v>0</v>
      </c>
      <c r="O10" s="327">
        <v>0</v>
      </c>
      <c r="P10" s="327">
        <v>0</v>
      </c>
    </row>
    <row r="11" spans="1:16" ht="15">
      <c r="A11" s="326">
        <v>3</v>
      </c>
      <c r="B11" s="327">
        <v>0</v>
      </c>
      <c r="C11" s="327">
        <v>0</v>
      </c>
      <c r="D11" s="327">
        <v>47.3974</v>
      </c>
      <c r="E11" s="327">
        <v>6.473</v>
      </c>
      <c r="F11" s="327">
        <v>32.6818</v>
      </c>
      <c r="G11" s="327">
        <v>8.4946</v>
      </c>
      <c r="H11" s="327">
        <v>28.5904</v>
      </c>
      <c r="I11" s="327">
        <v>6.1586</v>
      </c>
      <c r="J11" s="327">
        <v>24.7986</v>
      </c>
      <c r="K11" s="327">
        <v>6.6201</v>
      </c>
      <c r="L11" s="327">
        <v>10.1477</v>
      </c>
      <c r="M11" s="327">
        <v>8.9911</v>
      </c>
      <c r="N11" s="327">
        <v>0</v>
      </c>
      <c r="O11" s="327">
        <v>0</v>
      </c>
      <c r="P11" s="327">
        <v>0</v>
      </c>
    </row>
    <row r="12" spans="1:16" ht="15">
      <c r="A12" s="326">
        <v>4</v>
      </c>
      <c r="B12" s="327">
        <v>0</v>
      </c>
      <c r="C12" s="327">
        <v>0</v>
      </c>
      <c r="D12" s="327">
        <v>39.4978</v>
      </c>
      <c r="E12" s="327">
        <v>5.3942</v>
      </c>
      <c r="F12" s="327">
        <v>27.2349</v>
      </c>
      <c r="G12" s="327">
        <v>7.0789</v>
      </c>
      <c r="H12" s="327">
        <v>23.8254</v>
      </c>
      <c r="I12" s="327">
        <v>5.1322</v>
      </c>
      <c r="J12" s="327">
        <v>20.6655</v>
      </c>
      <c r="K12" s="327">
        <v>5.5167</v>
      </c>
      <c r="L12" s="327">
        <v>8.4564</v>
      </c>
      <c r="M12" s="327">
        <v>7.4926</v>
      </c>
      <c r="N12" s="327">
        <v>0</v>
      </c>
      <c r="O12" s="327">
        <v>0</v>
      </c>
      <c r="P12" s="327">
        <v>0</v>
      </c>
    </row>
    <row r="13" spans="1:16" ht="15">
      <c r="A13" s="326">
        <v>5</v>
      </c>
      <c r="B13" s="327">
        <v>0</v>
      </c>
      <c r="C13" s="327">
        <v>0</v>
      </c>
      <c r="D13" s="327">
        <v>31.5982</v>
      </c>
      <c r="E13" s="327">
        <v>4.3153</v>
      </c>
      <c r="F13" s="327">
        <v>21.7879</v>
      </c>
      <c r="G13" s="327">
        <v>5.6631</v>
      </c>
      <c r="H13" s="327">
        <v>19.0603</v>
      </c>
      <c r="I13" s="327">
        <v>4.1058</v>
      </c>
      <c r="J13" s="327">
        <v>16.5324</v>
      </c>
      <c r="K13" s="327">
        <v>4.4134</v>
      </c>
      <c r="L13" s="327">
        <v>6.7652</v>
      </c>
      <c r="M13" s="327">
        <v>5.9941</v>
      </c>
      <c r="N13" s="327">
        <v>0</v>
      </c>
      <c r="O13" s="327">
        <v>0</v>
      </c>
      <c r="P13" s="327">
        <v>0</v>
      </c>
    </row>
    <row r="14" spans="1:16" ht="15">
      <c r="A14" s="326">
        <v>6</v>
      </c>
      <c r="B14" s="327">
        <v>0</v>
      </c>
      <c r="C14" s="327">
        <v>0</v>
      </c>
      <c r="D14" s="327">
        <v>23.6987</v>
      </c>
      <c r="E14" s="327">
        <v>3.2365</v>
      </c>
      <c r="F14" s="327">
        <v>16.3409</v>
      </c>
      <c r="G14" s="327">
        <v>4.2473</v>
      </c>
      <c r="H14" s="327">
        <v>14.2952</v>
      </c>
      <c r="I14" s="327">
        <v>3.0793</v>
      </c>
      <c r="J14" s="327">
        <v>12.3993</v>
      </c>
      <c r="K14" s="327">
        <v>3.31</v>
      </c>
      <c r="L14" s="327">
        <v>5.0739</v>
      </c>
      <c r="M14" s="327">
        <v>4.4956</v>
      </c>
      <c r="N14" s="327">
        <v>0</v>
      </c>
      <c r="O14" s="327">
        <v>0</v>
      </c>
      <c r="P14" s="327">
        <v>0</v>
      </c>
    </row>
    <row r="15" spans="1:16" ht="15">
      <c r="A15" s="326">
        <v>7</v>
      </c>
      <c r="B15" s="327">
        <v>0</v>
      </c>
      <c r="C15" s="327">
        <v>0</v>
      </c>
      <c r="D15" s="327">
        <v>22.5819</v>
      </c>
      <c r="E15" s="327">
        <v>3.1612</v>
      </c>
      <c r="F15" s="327">
        <v>15.5066</v>
      </c>
      <c r="G15" s="327">
        <v>4.1521</v>
      </c>
      <c r="H15" s="327">
        <v>13.8552</v>
      </c>
      <c r="I15" s="327">
        <v>3.0074</v>
      </c>
      <c r="J15" s="327">
        <v>12.1354</v>
      </c>
      <c r="K15" s="327">
        <v>3.2329</v>
      </c>
      <c r="L15" s="327">
        <v>5.2985</v>
      </c>
      <c r="M15" s="327">
        <v>4.3907</v>
      </c>
      <c r="N15" s="327">
        <v>0</v>
      </c>
      <c r="O15" s="327">
        <v>0</v>
      </c>
      <c r="P15" s="327">
        <v>0</v>
      </c>
    </row>
    <row r="16" spans="1:16" ht="15">
      <c r="A16" s="326">
        <v>8</v>
      </c>
      <c r="B16" s="327">
        <v>0</v>
      </c>
      <c r="C16" s="327">
        <v>0</v>
      </c>
      <c r="D16" s="327">
        <v>21.465</v>
      </c>
      <c r="E16" s="327">
        <v>3.0859</v>
      </c>
      <c r="F16" s="327">
        <v>14.6723</v>
      </c>
      <c r="G16" s="327">
        <v>4.0569</v>
      </c>
      <c r="H16" s="327">
        <v>13.4152</v>
      </c>
      <c r="I16" s="327">
        <v>2.9354</v>
      </c>
      <c r="J16" s="327">
        <v>11.8714</v>
      </c>
      <c r="K16" s="327">
        <v>3.1558</v>
      </c>
      <c r="L16" s="327">
        <v>5.5231</v>
      </c>
      <c r="M16" s="327">
        <v>4.2858</v>
      </c>
      <c r="N16" s="327">
        <v>0</v>
      </c>
      <c r="O16" s="327">
        <v>0</v>
      </c>
      <c r="P16" s="327">
        <v>0</v>
      </c>
    </row>
    <row r="17" spans="1:16" ht="15">
      <c r="A17" s="326">
        <v>9</v>
      </c>
      <c r="B17" s="327">
        <v>0</v>
      </c>
      <c r="C17" s="327">
        <v>0</v>
      </c>
      <c r="D17" s="327">
        <v>20.3482</v>
      </c>
      <c r="E17" s="327">
        <v>3.0106</v>
      </c>
      <c r="F17" s="327">
        <v>13.838</v>
      </c>
      <c r="G17" s="327">
        <v>3.9617</v>
      </c>
      <c r="H17" s="327">
        <v>12.9752</v>
      </c>
      <c r="I17" s="327">
        <v>2.8635</v>
      </c>
      <c r="J17" s="327">
        <v>11.6075</v>
      </c>
      <c r="K17" s="327">
        <v>3.0787</v>
      </c>
      <c r="L17" s="327">
        <v>5.7477</v>
      </c>
      <c r="M17" s="327">
        <v>4.1809</v>
      </c>
      <c r="N17" s="327">
        <v>0</v>
      </c>
      <c r="O17" s="327">
        <v>0</v>
      </c>
      <c r="P17" s="327">
        <v>0</v>
      </c>
    </row>
    <row r="18" spans="1:16" ht="15">
      <c r="A18" s="326">
        <v>10</v>
      </c>
      <c r="B18" s="327">
        <v>0</v>
      </c>
      <c r="C18" s="327">
        <v>0</v>
      </c>
      <c r="D18" s="327">
        <v>19.2314</v>
      </c>
      <c r="E18" s="327">
        <v>2.9353</v>
      </c>
      <c r="F18" s="327">
        <v>13.0036</v>
      </c>
      <c r="G18" s="327">
        <v>3.8665</v>
      </c>
      <c r="H18" s="327">
        <v>12.5352</v>
      </c>
      <c r="I18" s="327">
        <v>2.7915</v>
      </c>
      <c r="J18" s="327">
        <v>11.3436</v>
      </c>
      <c r="K18" s="327">
        <v>3.0016</v>
      </c>
      <c r="L18" s="327">
        <v>5.9723</v>
      </c>
      <c r="M18" s="327">
        <v>4.076</v>
      </c>
      <c r="N18" s="327">
        <v>0</v>
      </c>
      <c r="O18" s="327">
        <v>0</v>
      </c>
      <c r="P18" s="327">
        <v>0</v>
      </c>
    </row>
    <row r="19" spans="1:16" ht="15">
      <c r="A19" s="326">
        <v>11</v>
      </c>
      <c r="B19" s="327">
        <v>0</v>
      </c>
      <c r="C19" s="327">
        <v>0</v>
      </c>
      <c r="D19" s="327">
        <v>18.1145</v>
      </c>
      <c r="E19" s="327">
        <v>2.86</v>
      </c>
      <c r="F19" s="327">
        <v>12.1693</v>
      </c>
      <c r="G19" s="327">
        <v>3.7713</v>
      </c>
      <c r="H19" s="327">
        <v>12.0952</v>
      </c>
      <c r="I19" s="327">
        <v>2.7196</v>
      </c>
      <c r="J19" s="327">
        <v>11.0797</v>
      </c>
      <c r="K19" s="327">
        <v>2.9245</v>
      </c>
      <c r="L19" s="327">
        <v>6.1969</v>
      </c>
      <c r="M19" s="327">
        <v>3.9711</v>
      </c>
      <c r="N19" s="327">
        <v>0</v>
      </c>
      <c r="O19" s="327">
        <v>0</v>
      </c>
      <c r="P19" s="327">
        <v>0</v>
      </c>
    </row>
    <row r="20" spans="1:16" ht="15">
      <c r="A20" s="326">
        <v>12</v>
      </c>
      <c r="B20" s="327">
        <v>0</v>
      </c>
      <c r="C20" s="327">
        <v>0</v>
      </c>
      <c r="D20" s="327">
        <v>16.9977</v>
      </c>
      <c r="E20" s="327">
        <v>2.7847</v>
      </c>
      <c r="F20" s="327">
        <v>11.335</v>
      </c>
      <c r="G20" s="327">
        <v>3.6761</v>
      </c>
      <c r="H20" s="327">
        <v>11.6551</v>
      </c>
      <c r="I20" s="327">
        <v>2.6476</v>
      </c>
      <c r="J20" s="327">
        <v>10.8157</v>
      </c>
      <c r="K20" s="327">
        <v>2.8473</v>
      </c>
      <c r="L20" s="327">
        <v>6.4215</v>
      </c>
      <c r="M20" s="327">
        <v>3.8662</v>
      </c>
      <c r="N20" s="327">
        <v>0</v>
      </c>
      <c r="O20" s="327">
        <v>0</v>
      </c>
      <c r="P20" s="327">
        <v>0</v>
      </c>
    </row>
    <row r="21" spans="1:16" ht="15">
      <c r="A21" s="326">
        <v>13</v>
      </c>
      <c r="B21" s="327">
        <v>0</v>
      </c>
      <c r="C21" s="327">
        <v>0</v>
      </c>
      <c r="D21" s="327">
        <v>15.8809</v>
      </c>
      <c r="E21" s="327">
        <v>2.7094</v>
      </c>
      <c r="F21" s="327">
        <v>10.5007</v>
      </c>
      <c r="G21" s="327">
        <v>3.5809</v>
      </c>
      <c r="H21" s="327">
        <v>11.2151</v>
      </c>
      <c r="I21" s="327">
        <v>2.5757</v>
      </c>
      <c r="J21" s="327">
        <v>10.5518</v>
      </c>
      <c r="K21" s="327">
        <v>2.7702</v>
      </c>
      <c r="L21" s="327">
        <v>6.6461</v>
      </c>
      <c r="M21" s="327">
        <v>3.7613</v>
      </c>
      <c r="N21" s="327">
        <v>0</v>
      </c>
      <c r="O21" s="327">
        <v>0</v>
      </c>
      <c r="P21" s="327">
        <v>0</v>
      </c>
    </row>
    <row r="22" spans="1:16" ht="15">
      <c r="A22" s="326">
        <v>14</v>
      </c>
      <c r="B22" s="327">
        <v>0</v>
      </c>
      <c r="C22" s="327">
        <v>0</v>
      </c>
      <c r="D22" s="327">
        <v>14.764</v>
      </c>
      <c r="E22" s="327">
        <v>2.634</v>
      </c>
      <c r="F22" s="327">
        <v>9.6664</v>
      </c>
      <c r="G22" s="327">
        <v>3.4857</v>
      </c>
      <c r="H22" s="327">
        <v>10.7751</v>
      </c>
      <c r="I22" s="327">
        <v>2.5037</v>
      </c>
      <c r="J22" s="327">
        <v>10.2879</v>
      </c>
      <c r="K22" s="327">
        <v>2.6931</v>
      </c>
      <c r="L22" s="327">
        <v>6.8707</v>
      </c>
      <c r="M22" s="327">
        <v>3.6564</v>
      </c>
      <c r="N22" s="327">
        <v>0</v>
      </c>
      <c r="O22" s="327">
        <v>0</v>
      </c>
      <c r="P22" s="327">
        <v>0</v>
      </c>
    </row>
    <row r="23" spans="1:16" ht="15">
      <c r="A23" s="326">
        <v>15</v>
      </c>
      <c r="B23" s="327">
        <v>0</v>
      </c>
      <c r="C23" s="327">
        <v>0</v>
      </c>
      <c r="D23" s="327">
        <v>13.6472</v>
      </c>
      <c r="E23" s="327">
        <v>2.5587</v>
      </c>
      <c r="F23" s="327">
        <v>8.8321</v>
      </c>
      <c r="G23" s="327">
        <v>3.3905</v>
      </c>
      <c r="H23" s="327">
        <v>10.3351</v>
      </c>
      <c r="I23" s="327">
        <v>2.4318</v>
      </c>
      <c r="J23" s="327">
        <v>10.024</v>
      </c>
      <c r="K23" s="327">
        <v>2.616</v>
      </c>
      <c r="L23" s="327">
        <v>7.0953</v>
      </c>
      <c r="M23" s="327">
        <v>3.5515</v>
      </c>
      <c r="N23" s="327">
        <v>0</v>
      </c>
      <c r="O23" s="327">
        <v>0</v>
      </c>
      <c r="P23" s="327">
        <v>0</v>
      </c>
    </row>
    <row r="24" spans="1:16" ht="15">
      <c r="A24" s="326">
        <v>16</v>
      </c>
      <c r="B24" s="327">
        <v>0</v>
      </c>
      <c r="C24" s="327">
        <v>0</v>
      </c>
      <c r="D24" s="327">
        <v>12.5304</v>
      </c>
      <c r="E24" s="327">
        <v>2.4834</v>
      </c>
      <c r="F24" s="327">
        <v>7.9977</v>
      </c>
      <c r="G24" s="327">
        <v>3.2953</v>
      </c>
      <c r="H24" s="327">
        <v>9.8951</v>
      </c>
      <c r="I24" s="327">
        <v>2.3598</v>
      </c>
      <c r="J24" s="327">
        <v>9.76</v>
      </c>
      <c r="K24" s="327">
        <v>2.5389</v>
      </c>
      <c r="L24" s="327">
        <v>7.3199</v>
      </c>
      <c r="M24" s="327">
        <v>3.4466</v>
      </c>
      <c r="N24" s="327">
        <v>0</v>
      </c>
      <c r="O24" s="327">
        <v>0</v>
      </c>
      <c r="P24" s="327">
        <v>0</v>
      </c>
    </row>
    <row r="25" spans="1:16" ht="15">
      <c r="A25" s="326">
        <v>17</v>
      </c>
      <c r="B25" s="327">
        <v>0</v>
      </c>
      <c r="C25" s="327">
        <v>0</v>
      </c>
      <c r="D25" s="327">
        <v>11.4135</v>
      </c>
      <c r="E25" s="327">
        <v>2.4081</v>
      </c>
      <c r="F25" s="327">
        <v>7.1634</v>
      </c>
      <c r="G25" s="327">
        <v>3.2001</v>
      </c>
      <c r="H25" s="327">
        <v>9.4551</v>
      </c>
      <c r="I25" s="327">
        <v>2.2879</v>
      </c>
      <c r="J25" s="327">
        <v>9.4961</v>
      </c>
      <c r="K25" s="327">
        <v>2.4618</v>
      </c>
      <c r="L25" s="327">
        <v>7.5445</v>
      </c>
      <c r="M25" s="327">
        <v>3.3417</v>
      </c>
      <c r="N25" s="327">
        <v>0</v>
      </c>
      <c r="O25" s="327">
        <v>0</v>
      </c>
      <c r="P25" s="327">
        <v>0</v>
      </c>
    </row>
    <row r="26" spans="1:16" ht="15">
      <c r="A26" s="326">
        <v>18</v>
      </c>
      <c r="B26" s="327">
        <v>0</v>
      </c>
      <c r="C26" s="327">
        <v>0</v>
      </c>
      <c r="D26" s="327">
        <v>10.2967</v>
      </c>
      <c r="E26" s="327">
        <v>2.3328</v>
      </c>
      <c r="F26" s="327">
        <v>6.3291</v>
      </c>
      <c r="G26" s="327">
        <v>3.1049</v>
      </c>
      <c r="H26" s="327">
        <v>9.0151</v>
      </c>
      <c r="I26" s="327">
        <v>2.2159</v>
      </c>
      <c r="J26" s="327">
        <v>9.2322</v>
      </c>
      <c r="K26" s="327">
        <v>2.3846</v>
      </c>
      <c r="L26" s="327">
        <v>7.7691</v>
      </c>
      <c r="M26" s="327">
        <v>3.2368</v>
      </c>
      <c r="N26" s="327">
        <v>9.8219</v>
      </c>
      <c r="O26" s="327">
        <v>5.471</v>
      </c>
      <c r="P26" s="327">
        <v>0</v>
      </c>
    </row>
    <row r="27" spans="1:16" ht="15">
      <c r="A27" s="326">
        <v>19</v>
      </c>
      <c r="B27" s="327">
        <v>0</v>
      </c>
      <c r="C27" s="327">
        <v>0</v>
      </c>
      <c r="D27" s="327">
        <v>9.8747</v>
      </c>
      <c r="E27" s="327">
        <v>2.3316</v>
      </c>
      <c r="F27" s="327">
        <v>6.3215</v>
      </c>
      <c r="G27" s="327">
        <v>3.0997</v>
      </c>
      <c r="H27" s="327">
        <v>8.7728</v>
      </c>
      <c r="I27" s="327">
        <v>2.2151</v>
      </c>
      <c r="J27" s="327">
        <v>8.9952</v>
      </c>
      <c r="K27" s="327">
        <v>2.3835</v>
      </c>
      <c r="L27" s="327">
        <v>7.6507</v>
      </c>
      <c r="M27" s="327">
        <v>3.2365</v>
      </c>
      <c r="N27" s="327">
        <v>9.5491</v>
      </c>
      <c r="O27" s="327">
        <v>5.319</v>
      </c>
      <c r="P27" s="327">
        <v>0</v>
      </c>
    </row>
    <row r="28" spans="1:16" ht="15">
      <c r="A28" s="326">
        <v>20</v>
      </c>
      <c r="B28" s="327">
        <v>0</v>
      </c>
      <c r="C28" s="327">
        <v>0</v>
      </c>
      <c r="D28" s="327">
        <v>9.4528</v>
      </c>
      <c r="E28" s="327">
        <v>2.3305</v>
      </c>
      <c r="F28" s="327">
        <v>6.3139</v>
      </c>
      <c r="G28" s="327">
        <v>3.0945</v>
      </c>
      <c r="H28" s="327">
        <v>8.5305</v>
      </c>
      <c r="I28" s="327">
        <v>2.2143</v>
      </c>
      <c r="J28" s="327">
        <v>8.7583</v>
      </c>
      <c r="K28" s="327">
        <v>2.3824</v>
      </c>
      <c r="L28" s="327">
        <v>7.5323</v>
      </c>
      <c r="M28" s="327">
        <v>3.2362</v>
      </c>
      <c r="N28" s="327">
        <v>9.2763</v>
      </c>
      <c r="O28" s="327">
        <v>5.167</v>
      </c>
      <c r="P28" s="327">
        <v>0</v>
      </c>
    </row>
    <row r="29" spans="1:16" ht="15">
      <c r="A29" s="326">
        <v>21</v>
      </c>
      <c r="B29" s="327">
        <v>0</v>
      </c>
      <c r="C29" s="327">
        <v>0</v>
      </c>
      <c r="D29" s="327">
        <v>9.2115</v>
      </c>
      <c r="E29" s="327">
        <v>2.3759</v>
      </c>
      <c r="F29" s="327">
        <v>6.4323</v>
      </c>
      <c r="G29" s="327">
        <v>3.1511</v>
      </c>
      <c r="H29" s="327">
        <v>8.454</v>
      </c>
      <c r="I29" s="327">
        <v>2.2577</v>
      </c>
      <c r="J29" s="327">
        <v>8.6918</v>
      </c>
      <c r="K29" s="327">
        <v>2.429</v>
      </c>
      <c r="L29" s="327">
        <v>7.5622</v>
      </c>
      <c r="M29" s="327">
        <v>3.3006</v>
      </c>
      <c r="N29" s="327">
        <v>9.1835</v>
      </c>
      <c r="O29" s="327">
        <v>5.1153</v>
      </c>
      <c r="P29" s="327">
        <v>0</v>
      </c>
    </row>
    <row r="30" spans="1:16" ht="15">
      <c r="A30" s="326">
        <v>22</v>
      </c>
      <c r="B30" s="327">
        <v>0</v>
      </c>
      <c r="C30" s="327">
        <v>0</v>
      </c>
      <c r="D30" s="327">
        <v>8.7811</v>
      </c>
      <c r="E30" s="327">
        <v>2.3747</v>
      </c>
      <c r="F30" s="327">
        <v>6.4246</v>
      </c>
      <c r="G30" s="327">
        <v>3.1459</v>
      </c>
      <c r="H30" s="327">
        <v>8.2069</v>
      </c>
      <c r="I30" s="327">
        <v>2.2569</v>
      </c>
      <c r="J30" s="327">
        <v>8.4501</v>
      </c>
      <c r="K30" s="327">
        <v>2.4278</v>
      </c>
      <c r="L30" s="327">
        <v>7.4414</v>
      </c>
      <c r="M30" s="327">
        <v>3.3003</v>
      </c>
      <c r="N30" s="327">
        <v>8.9052</v>
      </c>
      <c r="O30" s="327">
        <v>4.9603</v>
      </c>
      <c r="P30" s="327">
        <v>0</v>
      </c>
    </row>
    <row r="31" spans="1:16" ht="15">
      <c r="A31" s="326">
        <v>23</v>
      </c>
      <c r="B31" s="327">
        <v>0</v>
      </c>
      <c r="C31" s="327">
        <v>0</v>
      </c>
      <c r="D31" s="327">
        <v>8.3507</v>
      </c>
      <c r="E31" s="327">
        <v>2.3735</v>
      </c>
      <c r="F31" s="327">
        <v>6.4168</v>
      </c>
      <c r="G31" s="327">
        <v>3.1406</v>
      </c>
      <c r="H31" s="327">
        <v>7.9597</v>
      </c>
      <c r="I31" s="327">
        <v>2.2561</v>
      </c>
      <c r="J31" s="327">
        <v>8.2084</v>
      </c>
      <c r="K31" s="327">
        <v>2.4267</v>
      </c>
      <c r="L31" s="327">
        <v>7.3206</v>
      </c>
      <c r="M31" s="327">
        <v>3.3</v>
      </c>
      <c r="N31" s="327">
        <v>8.6269</v>
      </c>
      <c r="O31" s="327">
        <v>4.8053</v>
      </c>
      <c r="P31" s="327">
        <v>0</v>
      </c>
    </row>
    <row r="32" spans="1:16" ht="15">
      <c r="A32" s="326">
        <v>24</v>
      </c>
      <c r="B32" s="327">
        <v>0</v>
      </c>
      <c r="C32" s="327">
        <v>0</v>
      </c>
      <c r="D32" s="327">
        <v>7.9203</v>
      </c>
      <c r="E32" s="327">
        <v>2.3723</v>
      </c>
      <c r="F32" s="327">
        <v>6.409</v>
      </c>
      <c r="G32" s="327">
        <v>3.1353</v>
      </c>
      <c r="H32" s="327">
        <v>7.7126</v>
      </c>
      <c r="I32" s="327">
        <v>2.2552</v>
      </c>
      <c r="J32" s="327">
        <v>7.9668</v>
      </c>
      <c r="K32" s="327">
        <v>2.4256</v>
      </c>
      <c r="L32" s="327">
        <v>7.1999</v>
      </c>
      <c r="M32" s="327">
        <v>3.2997</v>
      </c>
      <c r="N32" s="327">
        <v>8.3486</v>
      </c>
      <c r="O32" s="327">
        <v>4.6503</v>
      </c>
      <c r="P32" s="327">
        <v>0</v>
      </c>
    </row>
    <row r="33" spans="1:16" ht="15">
      <c r="A33" s="326">
        <v>25</v>
      </c>
      <c r="B33" s="327">
        <v>0</v>
      </c>
      <c r="C33" s="327">
        <v>0</v>
      </c>
      <c r="D33" s="327">
        <v>7.4899</v>
      </c>
      <c r="E33" s="327">
        <v>2.3711</v>
      </c>
      <c r="F33" s="327">
        <v>6.4012</v>
      </c>
      <c r="G33" s="327">
        <v>3.1301</v>
      </c>
      <c r="H33" s="327">
        <v>7.4655</v>
      </c>
      <c r="I33" s="327">
        <v>2.2544</v>
      </c>
      <c r="J33" s="327">
        <v>7.7251</v>
      </c>
      <c r="K33" s="327">
        <v>2.4244</v>
      </c>
      <c r="L33" s="327">
        <v>7.0791</v>
      </c>
      <c r="M33" s="327">
        <v>3.2993</v>
      </c>
      <c r="N33" s="327">
        <v>8.0703</v>
      </c>
      <c r="O33" s="327">
        <v>4.4953</v>
      </c>
      <c r="P33" s="327">
        <v>0</v>
      </c>
    </row>
    <row r="34" spans="1:16" ht="15">
      <c r="A34" s="326">
        <v>26</v>
      </c>
      <c r="B34" s="327">
        <v>0</v>
      </c>
      <c r="C34" s="327">
        <v>0</v>
      </c>
      <c r="D34" s="327">
        <v>7.0595</v>
      </c>
      <c r="E34" s="327">
        <v>2.3699</v>
      </c>
      <c r="F34" s="327">
        <v>6.3934</v>
      </c>
      <c r="G34" s="327">
        <v>3.1248</v>
      </c>
      <c r="H34" s="327">
        <v>7.2183</v>
      </c>
      <c r="I34" s="327">
        <v>2.2535</v>
      </c>
      <c r="J34" s="327">
        <v>7.4834</v>
      </c>
      <c r="K34" s="327">
        <v>2.4233</v>
      </c>
      <c r="L34" s="327">
        <v>6.9583</v>
      </c>
      <c r="M34" s="327">
        <v>3.299</v>
      </c>
      <c r="N34" s="327">
        <v>7.7921</v>
      </c>
      <c r="O34" s="327">
        <v>4.3403</v>
      </c>
      <c r="P34" s="327">
        <v>0</v>
      </c>
    </row>
    <row r="35" spans="1:16" ht="15">
      <c r="A35" s="326">
        <v>27</v>
      </c>
      <c r="B35" s="327">
        <v>0</v>
      </c>
      <c r="C35" s="327">
        <v>0</v>
      </c>
      <c r="D35" s="327">
        <v>6.6291</v>
      </c>
      <c r="E35" s="327">
        <v>2.3687</v>
      </c>
      <c r="F35" s="327">
        <v>6.3856</v>
      </c>
      <c r="G35" s="327">
        <v>3.1195</v>
      </c>
      <c r="H35" s="327">
        <v>6.9712</v>
      </c>
      <c r="I35" s="327">
        <v>2.2527</v>
      </c>
      <c r="J35" s="327">
        <v>7.2417</v>
      </c>
      <c r="K35" s="327">
        <v>2.4222</v>
      </c>
      <c r="L35" s="327">
        <v>6.8375</v>
      </c>
      <c r="M35" s="327">
        <v>3.2987</v>
      </c>
      <c r="N35" s="327">
        <v>7.5138</v>
      </c>
      <c r="O35" s="327">
        <v>4.1853</v>
      </c>
      <c r="P35" s="327">
        <v>0</v>
      </c>
    </row>
    <row r="36" spans="1:16" ht="15">
      <c r="A36" s="326">
        <v>28</v>
      </c>
      <c r="B36" s="327">
        <v>0</v>
      </c>
      <c r="C36" s="327">
        <v>0</v>
      </c>
      <c r="D36" s="327">
        <v>6.1987</v>
      </c>
      <c r="E36" s="327">
        <v>2.3675</v>
      </c>
      <c r="F36" s="327">
        <v>6.3779</v>
      </c>
      <c r="G36" s="327">
        <v>3.1143</v>
      </c>
      <c r="H36" s="327">
        <v>6.7241</v>
      </c>
      <c r="I36" s="327">
        <v>2.2519</v>
      </c>
      <c r="J36" s="327">
        <v>7.0001</v>
      </c>
      <c r="K36" s="327">
        <v>2.4211</v>
      </c>
      <c r="L36" s="327">
        <v>6.7168</v>
      </c>
      <c r="M36" s="327">
        <v>3.2984</v>
      </c>
      <c r="N36" s="327">
        <v>7.2355</v>
      </c>
      <c r="O36" s="327">
        <v>4.0303</v>
      </c>
      <c r="P36" s="327">
        <v>0</v>
      </c>
    </row>
    <row r="37" spans="1:16" ht="15">
      <c r="A37" s="326">
        <v>29</v>
      </c>
      <c r="B37" s="327">
        <v>0</v>
      </c>
      <c r="C37" s="327">
        <v>0</v>
      </c>
      <c r="D37" s="327">
        <v>5.7683</v>
      </c>
      <c r="E37" s="327">
        <v>2.3663</v>
      </c>
      <c r="F37" s="327">
        <v>6.3701</v>
      </c>
      <c r="G37" s="327">
        <v>3.109</v>
      </c>
      <c r="H37" s="327">
        <v>6.477</v>
      </c>
      <c r="I37" s="327">
        <v>2.251</v>
      </c>
      <c r="J37" s="327">
        <v>6.7584</v>
      </c>
      <c r="K37" s="327">
        <v>2.4199</v>
      </c>
      <c r="L37" s="327">
        <v>6.596</v>
      </c>
      <c r="M37" s="327">
        <v>3.2981</v>
      </c>
      <c r="N37" s="327">
        <v>6.9572</v>
      </c>
      <c r="O37" s="327">
        <v>3.8753</v>
      </c>
      <c r="P37" s="327">
        <v>0</v>
      </c>
    </row>
    <row r="38" spans="1:16" ht="15">
      <c r="A38" s="326">
        <v>30</v>
      </c>
      <c r="B38" s="327">
        <v>0</v>
      </c>
      <c r="C38" s="327">
        <v>0</v>
      </c>
      <c r="D38" s="327">
        <v>5.3379</v>
      </c>
      <c r="E38" s="327">
        <v>2.3651</v>
      </c>
      <c r="F38" s="327">
        <v>6.3623</v>
      </c>
      <c r="G38" s="327">
        <v>3.1037</v>
      </c>
      <c r="H38" s="327">
        <v>6.2298</v>
      </c>
      <c r="I38" s="327">
        <v>2.2502</v>
      </c>
      <c r="J38" s="327">
        <v>6.5167</v>
      </c>
      <c r="K38" s="327">
        <v>2.4188</v>
      </c>
      <c r="L38" s="327">
        <v>6.4752</v>
      </c>
      <c r="M38" s="327">
        <v>3.2978</v>
      </c>
      <c r="N38" s="327">
        <v>6.6789</v>
      </c>
      <c r="O38" s="327">
        <v>3.7203</v>
      </c>
      <c r="P38" s="327">
        <v>0</v>
      </c>
    </row>
    <row r="39" spans="1:16" ht="15">
      <c r="A39" s="326">
        <v>31</v>
      </c>
      <c r="B39" s="327">
        <v>0</v>
      </c>
      <c r="C39" s="327">
        <v>0</v>
      </c>
      <c r="D39" s="327">
        <v>6.9614</v>
      </c>
      <c r="E39" s="327">
        <v>2.3583</v>
      </c>
      <c r="F39" s="327">
        <v>6.2806</v>
      </c>
      <c r="G39" s="327">
        <v>3.0874</v>
      </c>
      <c r="H39" s="327">
        <v>6.2411</v>
      </c>
      <c r="I39" s="327">
        <v>2.2494</v>
      </c>
      <c r="J39" s="327">
        <v>6.218</v>
      </c>
      <c r="K39" s="327">
        <v>2.4099</v>
      </c>
      <c r="L39" s="327">
        <v>6.37</v>
      </c>
      <c r="M39" s="327">
        <v>3.2975</v>
      </c>
      <c r="N39" s="327">
        <v>6.5503</v>
      </c>
      <c r="O39" s="327">
        <v>3.6538</v>
      </c>
      <c r="P39" s="327">
        <v>0</v>
      </c>
    </row>
    <row r="40" spans="1:16" ht="15">
      <c r="A40" s="326">
        <v>32</v>
      </c>
      <c r="B40" s="327">
        <v>0</v>
      </c>
      <c r="C40" s="327">
        <v>0</v>
      </c>
      <c r="D40" s="327">
        <v>8.5849</v>
      </c>
      <c r="E40" s="327">
        <v>2.3515</v>
      </c>
      <c r="F40" s="327">
        <v>6.199</v>
      </c>
      <c r="G40" s="327">
        <v>3.0711</v>
      </c>
      <c r="H40" s="327">
        <v>6.2523</v>
      </c>
      <c r="I40" s="327">
        <v>2.2485</v>
      </c>
      <c r="J40" s="327">
        <v>5.9194</v>
      </c>
      <c r="K40" s="327">
        <v>2.401</v>
      </c>
      <c r="L40" s="327">
        <v>6.2647</v>
      </c>
      <c r="M40" s="327">
        <v>3.2971</v>
      </c>
      <c r="N40" s="327">
        <v>6.4218</v>
      </c>
      <c r="O40" s="327">
        <v>3.5873</v>
      </c>
      <c r="P40" s="327">
        <v>0</v>
      </c>
    </row>
    <row r="41" spans="1:16" ht="15">
      <c r="A41" s="326">
        <v>33</v>
      </c>
      <c r="B41" s="327">
        <v>0</v>
      </c>
      <c r="C41" s="327">
        <v>0</v>
      </c>
      <c r="D41" s="327">
        <v>10.2084</v>
      </c>
      <c r="E41" s="327">
        <v>2.3448</v>
      </c>
      <c r="F41" s="327">
        <v>6.1173</v>
      </c>
      <c r="G41" s="327">
        <v>3.0548</v>
      </c>
      <c r="H41" s="327">
        <v>6.2636</v>
      </c>
      <c r="I41" s="327">
        <v>2.2477</v>
      </c>
      <c r="J41" s="327">
        <v>5.6207</v>
      </c>
      <c r="K41" s="327">
        <v>2.3921</v>
      </c>
      <c r="L41" s="327">
        <v>6.1595</v>
      </c>
      <c r="M41" s="327">
        <v>3.2968</v>
      </c>
      <c r="N41" s="327">
        <v>6.2932</v>
      </c>
      <c r="O41" s="327">
        <v>3.5208</v>
      </c>
      <c r="P41" s="327">
        <v>0</v>
      </c>
    </row>
    <row r="42" spans="1:16" ht="15">
      <c r="A42" s="326">
        <v>34</v>
      </c>
      <c r="B42" s="327">
        <v>0</v>
      </c>
      <c r="C42" s="327">
        <v>0</v>
      </c>
      <c r="D42" s="327">
        <v>11.8319</v>
      </c>
      <c r="E42" s="327">
        <v>2.338</v>
      </c>
      <c r="F42" s="327">
        <v>6.0356</v>
      </c>
      <c r="G42" s="327">
        <v>3.0385</v>
      </c>
      <c r="H42" s="327">
        <v>6.2748</v>
      </c>
      <c r="I42" s="327">
        <v>2.2469</v>
      </c>
      <c r="J42" s="327">
        <v>5.322</v>
      </c>
      <c r="K42" s="327">
        <v>2.3832</v>
      </c>
      <c r="L42" s="327">
        <v>6.0543</v>
      </c>
      <c r="M42" s="327">
        <v>3.2965</v>
      </c>
      <c r="N42" s="327">
        <v>6.1646</v>
      </c>
      <c r="O42" s="327">
        <v>3.4543</v>
      </c>
      <c r="P42" s="327">
        <v>0</v>
      </c>
    </row>
    <row r="43" spans="1:16" ht="15">
      <c r="A43" s="326">
        <v>35</v>
      </c>
      <c r="B43" s="327">
        <v>0</v>
      </c>
      <c r="C43" s="327">
        <v>0</v>
      </c>
      <c r="D43" s="327">
        <v>13.4555</v>
      </c>
      <c r="E43" s="327">
        <v>2.3313</v>
      </c>
      <c r="F43" s="327">
        <v>5.954</v>
      </c>
      <c r="G43" s="327">
        <v>3.0222</v>
      </c>
      <c r="H43" s="327">
        <v>6.286</v>
      </c>
      <c r="I43" s="327">
        <v>2.246</v>
      </c>
      <c r="J43" s="327">
        <v>5.0234</v>
      </c>
      <c r="K43" s="327">
        <v>2.3743</v>
      </c>
      <c r="L43" s="327">
        <v>5.949</v>
      </c>
      <c r="M43" s="327">
        <v>3.2962</v>
      </c>
      <c r="N43" s="327">
        <v>6.0361</v>
      </c>
      <c r="O43" s="327">
        <v>3.3878</v>
      </c>
      <c r="P43" s="327">
        <v>0</v>
      </c>
    </row>
    <row r="44" spans="1:16" ht="15">
      <c r="A44" s="326">
        <v>36</v>
      </c>
      <c r="B44" s="327">
        <v>0</v>
      </c>
      <c r="C44" s="327">
        <v>0</v>
      </c>
      <c r="D44" s="327">
        <v>15.079</v>
      </c>
      <c r="E44" s="327">
        <v>2.3245</v>
      </c>
      <c r="F44" s="327">
        <v>5.8723</v>
      </c>
      <c r="G44" s="327">
        <v>3.0058</v>
      </c>
      <c r="H44" s="327">
        <v>6.2973</v>
      </c>
      <c r="I44" s="327">
        <v>2.2452</v>
      </c>
      <c r="J44" s="327">
        <v>4.7247</v>
      </c>
      <c r="K44" s="327">
        <v>2.3655</v>
      </c>
      <c r="L44" s="327">
        <v>5.8438</v>
      </c>
      <c r="M44" s="327">
        <v>3.2959</v>
      </c>
      <c r="N44" s="327">
        <v>5.9075</v>
      </c>
      <c r="O44" s="327">
        <v>3.3214</v>
      </c>
      <c r="P44" s="327">
        <v>0</v>
      </c>
    </row>
    <row r="45" spans="1:16" ht="15">
      <c r="A45" s="326">
        <v>37</v>
      </c>
      <c r="B45" s="327">
        <v>0</v>
      </c>
      <c r="C45" s="327">
        <v>0</v>
      </c>
      <c r="D45" s="327">
        <v>16.7025</v>
      </c>
      <c r="E45" s="327">
        <v>2.3177</v>
      </c>
      <c r="F45" s="327">
        <v>5.7907</v>
      </c>
      <c r="G45" s="327">
        <v>2.9895</v>
      </c>
      <c r="H45" s="327">
        <v>6.3085</v>
      </c>
      <c r="I45" s="327">
        <v>2.2444</v>
      </c>
      <c r="J45" s="327">
        <v>4.4261</v>
      </c>
      <c r="K45" s="327">
        <v>2.3566</v>
      </c>
      <c r="L45" s="327">
        <v>5.7386</v>
      </c>
      <c r="M45" s="327">
        <v>3.2956</v>
      </c>
      <c r="N45" s="327">
        <v>5.7789</v>
      </c>
      <c r="O45" s="327">
        <v>3.2549</v>
      </c>
      <c r="P45" s="327">
        <v>0</v>
      </c>
    </row>
    <row r="46" spans="1:16" ht="15">
      <c r="A46" s="326">
        <v>38</v>
      </c>
      <c r="B46" s="327">
        <v>0</v>
      </c>
      <c r="C46" s="327">
        <v>0</v>
      </c>
      <c r="D46" s="327">
        <v>18.326</v>
      </c>
      <c r="E46" s="327">
        <v>2.311</v>
      </c>
      <c r="F46" s="327">
        <v>5.709</v>
      </c>
      <c r="G46" s="327">
        <v>2.9732</v>
      </c>
      <c r="H46" s="327">
        <v>6.3197</v>
      </c>
      <c r="I46" s="327">
        <v>2.2435</v>
      </c>
      <c r="J46" s="327">
        <v>4.1274</v>
      </c>
      <c r="K46" s="327">
        <v>2.3477</v>
      </c>
      <c r="L46" s="327">
        <v>5.6333</v>
      </c>
      <c r="M46" s="327">
        <v>3.2953</v>
      </c>
      <c r="N46" s="327">
        <v>5.6504</v>
      </c>
      <c r="O46" s="327">
        <v>3.1884</v>
      </c>
      <c r="P46" s="327">
        <v>0</v>
      </c>
    </row>
    <row r="47" spans="1:16" ht="15">
      <c r="A47" s="326">
        <v>39</v>
      </c>
      <c r="B47" s="327">
        <v>0</v>
      </c>
      <c r="C47" s="327">
        <v>0</v>
      </c>
      <c r="D47" s="327">
        <v>19.9495</v>
      </c>
      <c r="E47" s="327">
        <v>2.3042</v>
      </c>
      <c r="F47" s="327">
        <v>5.6274</v>
      </c>
      <c r="G47" s="327">
        <v>2.9569</v>
      </c>
      <c r="H47" s="327">
        <v>6.331</v>
      </c>
      <c r="I47" s="327">
        <v>2.2427</v>
      </c>
      <c r="J47" s="327">
        <v>3.8287</v>
      </c>
      <c r="K47" s="327">
        <v>2.3388</v>
      </c>
      <c r="L47" s="327">
        <v>5.5281</v>
      </c>
      <c r="M47" s="327">
        <v>3.2949</v>
      </c>
      <c r="N47" s="327">
        <v>5.5218</v>
      </c>
      <c r="O47" s="327">
        <v>3.1219</v>
      </c>
      <c r="P47" s="327">
        <v>0</v>
      </c>
    </row>
    <row r="48" spans="1:16" ht="15">
      <c r="A48" s="326">
        <v>40</v>
      </c>
      <c r="B48" s="327">
        <v>0</v>
      </c>
      <c r="C48" s="327">
        <v>0</v>
      </c>
      <c r="D48" s="327">
        <v>21.573</v>
      </c>
      <c r="E48" s="327">
        <v>2.2975</v>
      </c>
      <c r="F48" s="327">
        <v>5.5457</v>
      </c>
      <c r="G48" s="327">
        <v>2.9406</v>
      </c>
      <c r="H48" s="327">
        <v>6.3422</v>
      </c>
      <c r="I48" s="327">
        <v>2.2419</v>
      </c>
      <c r="J48" s="327">
        <v>3.5301</v>
      </c>
      <c r="K48" s="327">
        <v>2.3299</v>
      </c>
      <c r="L48" s="327">
        <v>5.4229</v>
      </c>
      <c r="M48" s="327">
        <v>3.2946</v>
      </c>
      <c r="N48" s="327">
        <v>5.3932</v>
      </c>
      <c r="O48" s="327">
        <v>3.0554</v>
      </c>
      <c r="P48" s="327">
        <v>0</v>
      </c>
    </row>
    <row r="49" spans="1:16" ht="15">
      <c r="A49" s="326">
        <v>41</v>
      </c>
      <c r="B49" s="327">
        <v>0</v>
      </c>
      <c r="C49" s="327">
        <v>0</v>
      </c>
      <c r="D49" s="327">
        <v>23.1965</v>
      </c>
      <c r="E49" s="327">
        <v>2.2907</v>
      </c>
      <c r="F49" s="327">
        <v>5.464</v>
      </c>
      <c r="G49" s="327">
        <v>2.9243</v>
      </c>
      <c r="H49" s="327">
        <v>6.3535</v>
      </c>
      <c r="I49" s="327">
        <v>2.241</v>
      </c>
      <c r="J49" s="327">
        <v>3.2314</v>
      </c>
      <c r="K49" s="327">
        <v>2.321</v>
      </c>
      <c r="L49" s="327">
        <v>5.3176</v>
      </c>
      <c r="M49" s="327">
        <v>3.2943</v>
      </c>
      <c r="N49" s="327">
        <v>5.2646</v>
      </c>
      <c r="O49" s="327">
        <v>2.989</v>
      </c>
      <c r="P49" s="327">
        <v>0</v>
      </c>
    </row>
    <row r="50" spans="1:16" ht="15">
      <c r="A50" s="326">
        <v>42</v>
      </c>
      <c r="B50" s="327">
        <v>0</v>
      </c>
      <c r="C50" s="327">
        <v>0</v>
      </c>
      <c r="D50" s="327">
        <v>24.82</v>
      </c>
      <c r="E50" s="327">
        <v>2.2839</v>
      </c>
      <c r="F50" s="327">
        <v>5.3824</v>
      </c>
      <c r="G50" s="327">
        <v>2.908</v>
      </c>
      <c r="H50" s="327">
        <v>6.3647</v>
      </c>
      <c r="I50" s="327">
        <v>2.2402</v>
      </c>
      <c r="J50" s="327">
        <v>2.9327</v>
      </c>
      <c r="K50" s="327">
        <v>2.3121</v>
      </c>
      <c r="L50" s="327">
        <v>5.2124</v>
      </c>
      <c r="M50" s="327">
        <v>3.294</v>
      </c>
      <c r="N50" s="327">
        <v>5.1361</v>
      </c>
      <c r="O50" s="327">
        <v>2.9225</v>
      </c>
      <c r="P50" s="327">
        <v>0</v>
      </c>
    </row>
    <row r="51" spans="1:16" ht="15">
      <c r="A51" s="326">
        <v>43</v>
      </c>
      <c r="B51" s="327">
        <v>0</v>
      </c>
      <c r="C51" s="327">
        <v>0</v>
      </c>
      <c r="D51" s="327">
        <v>23.6343</v>
      </c>
      <c r="E51" s="327">
        <v>2.2828</v>
      </c>
      <c r="F51" s="327">
        <v>5.3692</v>
      </c>
      <c r="G51" s="327">
        <v>2.9031</v>
      </c>
      <c r="H51" s="327">
        <v>6.1004</v>
      </c>
      <c r="I51" s="327">
        <v>2.2394</v>
      </c>
      <c r="J51" s="327">
        <v>2.9419</v>
      </c>
      <c r="K51" s="327">
        <v>2.311</v>
      </c>
      <c r="L51" s="327">
        <v>5.2643</v>
      </c>
      <c r="M51" s="327">
        <v>3.2937</v>
      </c>
      <c r="N51" s="327">
        <v>5.0401</v>
      </c>
      <c r="O51" s="327">
        <v>2.9074</v>
      </c>
      <c r="P51" s="327">
        <v>0</v>
      </c>
    </row>
    <row r="52" spans="1:16" ht="15">
      <c r="A52" s="326">
        <v>44</v>
      </c>
      <c r="B52" s="327">
        <v>0</v>
      </c>
      <c r="C52" s="327">
        <v>0</v>
      </c>
      <c r="D52" s="327">
        <v>22.4486</v>
      </c>
      <c r="E52" s="327">
        <v>2.2816</v>
      </c>
      <c r="F52" s="327">
        <v>5.3561</v>
      </c>
      <c r="G52" s="327">
        <v>2.8983</v>
      </c>
      <c r="H52" s="327">
        <v>5.8361</v>
      </c>
      <c r="I52" s="327">
        <v>2.2385</v>
      </c>
      <c r="J52" s="327">
        <v>2.9511</v>
      </c>
      <c r="K52" s="327">
        <v>2.31</v>
      </c>
      <c r="L52" s="327">
        <v>5.3162</v>
      </c>
      <c r="M52" s="327">
        <v>3.2934</v>
      </c>
      <c r="N52" s="327">
        <v>4.944</v>
      </c>
      <c r="O52" s="327">
        <v>2.8922</v>
      </c>
      <c r="P52" s="327">
        <v>0</v>
      </c>
    </row>
    <row r="53" spans="1:16" ht="15">
      <c r="A53" s="326">
        <v>45</v>
      </c>
      <c r="B53" s="327">
        <v>0</v>
      </c>
      <c r="C53" s="327">
        <v>0</v>
      </c>
      <c r="D53" s="327">
        <v>21.2629</v>
      </c>
      <c r="E53" s="327">
        <v>2.2805</v>
      </c>
      <c r="F53" s="327">
        <v>5.343</v>
      </c>
      <c r="G53" s="327">
        <v>2.8935</v>
      </c>
      <c r="H53" s="327">
        <v>5.5718</v>
      </c>
      <c r="I53" s="327">
        <v>2.2377</v>
      </c>
      <c r="J53" s="327">
        <v>2.9603</v>
      </c>
      <c r="K53" s="327">
        <v>2.3089</v>
      </c>
      <c r="L53" s="327">
        <v>5.3682</v>
      </c>
      <c r="M53" s="327">
        <v>3.2931</v>
      </c>
      <c r="N53" s="327">
        <v>4.848</v>
      </c>
      <c r="O53" s="327">
        <v>2.8771</v>
      </c>
      <c r="P53" s="327">
        <v>0</v>
      </c>
    </row>
    <row r="54" spans="1:16" ht="15">
      <c r="A54" s="326">
        <v>46</v>
      </c>
      <c r="B54" s="327">
        <v>0</v>
      </c>
      <c r="C54" s="327">
        <v>0</v>
      </c>
      <c r="D54" s="327">
        <v>20.0772</v>
      </c>
      <c r="E54" s="327">
        <v>2.2793</v>
      </c>
      <c r="F54" s="327">
        <v>5.3298</v>
      </c>
      <c r="G54" s="327">
        <v>2.8886</v>
      </c>
      <c r="H54" s="327">
        <v>5.3076</v>
      </c>
      <c r="I54" s="327">
        <v>2.2369</v>
      </c>
      <c r="J54" s="327">
        <v>2.9695</v>
      </c>
      <c r="K54" s="327">
        <v>2.3078</v>
      </c>
      <c r="L54" s="327">
        <v>5.4201</v>
      </c>
      <c r="M54" s="327">
        <v>3.2927</v>
      </c>
      <c r="N54" s="327">
        <v>4.752</v>
      </c>
      <c r="O54" s="327">
        <v>2.862</v>
      </c>
      <c r="P54" s="327">
        <v>0</v>
      </c>
    </row>
    <row r="55" spans="1:16" ht="15">
      <c r="A55" s="326">
        <v>47</v>
      </c>
      <c r="B55" s="327">
        <v>0</v>
      </c>
      <c r="C55" s="327">
        <v>0</v>
      </c>
      <c r="D55" s="327">
        <v>18.8915</v>
      </c>
      <c r="E55" s="327">
        <v>2.2782</v>
      </c>
      <c r="F55" s="327">
        <v>5.3167</v>
      </c>
      <c r="G55" s="327">
        <v>2.8838</v>
      </c>
      <c r="H55" s="327">
        <v>5.0433</v>
      </c>
      <c r="I55" s="327">
        <v>2.236</v>
      </c>
      <c r="J55" s="327">
        <v>2.9787</v>
      </c>
      <c r="K55" s="327">
        <v>2.3067</v>
      </c>
      <c r="L55" s="327">
        <v>5.472</v>
      </c>
      <c r="M55" s="327">
        <v>3.2924</v>
      </c>
      <c r="N55" s="327">
        <v>4.656</v>
      </c>
      <c r="O55" s="327">
        <v>2.8469</v>
      </c>
      <c r="P55" s="327">
        <v>0</v>
      </c>
    </row>
    <row r="56" spans="1:16" ht="15">
      <c r="A56" s="326">
        <v>48</v>
      </c>
      <c r="B56" s="327">
        <v>0</v>
      </c>
      <c r="C56" s="327">
        <v>0</v>
      </c>
      <c r="D56" s="327">
        <v>17.7058</v>
      </c>
      <c r="E56" s="327">
        <v>2.277</v>
      </c>
      <c r="F56" s="327">
        <v>5.3036</v>
      </c>
      <c r="G56" s="327">
        <v>2.8789</v>
      </c>
      <c r="H56" s="327">
        <v>4.779</v>
      </c>
      <c r="I56" s="327">
        <v>2.2352</v>
      </c>
      <c r="J56" s="327">
        <v>2.9879</v>
      </c>
      <c r="K56" s="327">
        <v>2.3057</v>
      </c>
      <c r="L56" s="327">
        <v>5.524</v>
      </c>
      <c r="M56" s="327">
        <v>3.2921</v>
      </c>
      <c r="N56" s="327">
        <v>4.56</v>
      </c>
      <c r="O56" s="327">
        <v>2.8318</v>
      </c>
      <c r="P56" s="327">
        <v>0</v>
      </c>
    </row>
    <row r="57" spans="1:16" ht="15">
      <c r="A57" s="326">
        <v>49</v>
      </c>
      <c r="B57" s="327">
        <v>0</v>
      </c>
      <c r="C57" s="327">
        <v>0</v>
      </c>
      <c r="D57" s="327">
        <v>16.5201</v>
      </c>
      <c r="E57" s="327">
        <v>2.2759</v>
      </c>
      <c r="F57" s="327">
        <v>5.2904</v>
      </c>
      <c r="G57" s="327">
        <v>2.8741</v>
      </c>
      <c r="H57" s="327">
        <v>4.5147</v>
      </c>
      <c r="I57" s="327">
        <v>2.2344</v>
      </c>
      <c r="J57" s="327">
        <v>2.9971</v>
      </c>
      <c r="K57" s="327">
        <v>2.3046</v>
      </c>
      <c r="L57" s="327">
        <v>5.5759</v>
      </c>
      <c r="M57" s="327">
        <v>3.2918</v>
      </c>
      <c r="N57" s="327">
        <v>4.464</v>
      </c>
      <c r="O57" s="327">
        <v>2.8166</v>
      </c>
      <c r="P57" s="327">
        <v>0</v>
      </c>
    </row>
    <row r="58" spans="1:16" ht="15">
      <c r="A58" s="326">
        <v>50</v>
      </c>
      <c r="B58" s="327">
        <v>0</v>
      </c>
      <c r="C58" s="327">
        <v>0</v>
      </c>
      <c r="D58" s="327">
        <v>15.3344</v>
      </c>
      <c r="E58" s="327">
        <v>2.2747</v>
      </c>
      <c r="F58" s="327">
        <v>5.2773</v>
      </c>
      <c r="G58" s="327">
        <v>2.8693</v>
      </c>
      <c r="H58" s="327">
        <v>4.2504</v>
      </c>
      <c r="I58" s="327">
        <v>2.2335</v>
      </c>
      <c r="J58" s="327">
        <v>3.0063</v>
      </c>
      <c r="K58" s="327">
        <v>2.3035</v>
      </c>
      <c r="L58" s="327">
        <v>5.6278</v>
      </c>
      <c r="M58" s="327">
        <v>3.2915</v>
      </c>
      <c r="N58" s="327">
        <v>4.368</v>
      </c>
      <c r="O58" s="327">
        <v>2.8015</v>
      </c>
      <c r="P58" s="327">
        <v>0</v>
      </c>
    </row>
    <row r="59" spans="1:16" ht="15">
      <c r="A59" s="326">
        <v>51</v>
      </c>
      <c r="B59" s="327">
        <v>0</v>
      </c>
      <c r="C59" s="327">
        <v>0</v>
      </c>
      <c r="D59" s="327">
        <v>14.1487</v>
      </c>
      <c r="E59" s="327">
        <v>2.2736</v>
      </c>
      <c r="F59" s="327">
        <v>5.2642</v>
      </c>
      <c r="G59" s="327">
        <v>2.8644</v>
      </c>
      <c r="H59" s="327">
        <v>3.9861</v>
      </c>
      <c r="I59" s="327">
        <v>2.2327</v>
      </c>
      <c r="J59" s="327">
        <v>3.0155</v>
      </c>
      <c r="K59" s="327">
        <v>2.3024</v>
      </c>
      <c r="L59" s="327">
        <v>5.6797</v>
      </c>
      <c r="M59" s="327">
        <v>3.2912</v>
      </c>
      <c r="N59" s="327">
        <v>4.2719</v>
      </c>
      <c r="O59" s="327">
        <v>2.7864</v>
      </c>
      <c r="P59" s="327">
        <v>0</v>
      </c>
    </row>
    <row r="60" spans="1:16" ht="15">
      <c r="A60" s="326">
        <v>52</v>
      </c>
      <c r="B60" s="327">
        <v>0</v>
      </c>
      <c r="C60" s="327">
        <v>0</v>
      </c>
      <c r="D60" s="327">
        <v>12.963</v>
      </c>
      <c r="E60" s="327">
        <v>2.2724</v>
      </c>
      <c r="F60" s="327">
        <v>5.251</v>
      </c>
      <c r="G60" s="327">
        <v>2.8596</v>
      </c>
      <c r="H60" s="327">
        <v>3.7218</v>
      </c>
      <c r="I60" s="327">
        <v>2.2319</v>
      </c>
      <c r="J60" s="327">
        <v>3.0247</v>
      </c>
      <c r="K60" s="327">
        <v>2.3014</v>
      </c>
      <c r="L60" s="327">
        <v>5.7317</v>
      </c>
      <c r="M60" s="327">
        <v>3.2908</v>
      </c>
      <c r="N60" s="327">
        <v>4.1759</v>
      </c>
      <c r="O60" s="327">
        <v>2.7713</v>
      </c>
      <c r="P60" s="327">
        <v>0</v>
      </c>
    </row>
    <row r="61" spans="1:16" ht="15">
      <c r="A61" s="326">
        <v>53</v>
      </c>
      <c r="B61" s="327">
        <v>0</v>
      </c>
      <c r="C61" s="327">
        <v>0</v>
      </c>
      <c r="D61" s="327">
        <v>11.7773</v>
      </c>
      <c r="E61" s="327">
        <v>2.2712</v>
      </c>
      <c r="F61" s="327">
        <v>5.2379</v>
      </c>
      <c r="G61" s="327">
        <v>2.8547</v>
      </c>
      <c r="H61" s="327">
        <v>3.4576</v>
      </c>
      <c r="I61" s="327">
        <v>2.231</v>
      </c>
      <c r="J61" s="327">
        <v>3.0339</v>
      </c>
      <c r="K61" s="327">
        <v>2.3003</v>
      </c>
      <c r="L61" s="327">
        <v>5.7836</v>
      </c>
      <c r="M61" s="327">
        <v>3.2905</v>
      </c>
      <c r="N61" s="327">
        <v>4.0799</v>
      </c>
      <c r="O61" s="327">
        <v>2.7562</v>
      </c>
      <c r="P61" s="327">
        <v>0</v>
      </c>
    </row>
    <row r="62" spans="1:16" ht="15">
      <c r="A62" s="326">
        <v>54</v>
      </c>
      <c r="B62" s="327">
        <v>0</v>
      </c>
      <c r="C62" s="327">
        <v>0</v>
      </c>
      <c r="D62" s="327">
        <v>10.5916</v>
      </c>
      <c r="E62" s="327">
        <v>2.2701</v>
      </c>
      <c r="F62" s="327">
        <v>5.2248</v>
      </c>
      <c r="G62" s="327">
        <v>2.8499</v>
      </c>
      <c r="H62" s="327">
        <v>3.1933</v>
      </c>
      <c r="I62" s="327">
        <v>2.2302</v>
      </c>
      <c r="J62" s="327">
        <v>3.0431</v>
      </c>
      <c r="K62" s="327">
        <v>2.2992</v>
      </c>
      <c r="L62" s="327">
        <v>5.8355</v>
      </c>
      <c r="M62" s="327">
        <v>3.2902</v>
      </c>
      <c r="N62" s="327">
        <v>3.9839</v>
      </c>
      <c r="O62" s="327">
        <v>2.741</v>
      </c>
      <c r="P62" s="327">
        <v>0</v>
      </c>
    </row>
    <row r="63" spans="1:16" ht="15">
      <c r="A63" s="326">
        <v>55</v>
      </c>
      <c r="B63" s="327">
        <v>0</v>
      </c>
      <c r="C63" s="327">
        <v>0</v>
      </c>
      <c r="D63" s="327">
        <v>9.8853</v>
      </c>
      <c r="E63" s="327">
        <v>2.2484</v>
      </c>
      <c r="F63" s="327">
        <v>5.0282</v>
      </c>
      <c r="G63" s="327">
        <v>2.7799</v>
      </c>
      <c r="H63" s="327">
        <v>3.2216</v>
      </c>
      <c r="I63" s="327">
        <v>2.2118</v>
      </c>
      <c r="J63" s="327">
        <v>2.9826</v>
      </c>
      <c r="K63" s="327">
        <v>2.2764</v>
      </c>
      <c r="L63" s="327">
        <v>5.6663</v>
      </c>
      <c r="M63" s="327">
        <v>3.2306</v>
      </c>
      <c r="N63" s="327">
        <v>3.9297</v>
      </c>
      <c r="O63" s="327">
        <v>2.6969</v>
      </c>
      <c r="P63" s="327">
        <v>0</v>
      </c>
    </row>
    <row r="64" spans="1:16" ht="15">
      <c r="A64" s="326">
        <v>56</v>
      </c>
      <c r="B64" s="327">
        <v>0</v>
      </c>
      <c r="C64" s="327">
        <v>0</v>
      </c>
      <c r="D64" s="327">
        <v>9.1791</v>
      </c>
      <c r="E64" s="327">
        <v>2.2267</v>
      </c>
      <c r="F64" s="327">
        <v>4.8316</v>
      </c>
      <c r="G64" s="327">
        <v>2.7099</v>
      </c>
      <c r="H64" s="327">
        <v>3.2499</v>
      </c>
      <c r="I64" s="327">
        <v>2.1934</v>
      </c>
      <c r="J64" s="327">
        <v>2.9221</v>
      </c>
      <c r="K64" s="327">
        <v>2.2537</v>
      </c>
      <c r="L64" s="327">
        <v>5.4972</v>
      </c>
      <c r="M64" s="327">
        <v>3.171</v>
      </c>
      <c r="N64" s="327">
        <v>3.8756</v>
      </c>
      <c r="O64" s="327">
        <v>2.6527</v>
      </c>
      <c r="P64" s="327">
        <v>0</v>
      </c>
    </row>
    <row r="65" spans="1:16" ht="15">
      <c r="A65" s="326">
        <v>57</v>
      </c>
      <c r="B65" s="327">
        <v>0</v>
      </c>
      <c r="C65" s="327">
        <v>0</v>
      </c>
      <c r="D65" s="327">
        <v>8.4728</v>
      </c>
      <c r="E65" s="327">
        <v>2.205</v>
      </c>
      <c r="F65" s="327">
        <v>4.6351</v>
      </c>
      <c r="G65" s="327">
        <v>2.6399</v>
      </c>
      <c r="H65" s="327">
        <v>3.2782</v>
      </c>
      <c r="I65" s="327">
        <v>2.1751</v>
      </c>
      <c r="J65" s="327">
        <v>2.8616</v>
      </c>
      <c r="K65" s="327">
        <v>2.2309</v>
      </c>
      <c r="L65" s="327">
        <v>5.328</v>
      </c>
      <c r="M65" s="327">
        <v>3.1114</v>
      </c>
      <c r="N65" s="327">
        <v>3.8214</v>
      </c>
      <c r="O65" s="327">
        <v>2.6085</v>
      </c>
      <c r="P65" s="327">
        <v>0</v>
      </c>
    </row>
    <row r="66" spans="1:16" ht="15">
      <c r="A66" s="326">
        <v>58</v>
      </c>
      <c r="B66" s="327">
        <v>0</v>
      </c>
      <c r="C66" s="327">
        <v>0</v>
      </c>
      <c r="D66" s="327">
        <v>7.7666</v>
      </c>
      <c r="E66" s="327">
        <v>2.1833</v>
      </c>
      <c r="F66" s="327">
        <v>4.4385</v>
      </c>
      <c r="G66" s="327">
        <v>2.5699</v>
      </c>
      <c r="H66" s="327">
        <v>3.3065</v>
      </c>
      <c r="I66" s="327">
        <v>2.1567</v>
      </c>
      <c r="J66" s="327">
        <v>2.8011</v>
      </c>
      <c r="K66" s="327">
        <v>2.2081</v>
      </c>
      <c r="L66" s="327">
        <v>5.1588</v>
      </c>
      <c r="M66" s="327">
        <v>3.0518</v>
      </c>
      <c r="N66" s="327">
        <v>3.7672</v>
      </c>
      <c r="O66" s="327">
        <v>2.5643</v>
      </c>
      <c r="P66" s="327">
        <v>0</v>
      </c>
    </row>
    <row r="67" spans="1:16" ht="15">
      <c r="A67" s="326">
        <v>59</v>
      </c>
      <c r="B67" s="327">
        <v>0</v>
      </c>
      <c r="C67" s="327">
        <v>0</v>
      </c>
      <c r="D67" s="327">
        <v>7.0603</v>
      </c>
      <c r="E67" s="327">
        <v>2.1616</v>
      </c>
      <c r="F67" s="327">
        <v>4.242</v>
      </c>
      <c r="G67" s="327">
        <v>2.4998</v>
      </c>
      <c r="H67" s="327">
        <v>3.3348</v>
      </c>
      <c r="I67" s="327">
        <v>2.1383</v>
      </c>
      <c r="J67" s="327">
        <v>2.7406</v>
      </c>
      <c r="K67" s="327">
        <v>2.1853</v>
      </c>
      <c r="L67" s="327">
        <v>4.9896</v>
      </c>
      <c r="M67" s="327">
        <v>2.9922</v>
      </c>
      <c r="N67" s="327">
        <v>3.7131</v>
      </c>
      <c r="O67" s="327">
        <v>2.5202</v>
      </c>
      <c r="P67" s="327">
        <v>0</v>
      </c>
    </row>
    <row r="68" spans="1:16" ht="15">
      <c r="A68" s="326">
        <v>60</v>
      </c>
      <c r="B68" s="327">
        <v>0</v>
      </c>
      <c r="C68" s="327">
        <v>0</v>
      </c>
      <c r="D68" s="327">
        <v>6.3541</v>
      </c>
      <c r="E68" s="327">
        <v>2.1399</v>
      </c>
      <c r="F68" s="327">
        <v>4.0454</v>
      </c>
      <c r="G68" s="327">
        <v>2.4298</v>
      </c>
      <c r="H68" s="327">
        <v>3.3631</v>
      </c>
      <c r="I68" s="327">
        <v>2.12</v>
      </c>
      <c r="J68" s="327">
        <v>2.6801</v>
      </c>
      <c r="K68" s="327">
        <v>2.1625</v>
      </c>
      <c r="L68" s="327">
        <v>4.8204</v>
      </c>
      <c r="M68" s="327">
        <v>2.9326</v>
      </c>
      <c r="N68" s="327">
        <v>3.6589</v>
      </c>
      <c r="O68" s="327">
        <v>2.476</v>
      </c>
      <c r="P68" s="327">
        <v>0</v>
      </c>
    </row>
    <row r="69" ht="12.75">
      <c r="A69" s="328"/>
    </row>
    <row r="70" ht="12.75">
      <c r="A70" s="320" t="e">
        <v>#N/A</v>
      </c>
    </row>
    <row r="71" spans="1:16" s="321" customFormat="1" ht="12.75">
      <c r="A71" s="484" t="s">
        <v>18311</v>
      </c>
      <c r="B71" s="484"/>
      <c r="C71" s="484"/>
      <c r="D71" s="484"/>
      <c r="E71" s="484"/>
      <c r="F71" s="484"/>
      <c r="G71" s="484"/>
      <c r="H71" s="484"/>
      <c r="I71" s="484"/>
      <c r="J71" s="484"/>
      <c r="K71" s="484"/>
      <c r="L71" s="484"/>
      <c r="M71" s="484"/>
      <c r="N71" s="484"/>
      <c r="O71" s="484"/>
      <c r="P71" s="484"/>
    </row>
    <row r="72" spans="1:16" ht="12.75">
      <c r="A72" s="485" t="s">
        <v>17913</v>
      </c>
      <c r="B72" s="485"/>
      <c r="C72" s="485"/>
      <c r="D72" s="485"/>
      <c r="E72" s="485"/>
      <c r="F72" s="485"/>
      <c r="G72" s="485"/>
      <c r="H72" s="485"/>
      <c r="I72" s="485"/>
      <c r="J72" s="485"/>
      <c r="K72" s="485"/>
      <c r="L72" s="485"/>
      <c r="M72" s="485"/>
      <c r="N72" s="485"/>
      <c r="O72" s="485"/>
      <c r="P72" s="485"/>
    </row>
    <row r="73" spans="1:16" ht="12.75">
      <c r="A73" s="322" t="s">
        <v>181</v>
      </c>
      <c r="B73" s="323" t="s">
        <v>182</v>
      </c>
      <c r="C73" s="323" t="s">
        <v>182</v>
      </c>
      <c r="D73" s="323" t="s">
        <v>182</v>
      </c>
      <c r="E73" s="323" t="s">
        <v>182</v>
      </c>
      <c r="F73" s="323" t="s">
        <v>182</v>
      </c>
      <c r="G73" s="323" t="s">
        <v>182</v>
      </c>
      <c r="H73" s="323" t="s">
        <v>182</v>
      </c>
      <c r="I73" s="323" t="s">
        <v>182</v>
      </c>
      <c r="J73" s="323" t="s">
        <v>182</v>
      </c>
      <c r="K73" s="323" t="s">
        <v>182</v>
      </c>
      <c r="L73" s="323" t="s">
        <v>182</v>
      </c>
      <c r="M73" s="323" t="s">
        <v>182</v>
      </c>
      <c r="N73" s="323" t="s">
        <v>182</v>
      </c>
      <c r="O73" s="323" t="s">
        <v>182</v>
      </c>
      <c r="P73" s="323" t="s">
        <v>182</v>
      </c>
    </row>
    <row r="74" spans="1:16" ht="12.75">
      <c r="A74" s="324" t="s">
        <v>196</v>
      </c>
      <c r="B74" s="325">
        <v>1</v>
      </c>
      <c r="C74" s="325">
        <v>2</v>
      </c>
      <c r="D74" s="325">
        <v>3</v>
      </c>
      <c r="E74" s="325">
        <v>4</v>
      </c>
      <c r="F74" s="325">
        <v>5</v>
      </c>
      <c r="G74" s="325">
        <v>6</v>
      </c>
      <c r="H74" s="325">
        <v>7</v>
      </c>
      <c r="I74" s="325">
        <v>8</v>
      </c>
      <c r="J74" s="325">
        <v>9</v>
      </c>
      <c r="K74" s="325">
        <v>10</v>
      </c>
      <c r="L74" s="325">
        <v>11</v>
      </c>
      <c r="M74" s="325">
        <v>12</v>
      </c>
      <c r="N74" s="325">
        <v>13</v>
      </c>
      <c r="O74" s="325">
        <v>14</v>
      </c>
      <c r="P74" s="325">
        <v>15</v>
      </c>
    </row>
    <row r="75" spans="1:16" ht="15">
      <c r="A75" s="326">
        <v>0</v>
      </c>
      <c r="B75" s="327">
        <v>0</v>
      </c>
      <c r="C75" s="327">
        <v>0</v>
      </c>
      <c r="D75" s="327">
        <v>96.087</v>
      </c>
      <c r="E75" s="327">
        <v>26.7371</v>
      </c>
      <c r="F75" s="327">
        <v>92.2527</v>
      </c>
      <c r="G75" s="327">
        <v>31.7618</v>
      </c>
      <c r="H75" s="327">
        <v>88.7029</v>
      </c>
      <c r="I75" s="327">
        <v>29.8598</v>
      </c>
      <c r="J75" s="327">
        <v>102.888</v>
      </c>
      <c r="K75" s="327">
        <v>28.4298</v>
      </c>
      <c r="L75" s="327">
        <v>53.042</v>
      </c>
      <c r="M75" s="327">
        <v>37.3628</v>
      </c>
      <c r="N75" s="327">
        <v>0</v>
      </c>
      <c r="O75" s="327">
        <v>0</v>
      </c>
      <c r="P75" s="327">
        <v>0</v>
      </c>
    </row>
    <row r="76" spans="1:16" ht="15">
      <c r="A76" s="326">
        <v>1</v>
      </c>
      <c r="B76" s="327">
        <v>0</v>
      </c>
      <c r="C76" s="327">
        <v>0</v>
      </c>
      <c r="D76" s="327">
        <v>85.4106</v>
      </c>
      <c r="E76" s="327">
        <v>23.7663</v>
      </c>
      <c r="F76" s="327">
        <v>82.0024</v>
      </c>
      <c r="G76" s="327">
        <v>28.2327</v>
      </c>
      <c r="H76" s="327">
        <v>78.847</v>
      </c>
      <c r="I76" s="327">
        <v>26.5421</v>
      </c>
      <c r="J76" s="327">
        <v>91.456</v>
      </c>
      <c r="K76" s="327">
        <v>25.271</v>
      </c>
      <c r="L76" s="327">
        <v>47.1484</v>
      </c>
      <c r="M76" s="327">
        <v>33.2114</v>
      </c>
      <c r="N76" s="327">
        <v>0</v>
      </c>
      <c r="O76" s="327">
        <v>0</v>
      </c>
      <c r="P76" s="327">
        <v>0</v>
      </c>
    </row>
    <row r="77" spans="1:16" ht="15">
      <c r="A77" s="326">
        <v>2</v>
      </c>
      <c r="B77" s="327">
        <v>0</v>
      </c>
      <c r="C77" s="327">
        <v>0</v>
      </c>
      <c r="D77" s="327">
        <v>74.7343</v>
      </c>
      <c r="E77" s="327">
        <v>20.7955</v>
      </c>
      <c r="F77" s="327">
        <v>71.7521</v>
      </c>
      <c r="G77" s="327">
        <v>24.7036</v>
      </c>
      <c r="H77" s="327">
        <v>68.9911</v>
      </c>
      <c r="I77" s="327">
        <v>23.2243</v>
      </c>
      <c r="J77" s="327">
        <v>80.024</v>
      </c>
      <c r="K77" s="327">
        <v>22.1121</v>
      </c>
      <c r="L77" s="327">
        <v>41.2549</v>
      </c>
      <c r="M77" s="327">
        <v>29.0599</v>
      </c>
      <c r="N77" s="327">
        <v>0</v>
      </c>
      <c r="O77" s="327">
        <v>0</v>
      </c>
      <c r="P77" s="327">
        <v>0</v>
      </c>
    </row>
    <row r="78" spans="1:16" ht="15">
      <c r="A78" s="326">
        <v>3</v>
      </c>
      <c r="B78" s="327">
        <v>0</v>
      </c>
      <c r="C78" s="327">
        <v>0</v>
      </c>
      <c r="D78" s="327">
        <v>64.058</v>
      </c>
      <c r="E78" s="327">
        <v>17.8248</v>
      </c>
      <c r="F78" s="327">
        <v>61.5018</v>
      </c>
      <c r="G78" s="327">
        <v>21.1745</v>
      </c>
      <c r="H78" s="327">
        <v>59.1353</v>
      </c>
      <c r="I78" s="327">
        <v>19.9066</v>
      </c>
      <c r="J78" s="327">
        <v>68.592</v>
      </c>
      <c r="K78" s="327">
        <v>18.9532</v>
      </c>
      <c r="L78" s="327">
        <v>35.3613</v>
      </c>
      <c r="M78" s="327">
        <v>24.9085</v>
      </c>
      <c r="N78" s="327">
        <v>0</v>
      </c>
      <c r="O78" s="327">
        <v>0</v>
      </c>
      <c r="P78" s="327">
        <v>0</v>
      </c>
    </row>
    <row r="79" spans="1:16" ht="15">
      <c r="A79" s="326">
        <v>4</v>
      </c>
      <c r="B79" s="327">
        <v>0</v>
      </c>
      <c r="C79" s="327">
        <v>0</v>
      </c>
      <c r="D79" s="327">
        <v>53.3816</v>
      </c>
      <c r="E79" s="327">
        <v>14.854</v>
      </c>
      <c r="F79" s="327">
        <v>51.2515</v>
      </c>
      <c r="G79" s="327">
        <v>17.6455</v>
      </c>
      <c r="H79" s="327">
        <v>49.2794</v>
      </c>
      <c r="I79" s="327">
        <v>16.5888</v>
      </c>
      <c r="J79" s="327">
        <v>57.16</v>
      </c>
      <c r="K79" s="327">
        <v>15.7944</v>
      </c>
      <c r="L79" s="327">
        <v>29.4678</v>
      </c>
      <c r="M79" s="327">
        <v>20.7571</v>
      </c>
      <c r="N79" s="327">
        <v>0</v>
      </c>
      <c r="O79" s="327">
        <v>0</v>
      </c>
      <c r="P79" s="327">
        <v>0</v>
      </c>
    </row>
    <row r="80" spans="1:16" ht="15">
      <c r="A80" s="326">
        <v>5</v>
      </c>
      <c r="B80" s="327">
        <v>0</v>
      </c>
      <c r="C80" s="327">
        <v>0</v>
      </c>
      <c r="D80" s="327">
        <v>42.7053</v>
      </c>
      <c r="E80" s="327">
        <v>11.8832</v>
      </c>
      <c r="F80" s="327">
        <v>41.0012</v>
      </c>
      <c r="G80" s="327">
        <v>14.1164</v>
      </c>
      <c r="H80" s="327">
        <v>39.4235</v>
      </c>
      <c r="I80" s="327">
        <v>13.271</v>
      </c>
      <c r="J80" s="327">
        <v>45.728</v>
      </c>
      <c r="K80" s="327">
        <v>12.6355</v>
      </c>
      <c r="L80" s="327">
        <v>23.5742</v>
      </c>
      <c r="M80" s="327">
        <v>16.6057</v>
      </c>
      <c r="N80" s="327">
        <v>0</v>
      </c>
      <c r="O80" s="327">
        <v>0</v>
      </c>
      <c r="P80" s="327">
        <v>0</v>
      </c>
    </row>
    <row r="81" spans="1:16" ht="15">
      <c r="A81" s="326">
        <v>6</v>
      </c>
      <c r="B81" s="327">
        <v>0</v>
      </c>
      <c r="C81" s="327">
        <v>0</v>
      </c>
      <c r="D81" s="327">
        <v>32.029</v>
      </c>
      <c r="E81" s="327">
        <v>8.9124</v>
      </c>
      <c r="F81" s="327">
        <v>30.7509</v>
      </c>
      <c r="G81" s="327">
        <v>10.5873</v>
      </c>
      <c r="H81" s="327">
        <v>29.5676</v>
      </c>
      <c r="I81" s="327">
        <v>9.9533</v>
      </c>
      <c r="J81" s="327">
        <v>34.296</v>
      </c>
      <c r="K81" s="327">
        <v>9.4766</v>
      </c>
      <c r="L81" s="327">
        <v>17.6807</v>
      </c>
      <c r="M81" s="327">
        <v>12.4543</v>
      </c>
      <c r="N81" s="327">
        <v>0</v>
      </c>
      <c r="O81" s="327">
        <v>0</v>
      </c>
      <c r="P81" s="327">
        <v>0</v>
      </c>
    </row>
    <row r="82" spans="1:16" ht="15">
      <c r="A82" s="326">
        <v>7</v>
      </c>
      <c r="B82" s="327">
        <v>0</v>
      </c>
      <c r="C82" s="327">
        <v>0</v>
      </c>
      <c r="D82" s="327">
        <v>30.363</v>
      </c>
      <c r="E82" s="327">
        <v>8.6648</v>
      </c>
      <c r="F82" s="327">
        <v>29.2636</v>
      </c>
      <c r="G82" s="327">
        <v>10.2932</v>
      </c>
      <c r="H82" s="327">
        <v>28.2649</v>
      </c>
      <c r="I82" s="327">
        <v>9.6768</v>
      </c>
      <c r="J82" s="327">
        <v>33.0441</v>
      </c>
      <c r="K82" s="327">
        <v>9.2134</v>
      </c>
      <c r="L82" s="327">
        <v>17.7373</v>
      </c>
      <c r="M82" s="327">
        <v>12.1572</v>
      </c>
      <c r="N82" s="327">
        <v>0</v>
      </c>
      <c r="O82" s="327">
        <v>0</v>
      </c>
      <c r="P82" s="327">
        <v>0</v>
      </c>
    </row>
    <row r="83" spans="1:16" ht="15">
      <c r="A83" s="326">
        <v>8</v>
      </c>
      <c r="B83" s="327">
        <v>0</v>
      </c>
      <c r="C83" s="327">
        <v>0</v>
      </c>
      <c r="D83" s="327">
        <v>28.6971</v>
      </c>
      <c r="E83" s="327">
        <v>8.4172</v>
      </c>
      <c r="F83" s="327">
        <v>27.7763</v>
      </c>
      <c r="G83" s="327">
        <v>9.9991</v>
      </c>
      <c r="H83" s="327">
        <v>26.9622</v>
      </c>
      <c r="I83" s="327">
        <v>9.4003</v>
      </c>
      <c r="J83" s="327">
        <v>31.7922</v>
      </c>
      <c r="K83" s="327">
        <v>8.9501</v>
      </c>
      <c r="L83" s="327">
        <v>17.7939</v>
      </c>
      <c r="M83" s="327">
        <v>11.8601</v>
      </c>
      <c r="N83" s="327">
        <v>0</v>
      </c>
      <c r="O83" s="327">
        <v>0</v>
      </c>
      <c r="P83" s="327">
        <v>0</v>
      </c>
    </row>
    <row r="84" spans="1:16" ht="15">
      <c r="A84" s="326">
        <v>9</v>
      </c>
      <c r="B84" s="327">
        <v>0</v>
      </c>
      <c r="C84" s="327">
        <v>0</v>
      </c>
      <c r="D84" s="327">
        <v>27.0312</v>
      </c>
      <c r="E84" s="327">
        <v>8.1697</v>
      </c>
      <c r="F84" s="327">
        <v>26.289</v>
      </c>
      <c r="G84" s="327">
        <v>9.705</v>
      </c>
      <c r="H84" s="327">
        <v>25.6594</v>
      </c>
      <c r="I84" s="327">
        <v>9.1238</v>
      </c>
      <c r="J84" s="327">
        <v>30.5402</v>
      </c>
      <c r="K84" s="327">
        <v>8.6869</v>
      </c>
      <c r="L84" s="327">
        <v>17.8505</v>
      </c>
      <c r="M84" s="327">
        <v>11.563</v>
      </c>
      <c r="N84" s="327">
        <v>0</v>
      </c>
      <c r="O84" s="327">
        <v>0</v>
      </c>
      <c r="P84" s="327">
        <v>0</v>
      </c>
    </row>
    <row r="85" spans="1:16" ht="15">
      <c r="A85" s="326">
        <v>10</v>
      </c>
      <c r="B85" s="327">
        <v>0</v>
      </c>
      <c r="C85" s="327">
        <v>0</v>
      </c>
      <c r="D85" s="327">
        <v>25.3652</v>
      </c>
      <c r="E85" s="327">
        <v>7.9221</v>
      </c>
      <c r="F85" s="327">
        <v>24.8018</v>
      </c>
      <c r="G85" s="327">
        <v>9.4109</v>
      </c>
      <c r="H85" s="327">
        <v>24.3567</v>
      </c>
      <c r="I85" s="327">
        <v>8.8474</v>
      </c>
      <c r="J85" s="327">
        <v>29.2883</v>
      </c>
      <c r="K85" s="327">
        <v>8.4237</v>
      </c>
      <c r="L85" s="327">
        <v>17.9071</v>
      </c>
      <c r="M85" s="327">
        <v>11.2659</v>
      </c>
      <c r="N85" s="327">
        <v>0</v>
      </c>
      <c r="O85" s="327">
        <v>0</v>
      </c>
      <c r="P85" s="327">
        <v>0</v>
      </c>
    </row>
    <row r="86" spans="1:16" ht="15">
      <c r="A86" s="326">
        <v>11</v>
      </c>
      <c r="B86" s="327">
        <v>0</v>
      </c>
      <c r="C86" s="327">
        <v>0</v>
      </c>
      <c r="D86" s="327">
        <v>23.6993</v>
      </c>
      <c r="E86" s="327">
        <v>7.6745</v>
      </c>
      <c r="F86" s="327">
        <v>23.3145</v>
      </c>
      <c r="G86" s="327">
        <v>9.1168</v>
      </c>
      <c r="H86" s="327">
        <v>23.054</v>
      </c>
      <c r="I86" s="327">
        <v>8.5709</v>
      </c>
      <c r="J86" s="327">
        <v>28.0364</v>
      </c>
      <c r="K86" s="327">
        <v>8.1604</v>
      </c>
      <c r="L86" s="327">
        <v>17.9638</v>
      </c>
      <c r="M86" s="327">
        <v>10.9688</v>
      </c>
      <c r="N86" s="327">
        <v>0</v>
      </c>
      <c r="O86" s="327">
        <v>0</v>
      </c>
      <c r="P86" s="327">
        <v>0</v>
      </c>
    </row>
    <row r="87" spans="1:16" ht="15">
      <c r="A87" s="326">
        <v>12</v>
      </c>
      <c r="B87" s="327">
        <v>0</v>
      </c>
      <c r="C87" s="327">
        <v>0</v>
      </c>
      <c r="D87" s="327">
        <v>22.0334</v>
      </c>
      <c r="E87" s="327">
        <v>7.427</v>
      </c>
      <c r="F87" s="327">
        <v>21.8272</v>
      </c>
      <c r="G87" s="327">
        <v>8.8227</v>
      </c>
      <c r="H87" s="327">
        <v>21.7512</v>
      </c>
      <c r="I87" s="327">
        <v>8.2944</v>
      </c>
      <c r="J87" s="327">
        <v>26.7845</v>
      </c>
      <c r="K87" s="327">
        <v>7.8972</v>
      </c>
      <c r="L87" s="327">
        <v>18.0204</v>
      </c>
      <c r="M87" s="327">
        <v>10.6718</v>
      </c>
      <c r="N87" s="327">
        <v>0</v>
      </c>
      <c r="O87" s="327">
        <v>0</v>
      </c>
      <c r="P87" s="327">
        <v>0</v>
      </c>
    </row>
    <row r="88" spans="1:16" ht="15">
      <c r="A88" s="326">
        <v>13</v>
      </c>
      <c r="B88" s="327">
        <v>0</v>
      </c>
      <c r="C88" s="327">
        <v>0</v>
      </c>
      <c r="D88" s="327">
        <v>20.3674</v>
      </c>
      <c r="E88" s="327">
        <v>7.1794</v>
      </c>
      <c r="F88" s="327">
        <v>20.3399</v>
      </c>
      <c r="G88" s="327">
        <v>8.5286</v>
      </c>
      <c r="H88" s="327">
        <v>20.4485</v>
      </c>
      <c r="I88" s="327">
        <v>8.0179</v>
      </c>
      <c r="J88" s="327">
        <v>25.5325</v>
      </c>
      <c r="K88" s="327">
        <v>7.6339</v>
      </c>
      <c r="L88" s="327">
        <v>18.077</v>
      </c>
      <c r="M88" s="327">
        <v>10.3747</v>
      </c>
      <c r="N88" s="327">
        <v>0</v>
      </c>
      <c r="O88" s="327">
        <v>0</v>
      </c>
      <c r="P88" s="327">
        <v>0</v>
      </c>
    </row>
    <row r="89" spans="1:16" ht="15">
      <c r="A89" s="326">
        <v>14</v>
      </c>
      <c r="B89" s="327">
        <v>0</v>
      </c>
      <c r="C89" s="327">
        <v>0</v>
      </c>
      <c r="D89" s="327">
        <v>18.7015</v>
      </c>
      <c r="E89" s="327">
        <v>6.9318</v>
      </c>
      <c r="F89" s="327">
        <v>18.8526</v>
      </c>
      <c r="G89" s="327">
        <v>8.2345</v>
      </c>
      <c r="H89" s="327">
        <v>19.1458</v>
      </c>
      <c r="I89" s="327">
        <v>7.7414</v>
      </c>
      <c r="J89" s="327">
        <v>24.2806</v>
      </c>
      <c r="K89" s="327">
        <v>7.3707</v>
      </c>
      <c r="L89" s="327">
        <v>18.1336</v>
      </c>
      <c r="M89" s="327">
        <v>10.0776</v>
      </c>
      <c r="N89" s="327">
        <v>0</v>
      </c>
      <c r="O89" s="327">
        <v>0</v>
      </c>
      <c r="P89" s="327">
        <v>0</v>
      </c>
    </row>
    <row r="90" spans="1:16" ht="15">
      <c r="A90" s="326">
        <v>15</v>
      </c>
      <c r="B90" s="327">
        <v>0</v>
      </c>
      <c r="C90" s="327">
        <v>0</v>
      </c>
      <c r="D90" s="327">
        <v>17.0356</v>
      </c>
      <c r="E90" s="327">
        <v>6.6843</v>
      </c>
      <c r="F90" s="327">
        <v>17.3653</v>
      </c>
      <c r="G90" s="327">
        <v>7.9405</v>
      </c>
      <c r="H90" s="327">
        <v>17.843</v>
      </c>
      <c r="I90" s="327">
        <v>7.465</v>
      </c>
      <c r="J90" s="327">
        <v>23.0287</v>
      </c>
      <c r="K90" s="327">
        <v>7.1075</v>
      </c>
      <c r="L90" s="327">
        <v>18.1902</v>
      </c>
      <c r="M90" s="327">
        <v>9.7805</v>
      </c>
      <c r="N90" s="327">
        <v>0</v>
      </c>
      <c r="O90" s="327">
        <v>0</v>
      </c>
      <c r="P90" s="327">
        <v>0</v>
      </c>
    </row>
    <row r="91" spans="1:16" ht="15">
      <c r="A91" s="326">
        <v>16</v>
      </c>
      <c r="B91" s="327">
        <v>0</v>
      </c>
      <c r="C91" s="327">
        <v>0</v>
      </c>
      <c r="D91" s="327">
        <v>15.3696</v>
      </c>
      <c r="E91" s="327">
        <v>6.4367</v>
      </c>
      <c r="F91" s="327">
        <v>15.878</v>
      </c>
      <c r="G91" s="327">
        <v>7.6464</v>
      </c>
      <c r="H91" s="327">
        <v>16.5403</v>
      </c>
      <c r="I91" s="327">
        <v>7.1885</v>
      </c>
      <c r="J91" s="327">
        <v>21.7768</v>
      </c>
      <c r="K91" s="327">
        <v>6.8442</v>
      </c>
      <c r="L91" s="327">
        <v>18.2468</v>
      </c>
      <c r="M91" s="327">
        <v>9.4834</v>
      </c>
      <c r="N91" s="327">
        <v>0</v>
      </c>
      <c r="O91" s="327">
        <v>0</v>
      </c>
      <c r="P91" s="327">
        <v>0</v>
      </c>
    </row>
    <row r="92" spans="1:16" ht="15">
      <c r="A92" s="326">
        <v>17</v>
      </c>
      <c r="B92" s="327">
        <v>0</v>
      </c>
      <c r="C92" s="327">
        <v>0</v>
      </c>
      <c r="D92" s="327">
        <v>13.7037</v>
      </c>
      <c r="E92" s="327">
        <v>6.1892</v>
      </c>
      <c r="F92" s="327">
        <v>14.3908</v>
      </c>
      <c r="G92" s="327">
        <v>7.3523</v>
      </c>
      <c r="H92" s="327">
        <v>15.2375</v>
      </c>
      <c r="I92" s="327">
        <v>6.912</v>
      </c>
      <c r="J92" s="327">
        <v>20.5248</v>
      </c>
      <c r="K92" s="327">
        <v>6.581</v>
      </c>
      <c r="L92" s="327">
        <v>18.3035</v>
      </c>
      <c r="M92" s="327">
        <v>9.1863</v>
      </c>
      <c r="N92" s="327">
        <v>0</v>
      </c>
      <c r="O92" s="327">
        <v>0</v>
      </c>
      <c r="P92" s="327">
        <v>0</v>
      </c>
    </row>
    <row r="93" spans="1:16" ht="15">
      <c r="A93" s="326">
        <v>18</v>
      </c>
      <c r="B93" s="327">
        <v>0</v>
      </c>
      <c r="C93" s="327">
        <v>0</v>
      </c>
      <c r="D93" s="327">
        <v>12.0377</v>
      </c>
      <c r="E93" s="327">
        <v>5.9416</v>
      </c>
      <c r="F93" s="327">
        <v>12.9035</v>
      </c>
      <c r="G93" s="327">
        <v>7.0582</v>
      </c>
      <c r="H93" s="327">
        <v>13.9348</v>
      </c>
      <c r="I93" s="327">
        <v>6.6355</v>
      </c>
      <c r="J93" s="327">
        <v>19.2729</v>
      </c>
      <c r="K93" s="327">
        <v>6.3177</v>
      </c>
      <c r="L93" s="327">
        <v>18.3601</v>
      </c>
      <c r="M93" s="327">
        <v>8.8893</v>
      </c>
      <c r="N93" s="327">
        <v>19.4683</v>
      </c>
      <c r="O93" s="327">
        <v>8.0519</v>
      </c>
      <c r="P93" s="327">
        <v>0</v>
      </c>
    </row>
    <row r="94" spans="1:16" ht="15">
      <c r="A94" s="326">
        <v>19</v>
      </c>
      <c r="B94" s="327">
        <v>0</v>
      </c>
      <c r="C94" s="327">
        <v>0</v>
      </c>
      <c r="D94" s="327">
        <v>13.3129</v>
      </c>
      <c r="E94" s="327">
        <v>5.8888</v>
      </c>
      <c r="F94" s="327">
        <v>13.4187</v>
      </c>
      <c r="G94" s="327">
        <v>6.8897</v>
      </c>
      <c r="H94" s="327">
        <v>13.6655</v>
      </c>
      <c r="I94" s="327">
        <v>6.5242</v>
      </c>
      <c r="J94" s="327">
        <v>18.9369</v>
      </c>
      <c r="K94" s="327">
        <v>6.2802</v>
      </c>
      <c r="L94" s="327">
        <v>17.6098</v>
      </c>
      <c r="M94" s="327">
        <v>8.8658</v>
      </c>
      <c r="N94" s="327">
        <v>18.9275</v>
      </c>
      <c r="O94" s="327">
        <v>7.8283</v>
      </c>
      <c r="P94" s="327">
        <v>0</v>
      </c>
    </row>
    <row r="95" spans="1:16" ht="15">
      <c r="A95" s="326">
        <v>20</v>
      </c>
      <c r="B95" s="327">
        <v>0</v>
      </c>
      <c r="C95" s="327">
        <v>0</v>
      </c>
      <c r="D95" s="327">
        <v>14.588</v>
      </c>
      <c r="E95" s="327">
        <v>5.836</v>
      </c>
      <c r="F95" s="327">
        <v>13.9339</v>
      </c>
      <c r="G95" s="327">
        <v>6.7213</v>
      </c>
      <c r="H95" s="327">
        <v>13.3963</v>
      </c>
      <c r="I95" s="327">
        <v>6.4128</v>
      </c>
      <c r="J95" s="327">
        <v>18.6009</v>
      </c>
      <c r="K95" s="327">
        <v>6.2427</v>
      </c>
      <c r="L95" s="327">
        <v>16.8595</v>
      </c>
      <c r="M95" s="327">
        <v>8.8424</v>
      </c>
      <c r="N95" s="327">
        <v>18.3868</v>
      </c>
      <c r="O95" s="327">
        <v>7.6046</v>
      </c>
      <c r="P95" s="327">
        <v>0</v>
      </c>
    </row>
    <row r="96" spans="1:16" ht="15">
      <c r="A96" s="326">
        <v>21</v>
      </c>
      <c r="B96" s="327">
        <v>0</v>
      </c>
      <c r="C96" s="327">
        <v>0</v>
      </c>
      <c r="D96" s="327">
        <v>16.1805</v>
      </c>
      <c r="E96" s="327">
        <v>5.8989</v>
      </c>
      <c r="F96" s="327">
        <v>14.7381</v>
      </c>
      <c r="G96" s="327">
        <v>6.6839</v>
      </c>
      <c r="H96" s="327">
        <v>13.3895</v>
      </c>
      <c r="I96" s="327">
        <v>6.4274</v>
      </c>
      <c r="J96" s="327">
        <v>18.6302</v>
      </c>
      <c r="K96" s="327">
        <v>6.3293</v>
      </c>
      <c r="L96" s="327">
        <v>16.4314</v>
      </c>
      <c r="M96" s="327">
        <v>8.9954</v>
      </c>
      <c r="N96" s="327">
        <v>18.2029</v>
      </c>
      <c r="O96" s="327">
        <v>7.5286</v>
      </c>
      <c r="P96" s="327">
        <v>0</v>
      </c>
    </row>
    <row r="97" spans="1:16" ht="15">
      <c r="A97" s="326">
        <v>22</v>
      </c>
      <c r="B97" s="327">
        <v>0</v>
      </c>
      <c r="C97" s="327">
        <v>0</v>
      </c>
      <c r="D97" s="327">
        <v>17.4811</v>
      </c>
      <c r="E97" s="327">
        <v>5.8451</v>
      </c>
      <c r="F97" s="327">
        <v>15.2637</v>
      </c>
      <c r="G97" s="327">
        <v>6.5121</v>
      </c>
      <c r="H97" s="327">
        <v>13.1149</v>
      </c>
      <c r="I97" s="327">
        <v>6.3139</v>
      </c>
      <c r="J97" s="327">
        <v>18.2875</v>
      </c>
      <c r="K97" s="327">
        <v>6.2911</v>
      </c>
      <c r="L97" s="327">
        <v>15.6662</v>
      </c>
      <c r="M97" s="327">
        <v>8.9715</v>
      </c>
      <c r="N97" s="327">
        <v>17.6513</v>
      </c>
      <c r="O97" s="327">
        <v>7.3004</v>
      </c>
      <c r="P97" s="327">
        <v>0</v>
      </c>
    </row>
    <row r="98" spans="1:16" ht="15">
      <c r="A98" s="326">
        <v>23</v>
      </c>
      <c r="B98" s="327">
        <v>0</v>
      </c>
      <c r="C98" s="327">
        <v>0</v>
      </c>
      <c r="D98" s="327">
        <v>18.7818</v>
      </c>
      <c r="E98" s="327">
        <v>5.7913</v>
      </c>
      <c r="F98" s="327">
        <v>15.7892</v>
      </c>
      <c r="G98" s="327">
        <v>6.3403</v>
      </c>
      <c r="H98" s="327">
        <v>12.8402</v>
      </c>
      <c r="I98" s="327">
        <v>6.2003</v>
      </c>
      <c r="J98" s="327">
        <v>17.9448</v>
      </c>
      <c r="K98" s="327">
        <v>6.2528</v>
      </c>
      <c r="L98" s="327">
        <v>14.9009</v>
      </c>
      <c r="M98" s="327">
        <v>8.9476</v>
      </c>
      <c r="N98" s="327">
        <v>17.0997</v>
      </c>
      <c r="O98" s="327">
        <v>7.0723</v>
      </c>
      <c r="P98" s="327">
        <v>0</v>
      </c>
    </row>
    <row r="99" spans="1:16" ht="15">
      <c r="A99" s="326">
        <v>24</v>
      </c>
      <c r="B99" s="327">
        <v>0</v>
      </c>
      <c r="C99" s="327">
        <v>0</v>
      </c>
      <c r="D99" s="327">
        <v>20.0824</v>
      </c>
      <c r="E99" s="327">
        <v>5.7375</v>
      </c>
      <c r="F99" s="327">
        <v>16.3147</v>
      </c>
      <c r="G99" s="327">
        <v>6.1685</v>
      </c>
      <c r="H99" s="327">
        <v>12.5656</v>
      </c>
      <c r="I99" s="327">
        <v>6.0867</v>
      </c>
      <c r="J99" s="327">
        <v>17.6021</v>
      </c>
      <c r="K99" s="327">
        <v>6.2145</v>
      </c>
      <c r="L99" s="327">
        <v>14.1356</v>
      </c>
      <c r="M99" s="327">
        <v>8.9237</v>
      </c>
      <c r="N99" s="327">
        <v>16.5481</v>
      </c>
      <c r="O99" s="327">
        <v>6.8441</v>
      </c>
      <c r="P99" s="327">
        <v>0</v>
      </c>
    </row>
    <row r="100" spans="1:16" ht="15">
      <c r="A100" s="326">
        <v>25</v>
      </c>
      <c r="B100" s="327">
        <v>0</v>
      </c>
      <c r="C100" s="327">
        <v>0</v>
      </c>
      <c r="D100" s="327">
        <v>21.3831</v>
      </c>
      <c r="E100" s="327">
        <v>5.6836</v>
      </c>
      <c r="F100" s="327">
        <v>16.8403</v>
      </c>
      <c r="G100" s="327">
        <v>5.9967</v>
      </c>
      <c r="H100" s="327">
        <v>12.2909</v>
      </c>
      <c r="I100" s="327">
        <v>5.9731</v>
      </c>
      <c r="J100" s="327">
        <v>17.2594</v>
      </c>
      <c r="K100" s="327">
        <v>6.1763</v>
      </c>
      <c r="L100" s="327">
        <v>13.3703</v>
      </c>
      <c r="M100" s="327">
        <v>8.8998</v>
      </c>
      <c r="N100" s="327">
        <v>15.9965</v>
      </c>
      <c r="O100" s="327">
        <v>6.616</v>
      </c>
      <c r="P100" s="327">
        <v>0</v>
      </c>
    </row>
    <row r="101" spans="1:16" ht="15">
      <c r="A101" s="326">
        <v>26</v>
      </c>
      <c r="B101" s="327">
        <v>0</v>
      </c>
      <c r="C101" s="327">
        <v>0</v>
      </c>
      <c r="D101" s="327">
        <v>22.6837</v>
      </c>
      <c r="E101" s="327">
        <v>5.6298</v>
      </c>
      <c r="F101" s="327">
        <v>17.3658</v>
      </c>
      <c r="G101" s="327">
        <v>5.8249</v>
      </c>
      <c r="H101" s="327">
        <v>12.0163</v>
      </c>
      <c r="I101" s="327">
        <v>5.8595</v>
      </c>
      <c r="J101" s="327">
        <v>16.9167</v>
      </c>
      <c r="K101" s="327">
        <v>6.138</v>
      </c>
      <c r="L101" s="327">
        <v>12.605</v>
      </c>
      <c r="M101" s="327">
        <v>8.876</v>
      </c>
      <c r="N101" s="327">
        <v>15.4449</v>
      </c>
      <c r="O101" s="327">
        <v>6.3879</v>
      </c>
      <c r="P101" s="327">
        <v>0</v>
      </c>
    </row>
    <row r="102" spans="1:16" ht="15">
      <c r="A102" s="326">
        <v>27</v>
      </c>
      <c r="B102" s="327">
        <v>0</v>
      </c>
      <c r="C102" s="327">
        <v>0</v>
      </c>
      <c r="D102" s="327">
        <v>23.9844</v>
      </c>
      <c r="E102" s="327">
        <v>5.576</v>
      </c>
      <c r="F102" s="327">
        <v>17.8913</v>
      </c>
      <c r="G102" s="327">
        <v>5.6531</v>
      </c>
      <c r="H102" s="327">
        <v>11.7416</v>
      </c>
      <c r="I102" s="327">
        <v>5.7459</v>
      </c>
      <c r="J102" s="327">
        <v>16.5739</v>
      </c>
      <c r="K102" s="327">
        <v>6.0998</v>
      </c>
      <c r="L102" s="327">
        <v>11.8398</v>
      </c>
      <c r="M102" s="327">
        <v>8.8521</v>
      </c>
      <c r="N102" s="327">
        <v>14.8933</v>
      </c>
      <c r="O102" s="327">
        <v>6.1597</v>
      </c>
      <c r="P102" s="327">
        <v>0</v>
      </c>
    </row>
    <row r="103" spans="1:16" ht="15">
      <c r="A103" s="326">
        <v>28</v>
      </c>
      <c r="B103" s="327">
        <v>0</v>
      </c>
      <c r="C103" s="327">
        <v>0</v>
      </c>
      <c r="D103" s="327">
        <v>25.285</v>
      </c>
      <c r="E103" s="327">
        <v>5.5221</v>
      </c>
      <c r="F103" s="327">
        <v>18.4169</v>
      </c>
      <c r="G103" s="327">
        <v>5.4813</v>
      </c>
      <c r="H103" s="327">
        <v>11.467</v>
      </c>
      <c r="I103" s="327">
        <v>5.6323</v>
      </c>
      <c r="J103" s="327">
        <v>16.2312</v>
      </c>
      <c r="K103" s="327">
        <v>6.0615</v>
      </c>
      <c r="L103" s="327">
        <v>11.0745</v>
      </c>
      <c r="M103" s="327">
        <v>8.8282</v>
      </c>
      <c r="N103" s="327">
        <v>14.3417</v>
      </c>
      <c r="O103" s="327">
        <v>5.9316</v>
      </c>
      <c r="P103" s="327">
        <v>0</v>
      </c>
    </row>
    <row r="104" spans="1:16" ht="15">
      <c r="A104" s="326">
        <v>29</v>
      </c>
      <c r="B104" s="327">
        <v>0</v>
      </c>
      <c r="C104" s="327">
        <v>0</v>
      </c>
      <c r="D104" s="327">
        <v>26.5857</v>
      </c>
      <c r="E104" s="327">
        <v>5.4683</v>
      </c>
      <c r="F104" s="327">
        <v>18.9424</v>
      </c>
      <c r="G104" s="327">
        <v>5.3095</v>
      </c>
      <c r="H104" s="327">
        <v>11.1923</v>
      </c>
      <c r="I104" s="327">
        <v>5.5187</v>
      </c>
      <c r="J104" s="327">
        <v>15.8885</v>
      </c>
      <c r="K104" s="327">
        <v>6.0232</v>
      </c>
      <c r="L104" s="327">
        <v>10.3092</v>
      </c>
      <c r="M104" s="327">
        <v>8.8043</v>
      </c>
      <c r="N104" s="327">
        <v>13.7901</v>
      </c>
      <c r="O104" s="327">
        <v>5.7034</v>
      </c>
      <c r="P104" s="327">
        <v>0</v>
      </c>
    </row>
    <row r="105" spans="1:16" ht="15">
      <c r="A105" s="326">
        <v>30</v>
      </c>
      <c r="B105" s="327">
        <v>0</v>
      </c>
      <c r="C105" s="327">
        <v>0</v>
      </c>
      <c r="D105" s="327">
        <v>27.8863</v>
      </c>
      <c r="E105" s="327">
        <v>5.4145</v>
      </c>
      <c r="F105" s="327">
        <v>19.4679</v>
      </c>
      <c r="G105" s="327">
        <v>5.1377</v>
      </c>
      <c r="H105" s="327">
        <v>10.9176</v>
      </c>
      <c r="I105" s="327">
        <v>5.4051</v>
      </c>
      <c r="J105" s="327">
        <v>15.5458</v>
      </c>
      <c r="K105" s="327">
        <v>5.985</v>
      </c>
      <c r="L105" s="327">
        <v>9.5439</v>
      </c>
      <c r="M105" s="327">
        <v>8.7804</v>
      </c>
      <c r="N105" s="327">
        <v>13.2385</v>
      </c>
      <c r="O105" s="327">
        <v>5.4753</v>
      </c>
      <c r="P105" s="327">
        <v>0</v>
      </c>
    </row>
    <row r="106" spans="1:16" ht="15">
      <c r="A106" s="326">
        <v>31</v>
      </c>
      <c r="B106" s="327">
        <v>0</v>
      </c>
      <c r="C106" s="327">
        <v>0</v>
      </c>
      <c r="D106" s="327">
        <v>26.4407</v>
      </c>
      <c r="E106" s="327">
        <v>5.3891</v>
      </c>
      <c r="F106" s="327">
        <v>18.8484</v>
      </c>
      <c r="G106" s="327">
        <v>5.1303</v>
      </c>
      <c r="H106" s="327">
        <v>10.5598</v>
      </c>
      <c r="I106" s="327">
        <v>5.3942</v>
      </c>
      <c r="J106" s="327">
        <v>14.8748</v>
      </c>
      <c r="K106" s="327">
        <v>5.9038</v>
      </c>
      <c r="L106" s="327">
        <v>9.5377</v>
      </c>
      <c r="M106" s="327">
        <v>8.6737</v>
      </c>
      <c r="N106" s="327">
        <v>13.003</v>
      </c>
      <c r="O106" s="327">
        <v>5.4731</v>
      </c>
      <c r="P106" s="327">
        <v>0</v>
      </c>
    </row>
    <row r="107" spans="1:16" ht="15">
      <c r="A107" s="326">
        <v>32</v>
      </c>
      <c r="B107" s="327">
        <v>0</v>
      </c>
      <c r="C107" s="327">
        <v>0</v>
      </c>
      <c r="D107" s="327">
        <v>24.9951</v>
      </c>
      <c r="E107" s="327">
        <v>5.3637</v>
      </c>
      <c r="F107" s="327">
        <v>18.2288</v>
      </c>
      <c r="G107" s="327">
        <v>5.123</v>
      </c>
      <c r="H107" s="327">
        <v>10.2019</v>
      </c>
      <c r="I107" s="327">
        <v>5.3833</v>
      </c>
      <c r="J107" s="327">
        <v>14.2038</v>
      </c>
      <c r="K107" s="327">
        <v>5.8225</v>
      </c>
      <c r="L107" s="327">
        <v>9.5316</v>
      </c>
      <c r="M107" s="327">
        <v>8.567</v>
      </c>
      <c r="N107" s="327">
        <v>12.7675</v>
      </c>
      <c r="O107" s="327">
        <v>5.4708</v>
      </c>
      <c r="P107" s="327">
        <v>0</v>
      </c>
    </row>
    <row r="108" spans="1:16" ht="15">
      <c r="A108" s="326">
        <v>33</v>
      </c>
      <c r="B108" s="327">
        <v>0</v>
      </c>
      <c r="C108" s="327">
        <v>0</v>
      </c>
      <c r="D108" s="327">
        <v>23.5495</v>
      </c>
      <c r="E108" s="327">
        <v>5.3382</v>
      </c>
      <c r="F108" s="327">
        <v>17.6092</v>
      </c>
      <c r="G108" s="327">
        <v>5.1157</v>
      </c>
      <c r="H108" s="327">
        <v>9.8441</v>
      </c>
      <c r="I108" s="327">
        <v>5.3723</v>
      </c>
      <c r="J108" s="327">
        <v>13.5327</v>
      </c>
      <c r="K108" s="327">
        <v>5.7413</v>
      </c>
      <c r="L108" s="327">
        <v>9.5254</v>
      </c>
      <c r="M108" s="327">
        <v>8.4602</v>
      </c>
      <c r="N108" s="327">
        <v>12.5321</v>
      </c>
      <c r="O108" s="327">
        <v>5.4685</v>
      </c>
      <c r="P108" s="327">
        <v>0</v>
      </c>
    </row>
    <row r="109" spans="1:16" ht="15">
      <c r="A109" s="326">
        <v>34</v>
      </c>
      <c r="B109" s="327">
        <v>0</v>
      </c>
      <c r="C109" s="327">
        <v>0</v>
      </c>
      <c r="D109" s="327">
        <v>22.1039</v>
      </c>
      <c r="E109" s="327">
        <v>5.3128</v>
      </c>
      <c r="F109" s="327">
        <v>16.9896</v>
      </c>
      <c r="G109" s="327">
        <v>5.1084</v>
      </c>
      <c r="H109" s="327">
        <v>9.4862</v>
      </c>
      <c r="I109" s="327">
        <v>5.3614</v>
      </c>
      <c r="J109" s="327">
        <v>12.8617</v>
      </c>
      <c r="K109" s="327">
        <v>5.6601</v>
      </c>
      <c r="L109" s="327">
        <v>9.5192</v>
      </c>
      <c r="M109" s="327">
        <v>8.3535</v>
      </c>
      <c r="N109" s="327">
        <v>12.2966</v>
      </c>
      <c r="O109" s="327">
        <v>5.4663</v>
      </c>
      <c r="P109" s="327">
        <v>0</v>
      </c>
    </row>
    <row r="110" spans="1:16" ht="15">
      <c r="A110" s="326">
        <v>35</v>
      </c>
      <c r="B110" s="327">
        <v>0</v>
      </c>
      <c r="C110" s="327">
        <v>0</v>
      </c>
      <c r="D110" s="327">
        <v>20.6583</v>
      </c>
      <c r="E110" s="327">
        <v>5.2874</v>
      </c>
      <c r="F110" s="327">
        <v>16.3701</v>
      </c>
      <c r="G110" s="327">
        <v>5.1011</v>
      </c>
      <c r="H110" s="327">
        <v>9.1284</v>
      </c>
      <c r="I110" s="327">
        <v>5.3505</v>
      </c>
      <c r="J110" s="327">
        <v>12.1907</v>
      </c>
      <c r="K110" s="327">
        <v>5.5789</v>
      </c>
      <c r="L110" s="327">
        <v>9.513</v>
      </c>
      <c r="M110" s="327">
        <v>8.2468</v>
      </c>
      <c r="N110" s="327">
        <v>12.0611</v>
      </c>
      <c r="O110" s="327">
        <v>5.464</v>
      </c>
      <c r="P110" s="327">
        <v>0</v>
      </c>
    </row>
    <row r="111" spans="1:16" ht="15">
      <c r="A111" s="326">
        <v>36</v>
      </c>
      <c r="B111" s="327">
        <v>0</v>
      </c>
      <c r="C111" s="327">
        <v>0</v>
      </c>
      <c r="D111" s="327">
        <v>19.2127</v>
      </c>
      <c r="E111" s="327">
        <v>5.262</v>
      </c>
      <c r="F111" s="327">
        <v>15.7505</v>
      </c>
      <c r="G111" s="327">
        <v>5.0937</v>
      </c>
      <c r="H111" s="327">
        <v>8.7705</v>
      </c>
      <c r="I111" s="327">
        <v>5.3396</v>
      </c>
      <c r="J111" s="327">
        <v>11.5197</v>
      </c>
      <c r="K111" s="327">
        <v>5.4977</v>
      </c>
      <c r="L111" s="327">
        <v>9.5068</v>
      </c>
      <c r="M111" s="327">
        <v>8.1401</v>
      </c>
      <c r="N111" s="327">
        <v>11.8257</v>
      </c>
      <c r="O111" s="327">
        <v>5.4618</v>
      </c>
      <c r="P111" s="327">
        <v>0</v>
      </c>
    </row>
    <row r="112" spans="1:16" ht="15">
      <c r="A112" s="326">
        <v>37</v>
      </c>
      <c r="B112" s="327">
        <v>0</v>
      </c>
      <c r="C112" s="327">
        <v>0</v>
      </c>
      <c r="D112" s="327">
        <v>17.7671</v>
      </c>
      <c r="E112" s="327">
        <v>5.2366</v>
      </c>
      <c r="F112" s="327">
        <v>15.1309</v>
      </c>
      <c r="G112" s="327">
        <v>5.0864</v>
      </c>
      <c r="H112" s="327">
        <v>8.4127</v>
      </c>
      <c r="I112" s="327">
        <v>5.3286</v>
      </c>
      <c r="J112" s="327">
        <v>10.8486</v>
      </c>
      <c r="K112" s="327">
        <v>5.4164</v>
      </c>
      <c r="L112" s="327">
        <v>9.5006</v>
      </c>
      <c r="M112" s="327">
        <v>8.0334</v>
      </c>
      <c r="N112" s="327">
        <v>11.5902</v>
      </c>
      <c r="O112" s="327">
        <v>5.4595</v>
      </c>
      <c r="P112" s="327">
        <v>0</v>
      </c>
    </row>
    <row r="113" spans="1:16" ht="15">
      <c r="A113" s="326">
        <v>38</v>
      </c>
      <c r="B113" s="327">
        <v>0</v>
      </c>
      <c r="C113" s="327">
        <v>0</v>
      </c>
      <c r="D113" s="327">
        <v>16.3215</v>
      </c>
      <c r="E113" s="327">
        <v>5.2112</v>
      </c>
      <c r="F113" s="327">
        <v>14.5113</v>
      </c>
      <c r="G113" s="327">
        <v>5.0791</v>
      </c>
      <c r="H113" s="327">
        <v>8.0548</v>
      </c>
      <c r="I113" s="327">
        <v>5.3177</v>
      </c>
      <c r="J113" s="327">
        <v>10.1776</v>
      </c>
      <c r="K113" s="327">
        <v>5.3352</v>
      </c>
      <c r="L113" s="327">
        <v>9.4944</v>
      </c>
      <c r="M113" s="327">
        <v>7.9266</v>
      </c>
      <c r="N113" s="327">
        <v>11.3548</v>
      </c>
      <c r="O113" s="327">
        <v>5.4572</v>
      </c>
      <c r="P113" s="327">
        <v>0</v>
      </c>
    </row>
    <row r="114" spans="1:16" ht="15">
      <c r="A114" s="326">
        <v>39</v>
      </c>
      <c r="B114" s="327">
        <v>0</v>
      </c>
      <c r="C114" s="327">
        <v>0</v>
      </c>
      <c r="D114" s="327">
        <v>14.8759</v>
      </c>
      <c r="E114" s="327">
        <v>5.1858</v>
      </c>
      <c r="F114" s="327">
        <v>13.8917</v>
      </c>
      <c r="G114" s="327">
        <v>5.0718</v>
      </c>
      <c r="H114" s="327">
        <v>7.697</v>
      </c>
      <c r="I114" s="327">
        <v>5.3068</v>
      </c>
      <c r="J114" s="327">
        <v>9.5066</v>
      </c>
      <c r="K114" s="327">
        <v>5.254</v>
      </c>
      <c r="L114" s="327">
        <v>9.4882</v>
      </c>
      <c r="M114" s="327">
        <v>7.8199</v>
      </c>
      <c r="N114" s="327">
        <v>11.1193</v>
      </c>
      <c r="O114" s="327">
        <v>5.455</v>
      </c>
      <c r="P114" s="327">
        <v>0</v>
      </c>
    </row>
    <row r="115" spans="1:16" ht="15">
      <c r="A115" s="326">
        <v>40</v>
      </c>
      <c r="B115" s="327">
        <v>0</v>
      </c>
      <c r="C115" s="327">
        <v>0</v>
      </c>
      <c r="D115" s="327">
        <v>13.4303</v>
      </c>
      <c r="E115" s="327">
        <v>5.1603</v>
      </c>
      <c r="F115" s="327">
        <v>13.2722</v>
      </c>
      <c r="G115" s="327">
        <v>5.0644</v>
      </c>
      <c r="H115" s="327">
        <v>7.3391</v>
      </c>
      <c r="I115" s="327">
        <v>5.2959</v>
      </c>
      <c r="J115" s="327">
        <v>8.8356</v>
      </c>
      <c r="K115" s="327">
        <v>5.1728</v>
      </c>
      <c r="L115" s="327">
        <v>9.482</v>
      </c>
      <c r="M115" s="327">
        <v>7.7132</v>
      </c>
      <c r="N115" s="327">
        <v>10.8838</v>
      </c>
      <c r="O115" s="327">
        <v>5.4527</v>
      </c>
      <c r="P115" s="327">
        <v>0</v>
      </c>
    </row>
    <row r="116" spans="1:16" ht="15">
      <c r="A116" s="326">
        <v>41</v>
      </c>
      <c r="B116" s="327">
        <v>0</v>
      </c>
      <c r="C116" s="327">
        <v>0</v>
      </c>
      <c r="D116" s="327">
        <v>11.9847</v>
      </c>
      <c r="E116" s="327">
        <v>5.1349</v>
      </c>
      <c r="F116" s="327">
        <v>12.6526</v>
      </c>
      <c r="G116" s="327">
        <v>5.0571</v>
      </c>
      <c r="H116" s="327">
        <v>6.9813</v>
      </c>
      <c r="I116" s="327">
        <v>5.285</v>
      </c>
      <c r="J116" s="327">
        <v>8.1645</v>
      </c>
      <c r="K116" s="327">
        <v>5.0915</v>
      </c>
      <c r="L116" s="327">
        <v>9.4758</v>
      </c>
      <c r="M116" s="327">
        <v>7.6065</v>
      </c>
      <c r="N116" s="327">
        <v>10.6484</v>
      </c>
      <c r="O116" s="327">
        <v>5.4505</v>
      </c>
      <c r="P116" s="327">
        <v>0</v>
      </c>
    </row>
    <row r="117" spans="1:16" ht="15">
      <c r="A117" s="326">
        <v>42</v>
      </c>
      <c r="B117" s="327">
        <v>0</v>
      </c>
      <c r="C117" s="327">
        <v>0</v>
      </c>
      <c r="D117" s="327">
        <v>10.5391</v>
      </c>
      <c r="E117" s="327">
        <v>5.1095</v>
      </c>
      <c r="F117" s="327">
        <v>12.033</v>
      </c>
      <c r="G117" s="327">
        <v>5.0498</v>
      </c>
      <c r="H117" s="327">
        <v>6.6234</v>
      </c>
      <c r="I117" s="327">
        <v>5.274</v>
      </c>
      <c r="J117" s="327">
        <v>7.4935</v>
      </c>
      <c r="K117" s="327">
        <v>5.0103</v>
      </c>
      <c r="L117" s="327">
        <v>9.4696</v>
      </c>
      <c r="M117" s="327">
        <v>7.4998</v>
      </c>
      <c r="N117" s="327">
        <v>10.4129</v>
      </c>
      <c r="O117" s="327">
        <v>5.4482</v>
      </c>
      <c r="P117" s="327">
        <v>0</v>
      </c>
    </row>
    <row r="118" spans="1:16" ht="15">
      <c r="A118" s="326">
        <v>43</v>
      </c>
      <c r="B118" s="327">
        <v>0</v>
      </c>
      <c r="C118" s="327">
        <v>0</v>
      </c>
      <c r="D118" s="327">
        <v>10.3006</v>
      </c>
      <c r="E118" s="327">
        <v>5.0972</v>
      </c>
      <c r="F118" s="327">
        <v>11.6627</v>
      </c>
      <c r="G118" s="327">
        <v>5.0425</v>
      </c>
      <c r="H118" s="327">
        <v>6.5986</v>
      </c>
      <c r="I118" s="327">
        <v>5.2543</v>
      </c>
      <c r="J118" s="327">
        <v>7.3506</v>
      </c>
      <c r="K118" s="327">
        <v>5.0099</v>
      </c>
      <c r="L118" s="327">
        <v>9.398</v>
      </c>
      <c r="M118" s="327">
        <v>7.48</v>
      </c>
      <c r="N118" s="327">
        <v>10.2362</v>
      </c>
      <c r="O118" s="327">
        <v>5.4422</v>
      </c>
      <c r="P118" s="327">
        <v>0</v>
      </c>
    </row>
    <row r="119" spans="1:16" ht="15">
      <c r="A119" s="326">
        <v>44</v>
      </c>
      <c r="B119" s="327">
        <v>0</v>
      </c>
      <c r="C119" s="327">
        <v>0</v>
      </c>
      <c r="D119" s="327">
        <v>10.062</v>
      </c>
      <c r="E119" s="327">
        <v>5.0849</v>
      </c>
      <c r="F119" s="327">
        <v>11.2924</v>
      </c>
      <c r="G119" s="327">
        <v>5.0352</v>
      </c>
      <c r="H119" s="327">
        <v>6.5739</v>
      </c>
      <c r="I119" s="327">
        <v>5.2345</v>
      </c>
      <c r="J119" s="327">
        <v>7.2077</v>
      </c>
      <c r="K119" s="327">
        <v>5.0095</v>
      </c>
      <c r="L119" s="327">
        <v>9.3264</v>
      </c>
      <c r="M119" s="327">
        <v>7.4602</v>
      </c>
      <c r="N119" s="327">
        <v>10.0596</v>
      </c>
      <c r="O119" s="327">
        <v>5.4361</v>
      </c>
      <c r="P119" s="327">
        <v>0</v>
      </c>
    </row>
    <row r="120" spans="1:16" ht="15">
      <c r="A120" s="326">
        <v>45</v>
      </c>
      <c r="B120" s="327">
        <v>0</v>
      </c>
      <c r="C120" s="327">
        <v>0</v>
      </c>
      <c r="D120" s="327">
        <v>9.8235</v>
      </c>
      <c r="E120" s="327">
        <v>5.0726</v>
      </c>
      <c r="F120" s="327">
        <v>10.9221</v>
      </c>
      <c r="G120" s="327">
        <v>5.0278</v>
      </c>
      <c r="H120" s="327">
        <v>6.5491</v>
      </c>
      <c r="I120" s="327">
        <v>5.2148</v>
      </c>
      <c r="J120" s="327">
        <v>7.0649</v>
      </c>
      <c r="K120" s="327">
        <v>5.0091</v>
      </c>
      <c r="L120" s="327">
        <v>9.2548</v>
      </c>
      <c r="M120" s="327">
        <v>7.4405</v>
      </c>
      <c r="N120" s="327">
        <v>9.8829</v>
      </c>
      <c r="O120" s="327">
        <v>5.4301</v>
      </c>
      <c r="P120" s="327">
        <v>0</v>
      </c>
    </row>
    <row r="121" spans="1:16" ht="15">
      <c r="A121" s="326">
        <v>46</v>
      </c>
      <c r="B121" s="327">
        <v>0</v>
      </c>
      <c r="C121" s="327">
        <v>0</v>
      </c>
      <c r="D121" s="327">
        <v>9.585</v>
      </c>
      <c r="E121" s="327">
        <v>5.0603</v>
      </c>
      <c r="F121" s="327">
        <v>10.5517</v>
      </c>
      <c r="G121" s="327">
        <v>5.0205</v>
      </c>
      <c r="H121" s="327">
        <v>6.5243</v>
      </c>
      <c r="I121" s="327">
        <v>5.195</v>
      </c>
      <c r="J121" s="327">
        <v>6.922</v>
      </c>
      <c r="K121" s="327">
        <v>5.0087</v>
      </c>
      <c r="L121" s="327">
        <v>9.1832</v>
      </c>
      <c r="M121" s="327">
        <v>7.4207</v>
      </c>
      <c r="N121" s="327">
        <v>9.7062</v>
      </c>
      <c r="O121" s="327">
        <v>5.424</v>
      </c>
      <c r="P121" s="327">
        <v>0</v>
      </c>
    </row>
    <row r="122" spans="1:16" ht="15">
      <c r="A122" s="326">
        <v>47</v>
      </c>
      <c r="B122" s="327">
        <v>0</v>
      </c>
      <c r="C122" s="327">
        <v>0</v>
      </c>
      <c r="D122" s="327">
        <v>9.3464</v>
      </c>
      <c r="E122" s="327">
        <v>5.048</v>
      </c>
      <c r="F122" s="327">
        <v>10.1814</v>
      </c>
      <c r="G122" s="327">
        <v>5.0132</v>
      </c>
      <c r="H122" s="327">
        <v>6.4995</v>
      </c>
      <c r="I122" s="327">
        <v>5.1752</v>
      </c>
      <c r="J122" s="327">
        <v>6.7791</v>
      </c>
      <c r="K122" s="327">
        <v>5.0083</v>
      </c>
      <c r="L122" s="327">
        <v>9.1116</v>
      </c>
      <c r="M122" s="327">
        <v>7.401</v>
      </c>
      <c r="N122" s="327">
        <v>9.5296</v>
      </c>
      <c r="O122" s="327">
        <v>5.418</v>
      </c>
      <c r="P122" s="327">
        <v>0</v>
      </c>
    </row>
    <row r="123" spans="1:16" ht="15">
      <c r="A123" s="326">
        <v>48</v>
      </c>
      <c r="B123" s="327">
        <v>0</v>
      </c>
      <c r="C123" s="327">
        <v>0</v>
      </c>
      <c r="D123" s="327">
        <v>9.1079</v>
      </c>
      <c r="E123" s="327">
        <v>5.0357</v>
      </c>
      <c r="F123" s="327">
        <v>9.8111</v>
      </c>
      <c r="G123" s="327">
        <v>5.0059</v>
      </c>
      <c r="H123" s="327">
        <v>6.4747</v>
      </c>
      <c r="I123" s="327">
        <v>5.1555</v>
      </c>
      <c r="J123" s="327">
        <v>6.6362</v>
      </c>
      <c r="K123" s="327">
        <v>5.0079</v>
      </c>
      <c r="L123" s="327">
        <v>9.04</v>
      </c>
      <c r="M123" s="327">
        <v>7.3812</v>
      </c>
      <c r="N123" s="327">
        <v>9.3529</v>
      </c>
      <c r="O123" s="327">
        <v>5.4119</v>
      </c>
      <c r="P123" s="327">
        <v>0</v>
      </c>
    </row>
    <row r="124" spans="1:16" ht="15">
      <c r="A124" s="326">
        <v>49</v>
      </c>
      <c r="B124" s="327">
        <v>0</v>
      </c>
      <c r="C124" s="327">
        <v>0</v>
      </c>
      <c r="D124" s="327">
        <v>8.8694</v>
      </c>
      <c r="E124" s="327">
        <v>5.0234</v>
      </c>
      <c r="F124" s="327">
        <v>9.4408</v>
      </c>
      <c r="G124" s="327">
        <v>4.9986</v>
      </c>
      <c r="H124" s="327">
        <v>6.4499</v>
      </c>
      <c r="I124" s="327">
        <v>5.1357</v>
      </c>
      <c r="J124" s="327">
        <v>6.4933</v>
      </c>
      <c r="K124" s="327">
        <v>5.0075</v>
      </c>
      <c r="L124" s="327">
        <v>8.9684</v>
      </c>
      <c r="M124" s="327">
        <v>7.3615</v>
      </c>
      <c r="N124" s="327">
        <v>9.1762</v>
      </c>
      <c r="O124" s="327">
        <v>5.4059</v>
      </c>
      <c r="P124" s="327">
        <v>0</v>
      </c>
    </row>
    <row r="125" spans="1:16" ht="15">
      <c r="A125" s="326">
        <v>50</v>
      </c>
      <c r="B125" s="327">
        <v>0</v>
      </c>
      <c r="C125" s="327">
        <v>0</v>
      </c>
      <c r="D125" s="327">
        <v>8.6308</v>
      </c>
      <c r="E125" s="327">
        <v>5.0111</v>
      </c>
      <c r="F125" s="327">
        <v>9.0705</v>
      </c>
      <c r="G125" s="327">
        <v>4.9912</v>
      </c>
      <c r="H125" s="327">
        <v>6.4251</v>
      </c>
      <c r="I125" s="327">
        <v>5.116</v>
      </c>
      <c r="J125" s="327">
        <v>6.3504</v>
      </c>
      <c r="K125" s="327">
        <v>5.0071</v>
      </c>
      <c r="L125" s="327">
        <v>8.8968</v>
      </c>
      <c r="M125" s="327">
        <v>7.3417</v>
      </c>
      <c r="N125" s="327">
        <v>8.9996</v>
      </c>
      <c r="O125" s="327">
        <v>5.3998</v>
      </c>
      <c r="P125" s="327">
        <v>0</v>
      </c>
    </row>
    <row r="126" spans="1:16" ht="15">
      <c r="A126" s="326">
        <v>51</v>
      </c>
      <c r="B126" s="327">
        <v>0</v>
      </c>
      <c r="C126" s="327">
        <v>0</v>
      </c>
      <c r="D126" s="327">
        <v>8.3923</v>
      </c>
      <c r="E126" s="327">
        <v>4.9988</v>
      </c>
      <c r="F126" s="327">
        <v>8.7002</v>
      </c>
      <c r="G126" s="327">
        <v>4.9839</v>
      </c>
      <c r="H126" s="327">
        <v>6.4004</v>
      </c>
      <c r="I126" s="327">
        <v>5.0962</v>
      </c>
      <c r="J126" s="327">
        <v>6.2076</v>
      </c>
      <c r="K126" s="327">
        <v>5.0067</v>
      </c>
      <c r="L126" s="327">
        <v>8.8252</v>
      </c>
      <c r="M126" s="327">
        <v>7.3219</v>
      </c>
      <c r="N126" s="327">
        <v>8.8229</v>
      </c>
      <c r="O126" s="327">
        <v>5.3938</v>
      </c>
      <c r="P126" s="327">
        <v>0</v>
      </c>
    </row>
    <row r="127" spans="1:16" ht="15">
      <c r="A127" s="326">
        <v>52</v>
      </c>
      <c r="B127" s="327">
        <v>0</v>
      </c>
      <c r="C127" s="327">
        <v>0</v>
      </c>
      <c r="D127" s="327">
        <v>8.1538</v>
      </c>
      <c r="E127" s="327">
        <v>4.9865</v>
      </c>
      <c r="F127" s="327">
        <v>8.3299</v>
      </c>
      <c r="G127" s="327">
        <v>4.9766</v>
      </c>
      <c r="H127" s="327">
        <v>6.3756</v>
      </c>
      <c r="I127" s="327">
        <v>5.0765</v>
      </c>
      <c r="J127" s="327">
        <v>6.0647</v>
      </c>
      <c r="K127" s="327">
        <v>5.0063</v>
      </c>
      <c r="L127" s="327">
        <v>8.7536</v>
      </c>
      <c r="M127" s="327">
        <v>7.3022</v>
      </c>
      <c r="N127" s="327">
        <v>8.6462</v>
      </c>
      <c r="O127" s="327">
        <v>5.3877</v>
      </c>
      <c r="P127" s="327">
        <v>0</v>
      </c>
    </row>
    <row r="128" spans="1:16" ht="15">
      <c r="A128" s="326">
        <v>53</v>
      </c>
      <c r="B128" s="327">
        <v>0</v>
      </c>
      <c r="C128" s="327">
        <v>0</v>
      </c>
      <c r="D128" s="327">
        <v>7.9153</v>
      </c>
      <c r="E128" s="327">
        <v>4.9742</v>
      </c>
      <c r="F128" s="327">
        <v>7.9595</v>
      </c>
      <c r="G128" s="327">
        <v>4.9693</v>
      </c>
      <c r="H128" s="327">
        <v>6.3508</v>
      </c>
      <c r="I128" s="327">
        <v>5.0567</v>
      </c>
      <c r="J128" s="327">
        <v>5.9218</v>
      </c>
      <c r="K128" s="327">
        <v>5.0059</v>
      </c>
      <c r="L128" s="327">
        <v>8.682</v>
      </c>
      <c r="M128" s="327">
        <v>7.2824</v>
      </c>
      <c r="N128" s="327">
        <v>8.4695</v>
      </c>
      <c r="O128" s="327">
        <v>5.3817</v>
      </c>
      <c r="P128" s="327">
        <v>0</v>
      </c>
    </row>
    <row r="129" spans="1:16" ht="15">
      <c r="A129" s="326">
        <v>54</v>
      </c>
      <c r="B129" s="327">
        <v>0</v>
      </c>
      <c r="C129" s="327">
        <v>0</v>
      </c>
      <c r="D129" s="327">
        <v>7.6767</v>
      </c>
      <c r="E129" s="327">
        <v>4.9619</v>
      </c>
      <c r="F129" s="327">
        <v>7.5892</v>
      </c>
      <c r="G129" s="327">
        <v>4.9619</v>
      </c>
      <c r="H129" s="327">
        <v>6.326</v>
      </c>
      <c r="I129" s="327">
        <v>5.0369</v>
      </c>
      <c r="J129" s="327">
        <v>5.7789</v>
      </c>
      <c r="K129" s="327">
        <v>5.0055</v>
      </c>
      <c r="L129" s="327">
        <v>8.6104</v>
      </c>
      <c r="M129" s="327">
        <v>7.2627</v>
      </c>
      <c r="N129" s="327">
        <v>8.2929</v>
      </c>
      <c r="O129" s="327">
        <v>5.3756</v>
      </c>
      <c r="P129" s="327">
        <v>0</v>
      </c>
    </row>
    <row r="130" spans="1:16" ht="15">
      <c r="A130" s="326">
        <v>55</v>
      </c>
      <c r="B130" s="327">
        <v>0</v>
      </c>
      <c r="C130" s="327">
        <v>0</v>
      </c>
      <c r="D130" s="327">
        <v>7.6891</v>
      </c>
      <c r="E130" s="327">
        <v>4.6784</v>
      </c>
      <c r="F130" s="327">
        <v>7.4776</v>
      </c>
      <c r="G130" s="327">
        <v>4.8923</v>
      </c>
      <c r="H130" s="327">
        <v>6.3144</v>
      </c>
      <c r="I130" s="327">
        <v>4.9656</v>
      </c>
      <c r="J130" s="327">
        <v>5.6893</v>
      </c>
      <c r="K130" s="327">
        <v>4.9351</v>
      </c>
      <c r="L130" s="327">
        <v>8.6331</v>
      </c>
      <c r="M130" s="327">
        <v>7.1428</v>
      </c>
      <c r="N130" s="327">
        <v>8.1856</v>
      </c>
      <c r="O130" s="327">
        <v>5.3012</v>
      </c>
      <c r="P130" s="327">
        <v>0</v>
      </c>
    </row>
    <row r="131" spans="1:16" ht="15">
      <c r="A131" s="326">
        <v>56</v>
      </c>
      <c r="B131" s="327">
        <v>0</v>
      </c>
      <c r="C131" s="327">
        <v>0</v>
      </c>
      <c r="D131" s="327">
        <v>7.7015</v>
      </c>
      <c r="E131" s="327">
        <v>4.3948</v>
      </c>
      <c r="F131" s="327">
        <v>7.366</v>
      </c>
      <c r="G131" s="327">
        <v>4.8226</v>
      </c>
      <c r="H131" s="327">
        <v>6.3027</v>
      </c>
      <c r="I131" s="327">
        <v>4.8942</v>
      </c>
      <c r="J131" s="327">
        <v>5.5997</v>
      </c>
      <c r="K131" s="327">
        <v>4.8646</v>
      </c>
      <c r="L131" s="327">
        <v>8.6558</v>
      </c>
      <c r="M131" s="327">
        <v>7.0229</v>
      </c>
      <c r="N131" s="327">
        <v>8.0784</v>
      </c>
      <c r="O131" s="327">
        <v>5.2268</v>
      </c>
      <c r="P131" s="327">
        <v>0</v>
      </c>
    </row>
    <row r="132" spans="1:16" ht="15">
      <c r="A132" s="326">
        <v>57</v>
      </c>
      <c r="B132" s="327">
        <v>0</v>
      </c>
      <c r="C132" s="327">
        <v>0</v>
      </c>
      <c r="D132" s="327">
        <v>7.7139</v>
      </c>
      <c r="E132" s="327">
        <v>4.1112</v>
      </c>
      <c r="F132" s="327">
        <v>7.2544</v>
      </c>
      <c r="G132" s="327">
        <v>4.753</v>
      </c>
      <c r="H132" s="327">
        <v>6.2911</v>
      </c>
      <c r="I132" s="327">
        <v>4.8228</v>
      </c>
      <c r="J132" s="327">
        <v>5.51</v>
      </c>
      <c r="K132" s="327">
        <v>4.7942</v>
      </c>
      <c r="L132" s="327">
        <v>8.6785</v>
      </c>
      <c r="M132" s="327">
        <v>6.903</v>
      </c>
      <c r="N132" s="327">
        <v>7.9711</v>
      </c>
      <c r="O132" s="327">
        <v>5.1523</v>
      </c>
      <c r="P132" s="327">
        <v>0</v>
      </c>
    </row>
    <row r="133" spans="1:16" ht="15">
      <c r="A133" s="326">
        <v>58</v>
      </c>
      <c r="B133" s="327">
        <v>0</v>
      </c>
      <c r="C133" s="327">
        <v>0</v>
      </c>
      <c r="D133" s="327">
        <v>7.7263</v>
      </c>
      <c r="E133" s="327">
        <v>3.8277</v>
      </c>
      <c r="F133" s="327">
        <v>7.1428</v>
      </c>
      <c r="G133" s="327">
        <v>4.6833</v>
      </c>
      <c r="H133" s="327">
        <v>6.2794</v>
      </c>
      <c r="I133" s="327">
        <v>4.7514</v>
      </c>
      <c r="J133" s="327">
        <v>5.4204</v>
      </c>
      <c r="K133" s="327">
        <v>4.7238</v>
      </c>
      <c r="L133" s="327">
        <v>8.7012</v>
      </c>
      <c r="M133" s="327">
        <v>6.7831</v>
      </c>
      <c r="N133" s="327">
        <v>7.8638</v>
      </c>
      <c r="O133" s="327">
        <v>5.0779</v>
      </c>
      <c r="P133" s="327">
        <v>0</v>
      </c>
    </row>
    <row r="134" spans="1:16" ht="15">
      <c r="A134" s="326">
        <v>59</v>
      </c>
      <c r="B134" s="327">
        <v>0</v>
      </c>
      <c r="C134" s="327">
        <v>0</v>
      </c>
      <c r="D134" s="327">
        <v>7.7387</v>
      </c>
      <c r="E134" s="327">
        <v>3.5441</v>
      </c>
      <c r="F134" s="327">
        <v>7.0311</v>
      </c>
      <c r="G134" s="327">
        <v>4.6137</v>
      </c>
      <c r="H134" s="327">
        <v>6.2678</v>
      </c>
      <c r="I134" s="327">
        <v>4.6801</v>
      </c>
      <c r="J134" s="327">
        <v>5.3308</v>
      </c>
      <c r="K134" s="327">
        <v>4.6533</v>
      </c>
      <c r="L134" s="327">
        <v>8.7239</v>
      </c>
      <c r="M134" s="327">
        <v>6.6632</v>
      </c>
      <c r="N134" s="327">
        <v>7.7566</v>
      </c>
      <c r="O134" s="327">
        <v>5.0035</v>
      </c>
      <c r="P134" s="327">
        <v>0</v>
      </c>
    </row>
    <row r="135" spans="1:16" ht="15">
      <c r="A135" s="326">
        <v>60</v>
      </c>
      <c r="B135" s="327">
        <v>0</v>
      </c>
      <c r="C135" s="327">
        <v>0</v>
      </c>
      <c r="D135" s="327">
        <v>7.7511</v>
      </c>
      <c r="E135" s="327">
        <v>3.2605</v>
      </c>
      <c r="F135" s="327">
        <v>6.9195</v>
      </c>
      <c r="G135" s="327">
        <v>4.544</v>
      </c>
      <c r="H135" s="327">
        <v>6.2561</v>
      </c>
      <c r="I135" s="327">
        <v>4.6087</v>
      </c>
      <c r="J135" s="327">
        <v>5.2412</v>
      </c>
      <c r="K135" s="327">
        <v>4.5829</v>
      </c>
      <c r="L135" s="327">
        <v>8.7467</v>
      </c>
      <c r="M135" s="327">
        <v>6.5433</v>
      </c>
      <c r="N135" s="327">
        <v>7.6493</v>
      </c>
      <c r="O135" s="327">
        <v>4.929</v>
      </c>
      <c r="P135" s="327">
        <v>0</v>
      </c>
    </row>
    <row r="136" ht="12.75">
      <c r="A136" s="328"/>
    </row>
    <row r="137" ht="12.75">
      <c r="A137" s="320" t="e">
        <v>#N/A</v>
      </c>
    </row>
    <row r="138" spans="1:16" s="321" customFormat="1" ht="12.75">
      <c r="A138" s="484" t="s">
        <v>18311</v>
      </c>
      <c r="B138" s="484"/>
      <c r="C138" s="484"/>
      <c r="D138" s="484"/>
      <c r="E138" s="484"/>
      <c r="F138" s="484"/>
      <c r="G138" s="484"/>
      <c r="H138" s="484"/>
      <c r="I138" s="484"/>
      <c r="J138" s="484"/>
      <c r="K138" s="484"/>
      <c r="L138" s="484"/>
      <c r="M138" s="484"/>
      <c r="N138" s="484"/>
      <c r="O138" s="484"/>
      <c r="P138" s="484"/>
    </row>
    <row r="139" spans="1:16" ht="12.75">
      <c r="A139" s="485" t="s">
        <v>17948</v>
      </c>
      <c r="B139" s="485"/>
      <c r="C139" s="485"/>
      <c r="D139" s="485"/>
      <c r="E139" s="485"/>
      <c r="F139" s="485"/>
      <c r="G139" s="485"/>
      <c r="H139" s="485"/>
      <c r="I139" s="485"/>
      <c r="J139" s="485"/>
      <c r="K139" s="485"/>
      <c r="L139" s="485"/>
      <c r="M139" s="485"/>
      <c r="N139" s="485"/>
      <c r="O139" s="485"/>
      <c r="P139" s="485"/>
    </row>
    <row r="140" spans="1:16" ht="12.75">
      <c r="A140" s="322" t="s">
        <v>181</v>
      </c>
      <c r="B140" s="323" t="s">
        <v>182</v>
      </c>
      <c r="C140" s="323" t="s">
        <v>182</v>
      </c>
      <c r="D140" s="323" t="s">
        <v>182</v>
      </c>
      <c r="E140" s="323" t="s">
        <v>182</v>
      </c>
      <c r="F140" s="323" t="s">
        <v>182</v>
      </c>
      <c r="G140" s="323" t="s">
        <v>182</v>
      </c>
      <c r="H140" s="323" t="s">
        <v>182</v>
      </c>
      <c r="I140" s="323" t="s">
        <v>182</v>
      </c>
      <c r="J140" s="323" t="s">
        <v>182</v>
      </c>
      <c r="K140" s="323" t="s">
        <v>182</v>
      </c>
      <c r="L140" s="323" t="s">
        <v>182</v>
      </c>
      <c r="M140" s="323" t="s">
        <v>182</v>
      </c>
      <c r="N140" s="323" t="s">
        <v>182</v>
      </c>
      <c r="O140" s="323" t="s">
        <v>182</v>
      </c>
      <c r="P140" s="323" t="s">
        <v>182</v>
      </c>
    </row>
    <row r="141" spans="1:16" ht="12.75">
      <c r="A141" s="324" t="s">
        <v>196</v>
      </c>
      <c r="B141" s="325">
        <v>1</v>
      </c>
      <c r="C141" s="325">
        <v>2</v>
      </c>
      <c r="D141" s="325">
        <v>3</v>
      </c>
      <c r="E141" s="325">
        <v>4</v>
      </c>
      <c r="F141" s="325">
        <v>5</v>
      </c>
      <c r="G141" s="325">
        <v>6</v>
      </c>
      <c r="H141" s="325">
        <v>7</v>
      </c>
      <c r="I141" s="325">
        <v>8</v>
      </c>
      <c r="J141" s="325">
        <v>9</v>
      </c>
      <c r="K141" s="325">
        <v>10</v>
      </c>
      <c r="L141" s="325">
        <v>11</v>
      </c>
      <c r="M141" s="325">
        <v>12</v>
      </c>
      <c r="N141" s="325">
        <v>13</v>
      </c>
      <c r="O141" s="325">
        <v>14</v>
      </c>
      <c r="P141" s="325">
        <v>15</v>
      </c>
    </row>
    <row r="142" spans="1:16" ht="15">
      <c r="A142" s="326">
        <v>0</v>
      </c>
      <c r="B142" s="327">
        <v>0</v>
      </c>
      <c r="C142" s="327">
        <v>0</v>
      </c>
      <c r="D142" s="327">
        <v>34.9654</v>
      </c>
      <c r="E142" s="327">
        <v>7.524</v>
      </c>
      <c r="F142" s="327">
        <v>35.0437</v>
      </c>
      <c r="G142" s="327">
        <v>11.8578</v>
      </c>
      <c r="H142" s="327">
        <v>39.6192</v>
      </c>
      <c r="I142" s="327">
        <v>11.0814</v>
      </c>
      <c r="J142" s="327">
        <v>20.9052</v>
      </c>
      <c r="K142" s="327">
        <v>7.9763</v>
      </c>
      <c r="L142" s="327">
        <v>19.0163</v>
      </c>
      <c r="M142" s="327">
        <v>14.1027</v>
      </c>
      <c r="N142" s="327">
        <v>0</v>
      </c>
      <c r="O142" s="327">
        <v>0</v>
      </c>
      <c r="P142" s="327">
        <v>0</v>
      </c>
    </row>
    <row r="143" spans="1:16" ht="15">
      <c r="A143" s="326">
        <v>1</v>
      </c>
      <c r="B143" s="327">
        <v>0</v>
      </c>
      <c r="C143" s="327">
        <v>0</v>
      </c>
      <c r="D143" s="327">
        <v>31.0804</v>
      </c>
      <c r="E143" s="327">
        <v>6.688</v>
      </c>
      <c r="F143" s="327">
        <v>31.15</v>
      </c>
      <c r="G143" s="327">
        <v>10.5403</v>
      </c>
      <c r="H143" s="327">
        <v>35.217</v>
      </c>
      <c r="I143" s="327">
        <v>9.8501</v>
      </c>
      <c r="J143" s="327">
        <v>18.5824</v>
      </c>
      <c r="K143" s="327">
        <v>7.09</v>
      </c>
      <c r="L143" s="327">
        <v>16.9034</v>
      </c>
      <c r="M143" s="327">
        <v>12.5357</v>
      </c>
      <c r="N143" s="327">
        <v>0</v>
      </c>
      <c r="O143" s="327">
        <v>0</v>
      </c>
      <c r="P143" s="327">
        <v>0</v>
      </c>
    </row>
    <row r="144" spans="1:16" ht="15">
      <c r="A144" s="326">
        <v>2</v>
      </c>
      <c r="B144" s="327">
        <v>0</v>
      </c>
      <c r="C144" s="327">
        <v>0</v>
      </c>
      <c r="D144" s="327">
        <v>27.1953</v>
      </c>
      <c r="E144" s="327">
        <v>5.852</v>
      </c>
      <c r="F144" s="327">
        <v>27.2562</v>
      </c>
      <c r="G144" s="327">
        <v>9.2228</v>
      </c>
      <c r="H144" s="327">
        <v>30.8149</v>
      </c>
      <c r="I144" s="327">
        <v>8.6189</v>
      </c>
      <c r="J144" s="327">
        <v>16.2596</v>
      </c>
      <c r="K144" s="327">
        <v>6.2038</v>
      </c>
      <c r="L144" s="327">
        <v>14.7905</v>
      </c>
      <c r="M144" s="327">
        <v>10.9688</v>
      </c>
      <c r="N144" s="327">
        <v>0</v>
      </c>
      <c r="O144" s="327">
        <v>0</v>
      </c>
      <c r="P144" s="327">
        <v>0</v>
      </c>
    </row>
    <row r="145" spans="1:16" ht="15">
      <c r="A145" s="326">
        <v>3</v>
      </c>
      <c r="B145" s="327">
        <v>0</v>
      </c>
      <c r="C145" s="327">
        <v>0</v>
      </c>
      <c r="D145" s="327">
        <v>23.3103</v>
      </c>
      <c r="E145" s="327">
        <v>5.016</v>
      </c>
      <c r="F145" s="327">
        <v>23.3625</v>
      </c>
      <c r="G145" s="327">
        <v>7.9052</v>
      </c>
      <c r="H145" s="327">
        <v>26.4128</v>
      </c>
      <c r="I145" s="327">
        <v>7.3876</v>
      </c>
      <c r="J145" s="327">
        <v>13.9368</v>
      </c>
      <c r="K145" s="327">
        <v>5.3175</v>
      </c>
      <c r="L145" s="327">
        <v>12.6775</v>
      </c>
      <c r="M145" s="327">
        <v>9.4018</v>
      </c>
      <c r="N145" s="327">
        <v>0</v>
      </c>
      <c r="O145" s="327">
        <v>0</v>
      </c>
      <c r="P145" s="327">
        <v>0</v>
      </c>
    </row>
    <row r="146" spans="1:16" ht="15">
      <c r="A146" s="326">
        <v>4</v>
      </c>
      <c r="B146" s="327">
        <v>0</v>
      </c>
      <c r="C146" s="327">
        <v>0</v>
      </c>
      <c r="D146" s="327">
        <v>19.4252</v>
      </c>
      <c r="E146" s="327">
        <v>4.18</v>
      </c>
      <c r="F146" s="327">
        <v>19.4687</v>
      </c>
      <c r="G146" s="327">
        <v>6.5877</v>
      </c>
      <c r="H146" s="327">
        <v>22.0106</v>
      </c>
      <c r="I146" s="327">
        <v>6.1563</v>
      </c>
      <c r="J146" s="327">
        <v>11.614</v>
      </c>
      <c r="K146" s="327">
        <v>4.4313</v>
      </c>
      <c r="L146" s="327">
        <v>10.5646</v>
      </c>
      <c r="M146" s="327">
        <v>7.8348</v>
      </c>
      <c r="N146" s="327">
        <v>0</v>
      </c>
      <c r="O146" s="327">
        <v>0</v>
      </c>
      <c r="P146" s="327">
        <v>0</v>
      </c>
    </row>
    <row r="147" spans="1:16" ht="15">
      <c r="A147" s="326">
        <v>5</v>
      </c>
      <c r="B147" s="327">
        <v>0</v>
      </c>
      <c r="C147" s="327">
        <v>0</v>
      </c>
      <c r="D147" s="327">
        <v>15.5402</v>
      </c>
      <c r="E147" s="327">
        <v>3.344</v>
      </c>
      <c r="F147" s="327">
        <v>15.575</v>
      </c>
      <c r="G147" s="327">
        <v>5.2702</v>
      </c>
      <c r="H147" s="327">
        <v>17.6085</v>
      </c>
      <c r="I147" s="327">
        <v>4.9251</v>
      </c>
      <c r="J147" s="327">
        <v>9.2912</v>
      </c>
      <c r="K147" s="327">
        <v>3.545</v>
      </c>
      <c r="L147" s="327">
        <v>8.4517</v>
      </c>
      <c r="M147" s="327">
        <v>6.2679</v>
      </c>
      <c r="N147" s="327">
        <v>0</v>
      </c>
      <c r="O147" s="327">
        <v>0</v>
      </c>
      <c r="P147" s="327">
        <v>0</v>
      </c>
    </row>
    <row r="148" spans="1:16" ht="15">
      <c r="A148" s="326">
        <v>6</v>
      </c>
      <c r="B148" s="327">
        <v>0</v>
      </c>
      <c r="C148" s="327">
        <v>0</v>
      </c>
      <c r="D148" s="327">
        <v>11.6551</v>
      </c>
      <c r="E148" s="327">
        <v>2.508</v>
      </c>
      <c r="F148" s="327">
        <v>11.6812</v>
      </c>
      <c r="G148" s="327">
        <v>3.9526</v>
      </c>
      <c r="H148" s="327">
        <v>13.2064</v>
      </c>
      <c r="I148" s="327">
        <v>3.6938</v>
      </c>
      <c r="J148" s="327">
        <v>6.9684</v>
      </c>
      <c r="K148" s="327">
        <v>2.6588</v>
      </c>
      <c r="L148" s="327">
        <v>6.3388</v>
      </c>
      <c r="M148" s="327">
        <v>4.7009</v>
      </c>
      <c r="N148" s="327">
        <v>0</v>
      </c>
      <c r="O148" s="327">
        <v>0</v>
      </c>
      <c r="P148" s="327">
        <v>0</v>
      </c>
    </row>
    <row r="149" spans="1:16" ht="15">
      <c r="A149" s="326">
        <v>7</v>
      </c>
      <c r="B149" s="327">
        <v>0</v>
      </c>
      <c r="C149" s="327">
        <v>0</v>
      </c>
      <c r="D149" s="327">
        <v>11.1713</v>
      </c>
      <c r="E149" s="327">
        <v>2.4526</v>
      </c>
      <c r="F149" s="327">
        <v>11.1025</v>
      </c>
      <c r="G149" s="327">
        <v>3.8428</v>
      </c>
      <c r="H149" s="327">
        <v>12.6418</v>
      </c>
      <c r="I149" s="327">
        <v>3.5912</v>
      </c>
      <c r="J149" s="327">
        <v>7.0454</v>
      </c>
      <c r="K149" s="327">
        <v>2.601</v>
      </c>
      <c r="L149" s="327">
        <v>6.344</v>
      </c>
      <c r="M149" s="327">
        <v>4.5703</v>
      </c>
      <c r="N149" s="327">
        <v>0</v>
      </c>
      <c r="O149" s="327">
        <v>0</v>
      </c>
      <c r="P149" s="327">
        <v>0</v>
      </c>
    </row>
    <row r="150" spans="1:16" ht="15">
      <c r="A150" s="326">
        <v>8</v>
      </c>
      <c r="B150" s="327">
        <v>0</v>
      </c>
      <c r="C150" s="327">
        <v>0</v>
      </c>
      <c r="D150" s="327">
        <v>10.6875</v>
      </c>
      <c r="E150" s="327">
        <v>2.3971</v>
      </c>
      <c r="F150" s="327">
        <v>10.5237</v>
      </c>
      <c r="G150" s="327">
        <v>3.733</v>
      </c>
      <c r="H150" s="327">
        <v>12.0772</v>
      </c>
      <c r="I150" s="327">
        <v>3.4886</v>
      </c>
      <c r="J150" s="327">
        <v>7.1224</v>
      </c>
      <c r="K150" s="327">
        <v>2.5433</v>
      </c>
      <c r="L150" s="327">
        <v>6.3493</v>
      </c>
      <c r="M150" s="327">
        <v>4.4397</v>
      </c>
      <c r="N150" s="327">
        <v>0</v>
      </c>
      <c r="O150" s="327">
        <v>0</v>
      </c>
      <c r="P150" s="327">
        <v>0</v>
      </c>
    </row>
    <row r="151" spans="1:16" ht="15">
      <c r="A151" s="326">
        <v>9</v>
      </c>
      <c r="B151" s="327">
        <v>0</v>
      </c>
      <c r="C151" s="327">
        <v>0</v>
      </c>
      <c r="D151" s="327">
        <v>10.2036</v>
      </c>
      <c r="E151" s="327">
        <v>2.3417</v>
      </c>
      <c r="F151" s="327">
        <v>9.9449</v>
      </c>
      <c r="G151" s="327">
        <v>3.6232</v>
      </c>
      <c r="H151" s="327">
        <v>11.5127</v>
      </c>
      <c r="I151" s="327">
        <v>3.386</v>
      </c>
      <c r="J151" s="327">
        <v>7.1994</v>
      </c>
      <c r="K151" s="327">
        <v>2.4855</v>
      </c>
      <c r="L151" s="327">
        <v>6.3546</v>
      </c>
      <c r="M151" s="327">
        <v>4.3092</v>
      </c>
      <c r="N151" s="327">
        <v>0</v>
      </c>
      <c r="O151" s="327">
        <v>0</v>
      </c>
      <c r="P151" s="327">
        <v>0</v>
      </c>
    </row>
    <row r="152" spans="1:16" ht="15">
      <c r="A152" s="326">
        <v>10</v>
      </c>
      <c r="B152" s="327">
        <v>0</v>
      </c>
      <c r="C152" s="327">
        <v>0</v>
      </c>
      <c r="D152" s="327">
        <v>9.7198</v>
      </c>
      <c r="E152" s="327">
        <v>2.2863</v>
      </c>
      <c r="F152" s="327">
        <v>9.3662</v>
      </c>
      <c r="G152" s="327">
        <v>3.5134</v>
      </c>
      <c r="H152" s="327">
        <v>10.9481</v>
      </c>
      <c r="I152" s="327">
        <v>3.2834</v>
      </c>
      <c r="J152" s="327">
        <v>7.2765</v>
      </c>
      <c r="K152" s="327">
        <v>2.4278</v>
      </c>
      <c r="L152" s="327">
        <v>6.3598</v>
      </c>
      <c r="M152" s="327">
        <v>4.1786</v>
      </c>
      <c r="N152" s="327">
        <v>0</v>
      </c>
      <c r="O152" s="327">
        <v>0</v>
      </c>
      <c r="P152" s="327">
        <v>0</v>
      </c>
    </row>
    <row r="153" spans="1:16" ht="15">
      <c r="A153" s="326">
        <v>11</v>
      </c>
      <c r="B153" s="327">
        <v>0</v>
      </c>
      <c r="C153" s="327">
        <v>0</v>
      </c>
      <c r="D153" s="327">
        <v>9.236</v>
      </c>
      <c r="E153" s="327">
        <v>2.2308</v>
      </c>
      <c r="F153" s="327">
        <v>8.7874</v>
      </c>
      <c r="G153" s="327">
        <v>3.4036</v>
      </c>
      <c r="H153" s="327">
        <v>10.3835</v>
      </c>
      <c r="I153" s="327">
        <v>3.1808</v>
      </c>
      <c r="J153" s="327">
        <v>7.3535</v>
      </c>
      <c r="K153" s="327">
        <v>2.3701</v>
      </c>
      <c r="L153" s="327">
        <v>6.3651</v>
      </c>
      <c r="M153" s="327">
        <v>4.048</v>
      </c>
      <c r="N153" s="327">
        <v>0</v>
      </c>
      <c r="O153" s="327">
        <v>0</v>
      </c>
      <c r="P153" s="327">
        <v>0</v>
      </c>
    </row>
    <row r="154" spans="1:16" ht="15">
      <c r="A154" s="326">
        <v>12</v>
      </c>
      <c r="B154" s="327">
        <v>0</v>
      </c>
      <c r="C154" s="327">
        <v>0</v>
      </c>
      <c r="D154" s="327">
        <v>8.7522</v>
      </c>
      <c r="E154" s="327">
        <v>2.1754</v>
      </c>
      <c r="F154" s="327">
        <v>8.2087</v>
      </c>
      <c r="G154" s="327">
        <v>3.2938</v>
      </c>
      <c r="H154" s="327">
        <v>9.8189</v>
      </c>
      <c r="I154" s="327">
        <v>3.0782</v>
      </c>
      <c r="J154" s="327">
        <v>7.4305</v>
      </c>
      <c r="K154" s="327">
        <v>2.3123</v>
      </c>
      <c r="L154" s="327">
        <v>6.3703</v>
      </c>
      <c r="M154" s="327">
        <v>3.9174</v>
      </c>
      <c r="N154" s="327">
        <v>0</v>
      </c>
      <c r="O154" s="327">
        <v>0</v>
      </c>
      <c r="P154" s="327">
        <v>0</v>
      </c>
    </row>
    <row r="155" spans="1:16" ht="15">
      <c r="A155" s="326">
        <v>13</v>
      </c>
      <c r="B155" s="327">
        <v>0</v>
      </c>
      <c r="C155" s="327">
        <v>0</v>
      </c>
      <c r="D155" s="327">
        <v>8.2683</v>
      </c>
      <c r="E155" s="327">
        <v>2.1199</v>
      </c>
      <c r="F155" s="327">
        <v>7.6299</v>
      </c>
      <c r="G155" s="327">
        <v>3.1841</v>
      </c>
      <c r="H155" s="327">
        <v>9.2544</v>
      </c>
      <c r="I155" s="327">
        <v>2.9756</v>
      </c>
      <c r="J155" s="327">
        <v>7.5075</v>
      </c>
      <c r="K155" s="327">
        <v>2.2546</v>
      </c>
      <c r="L155" s="327">
        <v>6.3756</v>
      </c>
      <c r="M155" s="327">
        <v>3.7868</v>
      </c>
      <c r="N155" s="327">
        <v>0</v>
      </c>
      <c r="O155" s="327">
        <v>0</v>
      </c>
      <c r="P155" s="327">
        <v>0</v>
      </c>
    </row>
    <row r="156" spans="1:16" ht="15">
      <c r="A156" s="326">
        <v>14</v>
      </c>
      <c r="B156" s="327">
        <v>0</v>
      </c>
      <c r="C156" s="327">
        <v>0</v>
      </c>
      <c r="D156" s="327">
        <v>7.7845</v>
      </c>
      <c r="E156" s="327">
        <v>2.0645</v>
      </c>
      <c r="F156" s="327">
        <v>7.0511</v>
      </c>
      <c r="G156" s="327">
        <v>3.0743</v>
      </c>
      <c r="H156" s="327">
        <v>8.6898</v>
      </c>
      <c r="I156" s="327">
        <v>2.873</v>
      </c>
      <c r="J156" s="327">
        <v>7.5845</v>
      </c>
      <c r="K156" s="327">
        <v>2.1969</v>
      </c>
      <c r="L156" s="327">
        <v>6.3809</v>
      </c>
      <c r="M156" s="327">
        <v>3.6563</v>
      </c>
      <c r="N156" s="327">
        <v>0</v>
      </c>
      <c r="O156" s="327">
        <v>0</v>
      </c>
      <c r="P156" s="327">
        <v>0</v>
      </c>
    </row>
    <row r="157" spans="1:16" ht="15">
      <c r="A157" s="326">
        <v>15</v>
      </c>
      <c r="B157" s="327">
        <v>0</v>
      </c>
      <c r="C157" s="327">
        <v>0</v>
      </c>
      <c r="D157" s="327">
        <v>7.3007</v>
      </c>
      <c r="E157" s="327">
        <v>2.0091</v>
      </c>
      <c r="F157" s="327">
        <v>6.4724</v>
      </c>
      <c r="G157" s="327">
        <v>2.9645</v>
      </c>
      <c r="H157" s="327">
        <v>8.1252</v>
      </c>
      <c r="I157" s="327">
        <v>2.7703</v>
      </c>
      <c r="J157" s="327">
        <v>7.6615</v>
      </c>
      <c r="K157" s="327">
        <v>2.1391</v>
      </c>
      <c r="L157" s="327">
        <v>6.3861</v>
      </c>
      <c r="M157" s="327">
        <v>3.5257</v>
      </c>
      <c r="N157" s="327">
        <v>0</v>
      </c>
      <c r="O157" s="327">
        <v>0</v>
      </c>
      <c r="P157" s="327">
        <v>0</v>
      </c>
    </row>
    <row r="158" spans="1:16" ht="15">
      <c r="A158" s="326">
        <v>16</v>
      </c>
      <c r="B158" s="327">
        <v>0</v>
      </c>
      <c r="C158" s="327">
        <v>0</v>
      </c>
      <c r="D158" s="327">
        <v>6.8168</v>
      </c>
      <c r="E158" s="327">
        <v>1.9536</v>
      </c>
      <c r="F158" s="327">
        <v>5.8936</v>
      </c>
      <c r="G158" s="327">
        <v>2.8547</v>
      </c>
      <c r="H158" s="327">
        <v>7.5606</v>
      </c>
      <c r="I158" s="327">
        <v>2.6677</v>
      </c>
      <c r="J158" s="327">
        <v>7.7385</v>
      </c>
      <c r="K158" s="327">
        <v>2.0814</v>
      </c>
      <c r="L158" s="327">
        <v>6.3914</v>
      </c>
      <c r="M158" s="327">
        <v>3.3951</v>
      </c>
      <c r="N158" s="327">
        <v>0</v>
      </c>
      <c r="O158" s="327">
        <v>0</v>
      </c>
      <c r="P158" s="327">
        <v>0</v>
      </c>
    </row>
    <row r="159" spans="1:16" ht="15">
      <c r="A159" s="326">
        <v>17</v>
      </c>
      <c r="B159" s="327">
        <v>0</v>
      </c>
      <c r="C159" s="327">
        <v>0</v>
      </c>
      <c r="D159" s="327">
        <v>6.333</v>
      </c>
      <c r="E159" s="327">
        <v>1.8982</v>
      </c>
      <c r="F159" s="327">
        <v>5.3148</v>
      </c>
      <c r="G159" s="327">
        <v>2.7449</v>
      </c>
      <c r="H159" s="327">
        <v>6.996</v>
      </c>
      <c r="I159" s="327">
        <v>2.5651</v>
      </c>
      <c r="J159" s="327">
        <v>7.8155</v>
      </c>
      <c r="K159" s="327">
        <v>2.0236</v>
      </c>
      <c r="L159" s="327">
        <v>6.3967</v>
      </c>
      <c r="M159" s="327">
        <v>3.2645</v>
      </c>
      <c r="N159" s="327">
        <v>0</v>
      </c>
      <c r="O159" s="327">
        <v>0</v>
      </c>
      <c r="P159" s="327">
        <v>0</v>
      </c>
    </row>
    <row r="160" spans="1:16" ht="15">
      <c r="A160" s="326">
        <v>18</v>
      </c>
      <c r="B160" s="327">
        <v>0</v>
      </c>
      <c r="C160" s="327">
        <v>0</v>
      </c>
      <c r="D160" s="327">
        <v>5.8492</v>
      </c>
      <c r="E160" s="327">
        <v>1.8428</v>
      </c>
      <c r="F160" s="327">
        <v>4.7361</v>
      </c>
      <c r="G160" s="327">
        <v>2.6351</v>
      </c>
      <c r="H160" s="327">
        <v>6.4315</v>
      </c>
      <c r="I160" s="327">
        <v>2.4625</v>
      </c>
      <c r="J160" s="327">
        <v>7.8926</v>
      </c>
      <c r="K160" s="327">
        <v>1.9659</v>
      </c>
      <c r="L160" s="327">
        <v>6.4019</v>
      </c>
      <c r="M160" s="327">
        <v>3.1339</v>
      </c>
      <c r="N160" s="327">
        <v>7.7779</v>
      </c>
      <c r="O160" s="327">
        <v>3.771</v>
      </c>
      <c r="P160" s="327">
        <v>0</v>
      </c>
    </row>
    <row r="161" spans="1:16" ht="15">
      <c r="A161" s="326">
        <v>19</v>
      </c>
      <c r="B161" s="327">
        <v>0</v>
      </c>
      <c r="C161" s="327">
        <v>0</v>
      </c>
      <c r="D161" s="327">
        <v>5.616</v>
      </c>
      <c r="E161" s="327">
        <v>1.8389</v>
      </c>
      <c r="F161" s="327">
        <v>5.0243</v>
      </c>
      <c r="G161" s="327">
        <v>2.6169</v>
      </c>
      <c r="H161" s="327">
        <v>6.231</v>
      </c>
      <c r="I161" s="327">
        <v>2.4358</v>
      </c>
      <c r="J161" s="327">
        <v>7.6249</v>
      </c>
      <c r="K161" s="327">
        <v>1.9608</v>
      </c>
      <c r="L161" s="327">
        <v>6.224</v>
      </c>
      <c r="M161" s="327">
        <v>3.1272</v>
      </c>
      <c r="N161" s="327">
        <v>7.5618</v>
      </c>
      <c r="O161" s="327">
        <v>3.6662</v>
      </c>
      <c r="P161" s="327">
        <v>0</v>
      </c>
    </row>
    <row r="162" spans="1:16" ht="15">
      <c r="A162" s="326">
        <v>20</v>
      </c>
      <c r="B162" s="327">
        <v>0</v>
      </c>
      <c r="C162" s="327">
        <v>0</v>
      </c>
      <c r="D162" s="327">
        <v>5.3828</v>
      </c>
      <c r="E162" s="327">
        <v>1.8351</v>
      </c>
      <c r="F162" s="327">
        <v>5.3126</v>
      </c>
      <c r="G162" s="327">
        <v>2.5988</v>
      </c>
      <c r="H162" s="327">
        <v>6.0306</v>
      </c>
      <c r="I162" s="327">
        <v>2.409</v>
      </c>
      <c r="J162" s="327">
        <v>7.3573</v>
      </c>
      <c r="K162" s="327">
        <v>1.9557</v>
      </c>
      <c r="L162" s="327">
        <v>6.046</v>
      </c>
      <c r="M162" s="327">
        <v>3.1204</v>
      </c>
      <c r="N162" s="327">
        <v>7.3458</v>
      </c>
      <c r="O162" s="327">
        <v>3.5615</v>
      </c>
      <c r="P162" s="327">
        <v>0</v>
      </c>
    </row>
    <row r="163" spans="1:16" ht="15">
      <c r="A163" s="326">
        <v>21</v>
      </c>
      <c r="B163" s="327">
        <v>0</v>
      </c>
      <c r="C163" s="327">
        <v>0</v>
      </c>
      <c r="D163" s="327">
        <v>5.2526</v>
      </c>
      <c r="E163" s="327">
        <v>1.8679</v>
      </c>
      <c r="F163" s="327">
        <v>5.7129</v>
      </c>
      <c r="G163" s="327">
        <v>2.6322</v>
      </c>
      <c r="H163" s="327">
        <v>5.9467</v>
      </c>
      <c r="I163" s="327">
        <v>2.4299</v>
      </c>
      <c r="J163" s="327">
        <v>7.2315</v>
      </c>
      <c r="K163" s="327">
        <v>1.9896</v>
      </c>
      <c r="L163" s="327">
        <v>5.9854</v>
      </c>
      <c r="M163" s="327">
        <v>3.1759</v>
      </c>
      <c r="N163" s="327">
        <v>7.2723</v>
      </c>
      <c r="O163" s="327">
        <v>3.5259</v>
      </c>
      <c r="P163" s="327">
        <v>0</v>
      </c>
    </row>
    <row r="164" spans="1:16" ht="15">
      <c r="A164" s="326">
        <v>22</v>
      </c>
      <c r="B164" s="327">
        <v>0</v>
      </c>
      <c r="C164" s="327">
        <v>0</v>
      </c>
      <c r="D164" s="327">
        <v>5.0147</v>
      </c>
      <c r="E164" s="327">
        <v>1.864</v>
      </c>
      <c r="F164" s="327">
        <v>6.0069</v>
      </c>
      <c r="G164" s="327">
        <v>2.6137</v>
      </c>
      <c r="H164" s="327">
        <v>5.7423</v>
      </c>
      <c r="I164" s="327">
        <v>2.4026</v>
      </c>
      <c r="J164" s="327">
        <v>6.9585</v>
      </c>
      <c r="K164" s="327">
        <v>1.9844</v>
      </c>
      <c r="L164" s="327">
        <v>5.8039</v>
      </c>
      <c r="M164" s="327">
        <v>3.169</v>
      </c>
      <c r="N164" s="327">
        <v>7.052</v>
      </c>
      <c r="O164" s="327">
        <v>3.419</v>
      </c>
      <c r="P164" s="327">
        <v>0</v>
      </c>
    </row>
    <row r="165" spans="1:16" ht="15">
      <c r="A165" s="326">
        <v>23</v>
      </c>
      <c r="B165" s="327">
        <v>0</v>
      </c>
      <c r="C165" s="327">
        <v>0</v>
      </c>
      <c r="D165" s="327">
        <v>4.7769</v>
      </c>
      <c r="E165" s="327">
        <v>1.8601</v>
      </c>
      <c r="F165" s="327">
        <v>6.3009</v>
      </c>
      <c r="G165" s="327">
        <v>2.5952</v>
      </c>
      <c r="H165" s="327">
        <v>5.5378</v>
      </c>
      <c r="I165" s="327">
        <v>2.3752</v>
      </c>
      <c r="J165" s="327">
        <v>6.6855</v>
      </c>
      <c r="K165" s="327">
        <v>1.9792</v>
      </c>
      <c r="L165" s="327">
        <v>5.6224</v>
      </c>
      <c r="M165" s="327">
        <v>3.162</v>
      </c>
      <c r="N165" s="327">
        <v>6.8316</v>
      </c>
      <c r="O165" s="327">
        <v>3.3122</v>
      </c>
      <c r="P165" s="327">
        <v>0</v>
      </c>
    </row>
    <row r="166" spans="1:16" ht="15">
      <c r="A166" s="326">
        <v>24</v>
      </c>
      <c r="B166" s="327">
        <v>0</v>
      </c>
      <c r="C166" s="327">
        <v>0</v>
      </c>
      <c r="D166" s="327">
        <v>4.539</v>
      </c>
      <c r="E166" s="327">
        <v>1.8562</v>
      </c>
      <c r="F166" s="327">
        <v>6.5949</v>
      </c>
      <c r="G166" s="327">
        <v>2.5767</v>
      </c>
      <c r="H166" s="327">
        <v>5.3333</v>
      </c>
      <c r="I166" s="327">
        <v>2.3479</v>
      </c>
      <c r="J166" s="327">
        <v>6.4126</v>
      </c>
      <c r="K166" s="327">
        <v>1.974</v>
      </c>
      <c r="L166" s="327">
        <v>5.4409</v>
      </c>
      <c r="M166" s="327">
        <v>3.1551</v>
      </c>
      <c r="N166" s="327">
        <v>6.6112</v>
      </c>
      <c r="O166" s="327">
        <v>3.2053</v>
      </c>
      <c r="P166" s="327">
        <v>0</v>
      </c>
    </row>
    <row r="167" spans="1:16" ht="15">
      <c r="A167" s="326">
        <v>25</v>
      </c>
      <c r="B167" s="327">
        <v>0</v>
      </c>
      <c r="C167" s="327">
        <v>0</v>
      </c>
      <c r="D167" s="327">
        <v>4.3011</v>
      </c>
      <c r="E167" s="327">
        <v>1.8523</v>
      </c>
      <c r="F167" s="327">
        <v>6.889</v>
      </c>
      <c r="G167" s="327">
        <v>2.5582</v>
      </c>
      <c r="H167" s="327">
        <v>5.1289</v>
      </c>
      <c r="I167" s="327">
        <v>2.3206</v>
      </c>
      <c r="J167" s="327">
        <v>6.1396</v>
      </c>
      <c r="K167" s="327">
        <v>1.9689</v>
      </c>
      <c r="L167" s="327">
        <v>5.2593</v>
      </c>
      <c r="M167" s="327">
        <v>3.1482</v>
      </c>
      <c r="N167" s="327">
        <v>6.3908</v>
      </c>
      <c r="O167" s="327">
        <v>3.0985</v>
      </c>
      <c r="P167" s="327">
        <v>0</v>
      </c>
    </row>
    <row r="168" spans="1:16" ht="15">
      <c r="A168" s="326">
        <v>26</v>
      </c>
      <c r="B168" s="327">
        <v>0</v>
      </c>
      <c r="C168" s="327">
        <v>0</v>
      </c>
      <c r="D168" s="327">
        <v>4.0633</v>
      </c>
      <c r="E168" s="327">
        <v>1.8484</v>
      </c>
      <c r="F168" s="327">
        <v>7.183</v>
      </c>
      <c r="G168" s="327">
        <v>2.5397</v>
      </c>
      <c r="H168" s="327">
        <v>4.9244</v>
      </c>
      <c r="I168" s="327">
        <v>2.2933</v>
      </c>
      <c r="J168" s="327">
        <v>5.8666</v>
      </c>
      <c r="K168" s="327">
        <v>1.9637</v>
      </c>
      <c r="L168" s="327">
        <v>5.0778</v>
      </c>
      <c r="M168" s="327">
        <v>3.1413</v>
      </c>
      <c r="N168" s="327">
        <v>6.1705</v>
      </c>
      <c r="O168" s="327">
        <v>2.9917</v>
      </c>
      <c r="P168" s="327">
        <v>0</v>
      </c>
    </row>
    <row r="169" spans="1:16" ht="15">
      <c r="A169" s="326">
        <v>27</v>
      </c>
      <c r="B169" s="327">
        <v>0</v>
      </c>
      <c r="C169" s="327">
        <v>0</v>
      </c>
      <c r="D169" s="327">
        <v>3.8254</v>
      </c>
      <c r="E169" s="327">
        <v>1.8444</v>
      </c>
      <c r="F169" s="327">
        <v>7.477</v>
      </c>
      <c r="G169" s="327">
        <v>2.5212</v>
      </c>
      <c r="H169" s="327">
        <v>4.72</v>
      </c>
      <c r="I169" s="327">
        <v>2.266</v>
      </c>
      <c r="J169" s="327">
        <v>5.5936</v>
      </c>
      <c r="K169" s="327">
        <v>1.9585</v>
      </c>
      <c r="L169" s="327">
        <v>4.8963</v>
      </c>
      <c r="M169" s="327">
        <v>3.1344</v>
      </c>
      <c r="N169" s="327">
        <v>5.9501</v>
      </c>
      <c r="O169" s="327">
        <v>2.8848</v>
      </c>
      <c r="P169" s="327">
        <v>0</v>
      </c>
    </row>
    <row r="170" spans="1:16" ht="15">
      <c r="A170" s="326">
        <v>28</v>
      </c>
      <c r="B170" s="327">
        <v>0</v>
      </c>
      <c r="C170" s="327">
        <v>0</v>
      </c>
      <c r="D170" s="327">
        <v>3.5876</v>
      </c>
      <c r="E170" s="327">
        <v>1.8405</v>
      </c>
      <c r="F170" s="327">
        <v>7.7711</v>
      </c>
      <c r="G170" s="327">
        <v>2.5026</v>
      </c>
      <c r="H170" s="327">
        <v>4.5155</v>
      </c>
      <c r="I170" s="327">
        <v>2.2387</v>
      </c>
      <c r="J170" s="327">
        <v>5.3207</v>
      </c>
      <c r="K170" s="327">
        <v>1.9533</v>
      </c>
      <c r="L170" s="327">
        <v>4.7148</v>
      </c>
      <c r="M170" s="327">
        <v>3.1275</v>
      </c>
      <c r="N170" s="327">
        <v>5.7297</v>
      </c>
      <c r="O170" s="327">
        <v>2.778</v>
      </c>
      <c r="P170" s="327">
        <v>0</v>
      </c>
    </row>
    <row r="171" spans="1:16" ht="15">
      <c r="A171" s="326">
        <v>29</v>
      </c>
      <c r="B171" s="327">
        <v>0</v>
      </c>
      <c r="C171" s="327">
        <v>0</v>
      </c>
      <c r="D171" s="327">
        <v>3.3497</v>
      </c>
      <c r="E171" s="327">
        <v>1.8366</v>
      </c>
      <c r="F171" s="327">
        <v>8.0651</v>
      </c>
      <c r="G171" s="327">
        <v>2.4841</v>
      </c>
      <c r="H171" s="327">
        <v>4.311</v>
      </c>
      <c r="I171" s="327">
        <v>2.2114</v>
      </c>
      <c r="J171" s="327">
        <v>5.0477</v>
      </c>
      <c r="K171" s="327">
        <v>1.9481</v>
      </c>
      <c r="L171" s="327">
        <v>4.5333</v>
      </c>
      <c r="M171" s="327">
        <v>3.1205</v>
      </c>
      <c r="N171" s="327">
        <v>5.5093</v>
      </c>
      <c r="O171" s="327">
        <v>2.6711</v>
      </c>
      <c r="P171" s="327">
        <v>0</v>
      </c>
    </row>
    <row r="172" spans="1:16" ht="15">
      <c r="A172" s="326">
        <v>30</v>
      </c>
      <c r="B172" s="327">
        <v>0</v>
      </c>
      <c r="C172" s="327">
        <v>0</v>
      </c>
      <c r="D172" s="327">
        <v>3.1118</v>
      </c>
      <c r="E172" s="327">
        <v>1.8327</v>
      </c>
      <c r="F172" s="327">
        <v>8.3591</v>
      </c>
      <c r="G172" s="327">
        <v>2.4656</v>
      </c>
      <c r="H172" s="327">
        <v>4.1066</v>
      </c>
      <c r="I172" s="327">
        <v>2.1841</v>
      </c>
      <c r="J172" s="327">
        <v>4.7747</v>
      </c>
      <c r="K172" s="327">
        <v>1.9429</v>
      </c>
      <c r="L172" s="327">
        <v>4.3518</v>
      </c>
      <c r="M172" s="327">
        <v>3.1136</v>
      </c>
      <c r="N172" s="327">
        <v>5.289</v>
      </c>
      <c r="O172" s="327">
        <v>2.5643</v>
      </c>
      <c r="P172" s="327">
        <v>0</v>
      </c>
    </row>
    <row r="173" spans="1:16" ht="15">
      <c r="A173" s="326">
        <v>31</v>
      </c>
      <c r="B173" s="327">
        <v>0</v>
      </c>
      <c r="C173" s="327">
        <v>0</v>
      </c>
      <c r="D173" s="327">
        <v>3.3038</v>
      </c>
      <c r="E173" s="327">
        <v>1.8289</v>
      </c>
      <c r="F173" s="327">
        <v>8.0401</v>
      </c>
      <c r="G173" s="327">
        <v>2.4376</v>
      </c>
      <c r="H173" s="327">
        <v>4.2717</v>
      </c>
      <c r="I173" s="327">
        <v>2.1777</v>
      </c>
      <c r="J173" s="327">
        <v>4.6657</v>
      </c>
      <c r="K173" s="327">
        <v>1.9378</v>
      </c>
      <c r="L173" s="327">
        <v>4.4019</v>
      </c>
      <c r="M173" s="327">
        <v>3.0713</v>
      </c>
      <c r="N173" s="327">
        <v>5.1734</v>
      </c>
      <c r="O173" s="327">
        <v>2.5399</v>
      </c>
      <c r="P173" s="327">
        <v>0</v>
      </c>
    </row>
    <row r="174" spans="1:16" ht="15">
      <c r="A174" s="326">
        <v>32</v>
      </c>
      <c r="B174" s="327">
        <v>0</v>
      </c>
      <c r="C174" s="327">
        <v>0</v>
      </c>
      <c r="D174" s="327">
        <v>3.4958</v>
      </c>
      <c r="E174" s="327">
        <v>1.8251</v>
      </c>
      <c r="F174" s="327">
        <v>7.7211</v>
      </c>
      <c r="G174" s="327">
        <v>2.4095</v>
      </c>
      <c r="H174" s="327">
        <v>4.4368</v>
      </c>
      <c r="I174" s="327">
        <v>2.1713</v>
      </c>
      <c r="J174" s="327">
        <v>4.5567</v>
      </c>
      <c r="K174" s="327">
        <v>1.9328</v>
      </c>
      <c r="L174" s="327">
        <v>4.452</v>
      </c>
      <c r="M174" s="327">
        <v>3.029</v>
      </c>
      <c r="N174" s="327">
        <v>5.0578</v>
      </c>
      <c r="O174" s="327">
        <v>2.5155</v>
      </c>
      <c r="P174" s="327">
        <v>0</v>
      </c>
    </row>
    <row r="175" spans="1:16" ht="15">
      <c r="A175" s="326">
        <v>33</v>
      </c>
      <c r="B175" s="327">
        <v>0</v>
      </c>
      <c r="C175" s="327">
        <v>0</v>
      </c>
      <c r="D175" s="327">
        <v>3.6877</v>
      </c>
      <c r="E175" s="327">
        <v>1.8213</v>
      </c>
      <c r="F175" s="327">
        <v>7.4021</v>
      </c>
      <c r="G175" s="327">
        <v>2.3815</v>
      </c>
      <c r="H175" s="327">
        <v>4.6019</v>
      </c>
      <c r="I175" s="327">
        <v>2.1649</v>
      </c>
      <c r="J175" s="327">
        <v>4.4477</v>
      </c>
      <c r="K175" s="327">
        <v>1.9278</v>
      </c>
      <c r="L175" s="327">
        <v>4.5022</v>
      </c>
      <c r="M175" s="327">
        <v>2.9866</v>
      </c>
      <c r="N175" s="327">
        <v>4.9422</v>
      </c>
      <c r="O175" s="327">
        <v>2.4911</v>
      </c>
      <c r="P175" s="327">
        <v>0</v>
      </c>
    </row>
    <row r="176" spans="1:16" ht="15">
      <c r="A176" s="326">
        <v>34</v>
      </c>
      <c r="B176" s="327">
        <v>0</v>
      </c>
      <c r="C176" s="327">
        <v>0</v>
      </c>
      <c r="D176" s="327">
        <v>3.8797</v>
      </c>
      <c r="E176" s="327">
        <v>1.8175</v>
      </c>
      <c r="F176" s="327">
        <v>7.0831</v>
      </c>
      <c r="G176" s="327">
        <v>2.3534</v>
      </c>
      <c r="H176" s="327">
        <v>4.767</v>
      </c>
      <c r="I176" s="327">
        <v>2.1585</v>
      </c>
      <c r="J176" s="327">
        <v>4.3387</v>
      </c>
      <c r="K176" s="327">
        <v>1.9227</v>
      </c>
      <c r="L176" s="327">
        <v>4.5523</v>
      </c>
      <c r="M176" s="327">
        <v>2.9443</v>
      </c>
      <c r="N176" s="327">
        <v>4.8267</v>
      </c>
      <c r="O176" s="327">
        <v>2.4668</v>
      </c>
      <c r="P176" s="327">
        <v>0</v>
      </c>
    </row>
    <row r="177" spans="1:16" ht="15">
      <c r="A177" s="326">
        <v>35</v>
      </c>
      <c r="B177" s="327">
        <v>0</v>
      </c>
      <c r="C177" s="327">
        <v>0</v>
      </c>
      <c r="D177" s="327">
        <v>4.0717</v>
      </c>
      <c r="E177" s="327">
        <v>1.8137</v>
      </c>
      <c r="F177" s="327">
        <v>6.7642</v>
      </c>
      <c r="G177" s="327">
        <v>2.3253</v>
      </c>
      <c r="H177" s="327">
        <v>4.9321</v>
      </c>
      <c r="I177" s="327">
        <v>2.1521</v>
      </c>
      <c r="J177" s="327">
        <v>4.2297</v>
      </c>
      <c r="K177" s="327">
        <v>1.9177</v>
      </c>
      <c r="L177" s="327">
        <v>4.6025</v>
      </c>
      <c r="M177" s="327">
        <v>2.9019</v>
      </c>
      <c r="N177" s="327">
        <v>4.7111</v>
      </c>
      <c r="O177" s="327">
        <v>2.4424</v>
      </c>
      <c r="P177" s="327">
        <v>0</v>
      </c>
    </row>
    <row r="178" spans="1:16" ht="15">
      <c r="A178" s="326">
        <v>36</v>
      </c>
      <c r="B178" s="327">
        <v>0</v>
      </c>
      <c r="C178" s="327">
        <v>0</v>
      </c>
      <c r="D178" s="327">
        <v>4.2637</v>
      </c>
      <c r="E178" s="327">
        <v>1.8099</v>
      </c>
      <c r="F178" s="327">
        <v>6.4452</v>
      </c>
      <c r="G178" s="327">
        <v>2.2973</v>
      </c>
      <c r="H178" s="327">
        <v>5.0972</v>
      </c>
      <c r="I178" s="327">
        <v>2.1456</v>
      </c>
      <c r="J178" s="327">
        <v>4.1207</v>
      </c>
      <c r="K178" s="327">
        <v>1.9127</v>
      </c>
      <c r="L178" s="327">
        <v>4.6526</v>
      </c>
      <c r="M178" s="327">
        <v>2.8596</v>
      </c>
      <c r="N178" s="327">
        <v>4.5955</v>
      </c>
      <c r="O178" s="327">
        <v>2.418</v>
      </c>
      <c r="P178" s="327">
        <v>0</v>
      </c>
    </row>
    <row r="179" spans="1:16" ht="15">
      <c r="A179" s="326">
        <v>37</v>
      </c>
      <c r="B179" s="327">
        <v>0</v>
      </c>
      <c r="C179" s="327">
        <v>0</v>
      </c>
      <c r="D179" s="327">
        <v>4.4556</v>
      </c>
      <c r="E179" s="327">
        <v>1.8061</v>
      </c>
      <c r="F179" s="327">
        <v>6.1262</v>
      </c>
      <c r="G179" s="327">
        <v>2.2692</v>
      </c>
      <c r="H179" s="327">
        <v>5.2622</v>
      </c>
      <c r="I179" s="327">
        <v>2.1392</v>
      </c>
      <c r="J179" s="327">
        <v>4.0117</v>
      </c>
      <c r="K179" s="327">
        <v>1.9076</v>
      </c>
      <c r="L179" s="327">
        <v>4.7028</v>
      </c>
      <c r="M179" s="327">
        <v>2.8173</v>
      </c>
      <c r="N179" s="327">
        <v>4.4799</v>
      </c>
      <c r="O179" s="327">
        <v>2.3936</v>
      </c>
      <c r="P179" s="327">
        <v>0</v>
      </c>
    </row>
    <row r="180" spans="1:16" ht="15">
      <c r="A180" s="326">
        <v>38</v>
      </c>
      <c r="B180" s="327">
        <v>0</v>
      </c>
      <c r="C180" s="327">
        <v>0</v>
      </c>
      <c r="D180" s="327">
        <v>4.6476</v>
      </c>
      <c r="E180" s="327">
        <v>1.8022</v>
      </c>
      <c r="F180" s="327">
        <v>5.8072</v>
      </c>
      <c r="G180" s="327">
        <v>2.2412</v>
      </c>
      <c r="H180" s="327">
        <v>5.4273</v>
      </c>
      <c r="I180" s="327">
        <v>2.1328</v>
      </c>
      <c r="J180" s="327">
        <v>3.9027</v>
      </c>
      <c r="K180" s="327">
        <v>1.9026</v>
      </c>
      <c r="L180" s="327">
        <v>4.7529</v>
      </c>
      <c r="M180" s="327">
        <v>2.7749</v>
      </c>
      <c r="N180" s="327">
        <v>4.3643</v>
      </c>
      <c r="O180" s="327">
        <v>2.3692</v>
      </c>
      <c r="P180" s="327">
        <v>0</v>
      </c>
    </row>
    <row r="181" spans="1:16" ht="15">
      <c r="A181" s="326">
        <v>39</v>
      </c>
      <c r="B181" s="327">
        <v>0</v>
      </c>
      <c r="C181" s="327">
        <v>0</v>
      </c>
      <c r="D181" s="327">
        <v>4.8396</v>
      </c>
      <c r="E181" s="327">
        <v>1.7984</v>
      </c>
      <c r="F181" s="327">
        <v>5.4882</v>
      </c>
      <c r="G181" s="327">
        <v>2.2131</v>
      </c>
      <c r="H181" s="327">
        <v>5.5924</v>
      </c>
      <c r="I181" s="327">
        <v>2.1264</v>
      </c>
      <c r="J181" s="327">
        <v>3.7937</v>
      </c>
      <c r="K181" s="327">
        <v>1.8976</v>
      </c>
      <c r="L181" s="327">
        <v>4.8031</v>
      </c>
      <c r="M181" s="327">
        <v>2.7326</v>
      </c>
      <c r="N181" s="327">
        <v>4.2488</v>
      </c>
      <c r="O181" s="327">
        <v>2.3448</v>
      </c>
      <c r="P181" s="327">
        <v>0</v>
      </c>
    </row>
    <row r="182" spans="1:16" ht="15">
      <c r="A182" s="326">
        <v>40</v>
      </c>
      <c r="B182" s="327">
        <v>0</v>
      </c>
      <c r="C182" s="327">
        <v>0</v>
      </c>
      <c r="D182" s="327">
        <v>5.0315</v>
      </c>
      <c r="E182" s="327">
        <v>1.7946</v>
      </c>
      <c r="F182" s="327">
        <v>5.1692</v>
      </c>
      <c r="G182" s="327">
        <v>2.1851</v>
      </c>
      <c r="H182" s="327">
        <v>5.7575</v>
      </c>
      <c r="I182" s="327">
        <v>2.12</v>
      </c>
      <c r="J182" s="327">
        <v>3.6847</v>
      </c>
      <c r="K182" s="327">
        <v>1.8925</v>
      </c>
      <c r="L182" s="327">
        <v>4.8532</v>
      </c>
      <c r="M182" s="327">
        <v>2.6902</v>
      </c>
      <c r="N182" s="327">
        <v>4.1332</v>
      </c>
      <c r="O182" s="327">
        <v>2.3205</v>
      </c>
      <c r="P182" s="327">
        <v>0</v>
      </c>
    </row>
    <row r="183" spans="1:16" ht="15">
      <c r="A183" s="326">
        <v>41</v>
      </c>
      <c r="B183" s="327">
        <v>0</v>
      </c>
      <c r="C183" s="327">
        <v>0</v>
      </c>
      <c r="D183" s="327">
        <v>5.2235</v>
      </c>
      <c r="E183" s="327">
        <v>1.7908</v>
      </c>
      <c r="F183" s="327">
        <v>4.8502</v>
      </c>
      <c r="G183" s="327">
        <v>2.157</v>
      </c>
      <c r="H183" s="327">
        <v>5.9226</v>
      </c>
      <c r="I183" s="327">
        <v>2.1136</v>
      </c>
      <c r="J183" s="327">
        <v>3.5757</v>
      </c>
      <c r="K183" s="327">
        <v>1.8875</v>
      </c>
      <c r="L183" s="327">
        <v>4.9033</v>
      </c>
      <c r="M183" s="327">
        <v>2.6479</v>
      </c>
      <c r="N183" s="327">
        <v>4.0176</v>
      </c>
      <c r="O183" s="327">
        <v>2.2961</v>
      </c>
      <c r="P183" s="327">
        <v>0</v>
      </c>
    </row>
    <row r="184" spans="1:16" ht="15">
      <c r="A184" s="326">
        <v>42</v>
      </c>
      <c r="B184" s="327">
        <v>0</v>
      </c>
      <c r="C184" s="327">
        <v>0</v>
      </c>
      <c r="D184" s="327">
        <v>5.4155</v>
      </c>
      <c r="E184" s="327">
        <v>1.787</v>
      </c>
      <c r="F184" s="327">
        <v>4.5312</v>
      </c>
      <c r="G184" s="327">
        <v>2.129</v>
      </c>
      <c r="H184" s="327">
        <v>6.0877</v>
      </c>
      <c r="I184" s="327">
        <v>2.1072</v>
      </c>
      <c r="J184" s="327">
        <v>3.4667</v>
      </c>
      <c r="K184" s="327">
        <v>1.8825</v>
      </c>
      <c r="L184" s="327">
        <v>4.9535</v>
      </c>
      <c r="M184" s="327">
        <v>2.6056</v>
      </c>
      <c r="N184" s="327">
        <v>3.902</v>
      </c>
      <c r="O184" s="327">
        <v>2.2717</v>
      </c>
      <c r="P184" s="327">
        <v>0</v>
      </c>
    </row>
    <row r="185" spans="1:16" ht="15">
      <c r="A185" s="326">
        <v>43</v>
      </c>
      <c r="B185" s="327">
        <v>0</v>
      </c>
      <c r="C185" s="327">
        <v>0</v>
      </c>
      <c r="D185" s="327">
        <v>5.1668</v>
      </c>
      <c r="E185" s="327">
        <v>1.7868</v>
      </c>
      <c r="F185" s="327">
        <v>4.4901</v>
      </c>
      <c r="G185" s="327">
        <v>2.1197</v>
      </c>
      <c r="H185" s="327">
        <v>6.1736</v>
      </c>
      <c r="I185" s="327">
        <v>2.0921</v>
      </c>
      <c r="J185" s="327">
        <v>3.7357</v>
      </c>
      <c r="K185" s="327">
        <v>1.8774</v>
      </c>
      <c r="L185" s="327">
        <v>4.8339</v>
      </c>
      <c r="M185" s="327">
        <v>2.5963</v>
      </c>
      <c r="N185" s="327">
        <v>3.8552</v>
      </c>
      <c r="O185" s="327">
        <v>2.2661</v>
      </c>
      <c r="P185" s="327">
        <v>0</v>
      </c>
    </row>
    <row r="186" spans="1:16" ht="15">
      <c r="A186" s="326">
        <v>44</v>
      </c>
      <c r="B186" s="327">
        <v>0</v>
      </c>
      <c r="C186" s="327">
        <v>0</v>
      </c>
      <c r="D186" s="327">
        <v>4.918</v>
      </c>
      <c r="E186" s="327">
        <v>1.7866</v>
      </c>
      <c r="F186" s="327">
        <v>4.4491</v>
      </c>
      <c r="G186" s="327">
        <v>2.1104</v>
      </c>
      <c r="H186" s="327">
        <v>6.2594</v>
      </c>
      <c r="I186" s="327">
        <v>2.077</v>
      </c>
      <c r="J186" s="327">
        <v>4.0047</v>
      </c>
      <c r="K186" s="327">
        <v>1.8724</v>
      </c>
      <c r="L186" s="327">
        <v>4.7143</v>
      </c>
      <c r="M186" s="327">
        <v>2.587</v>
      </c>
      <c r="N186" s="327">
        <v>3.8083</v>
      </c>
      <c r="O186" s="327">
        <v>2.2604</v>
      </c>
      <c r="P186" s="327">
        <v>0</v>
      </c>
    </row>
    <row r="187" spans="1:16" ht="15">
      <c r="A187" s="326">
        <v>45</v>
      </c>
      <c r="B187" s="327">
        <v>0</v>
      </c>
      <c r="C187" s="327">
        <v>0</v>
      </c>
      <c r="D187" s="327">
        <v>4.6693</v>
      </c>
      <c r="E187" s="327">
        <v>1.7864</v>
      </c>
      <c r="F187" s="327">
        <v>4.408</v>
      </c>
      <c r="G187" s="327">
        <v>2.1011</v>
      </c>
      <c r="H187" s="327">
        <v>6.3452</v>
      </c>
      <c r="I187" s="327">
        <v>2.0618</v>
      </c>
      <c r="J187" s="327">
        <v>4.2736</v>
      </c>
      <c r="K187" s="327">
        <v>1.8674</v>
      </c>
      <c r="L187" s="327">
        <v>4.5946</v>
      </c>
      <c r="M187" s="327">
        <v>2.5777</v>
      </c>
      <c r="N187" s="327">
        <v>3.7615</v>
      </c>
      <c r="O187" s="327">
        <v>2.2548</v>
      </c>
      <c r="P187" s="327">
        <v>0</v>
      </c>
    </row>
    <row r="188" spans="1:16" ht="15">
      <c r="A188" s="326">
        <v>46</v>
      </c>
      <c r="B188" s="327">
        <v>0</v>
      </c>
      <c r="C188" s="327">
        <v>0</v>
      </c>
      <c r="D188" s="327">
        <v>4.4206</v>
      </c>
      <c r="E188" s="327">
        <v>1.7862</v>
      </c>
      <c r="F188" s="327">
        <v>4.367</v>
      </c>
      <c r="G188" s="327">
        <v>2.0919</v>
      </c>
      <c r="H188" s="327">
        <v>6.4311</v>
      </c>
      <c r="I188" s="327">
        <v>2.0467</v>
      </c>
      <c r="J188" s="327">
        <v>4.5426</v>
      </c>
      <c r="K188" s="327">
        <v>1.8623</v>
      </c>
      <c r="L188" s="327">
        <v>4.475</v>
      </c>
      <c r="M188" s="327">
        <v>2.5685</v>
      </c>
      <c r="N188" s="327">
        <v>3.7146</v>
      </c>
      <c r="O188" s="327">
        <v>2.2491</v>
      </c>
      <c r="P188" s="327">
        <v>0</v>
      </c>
    </row>
    <row r="189" spans="1:16" ht="15">
      <c r="A189" s="326">
        <v>47</v>
      </c>
      <c r="B189" s="327">
        <v>0</v>
      </c>
      <c r="C189" s="327">
        <v>0</v>
      </c>
      <c r="D189" s="327">
        <v>4.1719</v>
      </c>
      <c r="E189" s="327">
        <v>1.7861</v>
      </c>
      <c r="F189" s="327">
        <v>4.3259</v>
      </c>
      <c r="G189" s="327">
        <v>2.0826</v>
      </c>
      <c r="H189" s="327">
        <v>6.5169</v>
      </c>
      <c r="I189" s="327">
        <v>2.0316</v>
      </c>
      <c r="J189" s="327">
        <v>4.8116</v>
      </c>
      <c r="K189" s="327">
        <v>1.8573</v>
      </c>
      <c r="L189" s="327">
        <v>4.3554</v>
      </c>
      <c r="M189" s="327">
        <v>2.5592</v>
      </c>
      <c r="N189" s="327">
        <v>3.6678</v>
      </c>
      <c r="O189" s="327">
        <v>2.2435</v>
      </c>
      <c r="P189" s="327">
        <v>0</v>
      </c>
    </row>
    <row r="190" spans="1:16" ht="15">
      <c r="A190" s="326">
        <v>48</v>
      </c>
      <c r="B190" s="327">
        <v>0</v>
      </c>
      <c r="C190" s="327">
        <v>0</v>
      </c>
      <c r="D190" s="327">
        <v>3.9232</v>
      </c>
      <c r="E190" s="327">
        <v>1.7859</v>
      </c>
      <c r="F190" s="327">
        <v>4.2848</v>
      </c>
      <c r="G190" s="327">
        <v>2.0733</v>
      </c>
      <c r="H190" s="327">
        <v>6.6027</v>
      </c>
      <c r="I190" s="327">
        <v>2.0165</v>
      </c>
      <c r="J190" s="327">
        <v>5.0805</v>
      </c>
      <c r="K190" s="327">
        <v>1.8523</v>
      </c>
      <c r="L190" s="327">
        <v>4.2358</v>
      </c>
      <c r="M190" s="327">
        <v>2.5499</v>
      </c>
      <c r="N190" s="327">
        <v>3.6209</v>
      </c>
      <c r="O190" s="327">
        <v>2.2378</v>
      </c>
      <c r="P190" s="327">
        <v>0</v>
      </c>
    </row>
    <row r="191" spans="1:16" ht="15">
      <c r="A191" s="326">
        <v>49</v>
      </c>
      <c r="B191" s="327">
        <v>0</v>
      </c>
      <c r="C191" s="327">
        <v>0</v>
      </c>
      <c r="D191" s="327">
        <v>3.6744</v>
      </c>
      <c r="E191" s="327">
        <v>1.7857</v>
      </c>
      <c r="F191" s="327">
        <v>4.2438</v>
      </c>
      <c r="G191" s="327">
        <v>2.064</v>
      </c>
      <c r="H191" s="327">
        <v>6.6886</v>
      </c>
      <c r="I191" s="327">
        <v>2.0013</v>
      </c>
      <c r="J191" s="327">
        <v>5.3495</v>
      </c>
      <c r="K191" s="327">
        <v>1.8472</v>
      </c>
      <c r="L191" s="327">
        <v>4.1162</v>
      </c>
      <c r="M191" s="327">
        <v>2.5406</v>
      </c>
      <c r="N191" s="327">
        <v>3.5741</v>
      </c>
      <c r="O191" s="327">
        <v>2.2322</v>
      </c>
      <c r="P191" s="327">
        <v>0</v>
      </c>
    </row>
    <row r="192" spans="1:16" ht="15">
      <c r="A192" s="326">
        <v>50</v>
      </c>
      <c r="B192" s="327">
        <v>0</v>
      </c>
      <c r="C192" s="327">
        <v>0</v>
      </c>
      <c r="D192" s="327">
        <v>3.4257</v>
      </c>
      <c r="E192" s="327">
        <v>1.7855</v>
      </c>
      <c r="F192" s="327">
        <v>4.2027</v>
      </c>
      <c r="G192" s="327">
        <v>2.0548</v>
      </c>
      <c r="H192" s="327">
        <v>6.7744</v>
      </c>
      <c r="I192" s="327">
        <v>1.9862</v>
      </c>
      <c r="J192" s="327">
        <v>5.6185</v>
      </c>
      <c r="K192" s="327">
        <v>1.8422</v>
      </c>
      <c r="L192" s="327">
        <v>3.9966</v>
      </c>
      <c r="M192" s="327">
        <v>2.5314</v>
      </c>
      <c r="N192" s="327">
        <v>3.5272</v>
      </c>
      <c r="O192" s="327">
        <v>2.2265</v>
      </c>
      <c r="P192" s="327">
        <v>0</v>
      </c>
    </row>
    <row r="193" spans="1:16" ht="15">
      <c r="A193" s="326">
        <v>51</v>
      </c>
      <c r="B193" s="327">
        <v>0</v>
      </c>
      <c r="C193" s="327">
        <v>0</v>
      </c>
      <c r="D193" s="327">
        <v>3.177</v>
      </c>
      <c r="E193" s="327">
        <v>1.7853</v>
      </c>
      <c r="F193" s="327">
        <v>4.1616</v>
      </c>
      <c r="G193" s="327">
        <v>2.0455</v>
      </c>
      <c r="H193" s="327">
        <v>6.8603</v>
      </c>
      <c r="I193" s="327">
        <v>1.9711</v>
      </c>
      <c r="J193" s="327">
        <v>5.8874</v>
      </c>
      <c r="K193" s="327">
        <v>1.8372</v>
      </c>
      <c r="L193" s="327">
        <v>3.8769</v>
      </c>
      <c r="M193" s="327">
        <v>2.5221</v>
      </c>
      <c r="N193" s="327">
        <v>3.4804</v>
      </c>
      <c r="O193" s="327">
        <v>2.2209</v>
      </c>
      <c r="P193" s="327">
        <v>0</v>
      </c>
    </row>
    <row r="194" spans="1:16" ht="15">
      <c r="A194" s="326">
        <v>52</v>
      </c>
      <c r="B194" s="327">
        <v>0</v>
      </c>
      <c r="C194" s="327">
        <v>0</v>
      </c>
      <c r="D194" s="327">
        <v>2.9283</v>
      </c>
      <c r="E194" s="327">
        <v>1.7851</v>
      </c>
      <c r="F194" s="327">
        <v>4.1206</v>
      </c>
      <c r="G194" s="327">
        <v>2.0362</v>
      </c>
      <c r="H194" s="327">
        <v>6.9461</v>
      </c>
      <c r="I194" s="327">
        <v>1.956</v>
      </c>
      <c r="J194" s="327">
        <v>6.1564</v>
      </c>
      <c r="K194" s="327">
        <v>1.8321</v>
      </c>
      <c r="L194" s="327">
        <v>3.7573</v>
      </c>
      <c r="M194" s="327">
        <v>2.5128</v>
      </c>
      <c r="N194" s="327">
        <v>3.4335</v>
      </c>
      <c r="O194" s="327">
        <v>2.2153</v>
      </c>
      <c r="P194" s="327">
        <v>0</v>
      </c>
    </row>
    <row r="195" spans="1:16" ht="15">
      <c r="A195" s="326">
        <v>53</v>
      </c>
      <c r="B195" s="327">
        <v>0</v>
      </c>
      <c r="C195" s="327">
        <v>0</v>
      </c>
      <c r="D195" s="327">
        <v>2.6796</v>
      </c>
      <c r="E195" s="327">
        <v>1.7849</v>
      </c>
      <c r="F195" s="327">
        <v>4.0795</v>
      </c>
      <c r="G195" s="327">
        <v>2.027</v>
      </c>
      <c r="H195" s="327">
        <v>7.0319</v>
      </c>
      <c r="I195" s="327">
        <v>1.9409</v>
      </c>
      <c r="J195" s="327">
        <v>6.4253</v>
      </c>
      <c r="K195" s="327">
        <v>1.8271</v>
      </c>
      <c r="L195" s="327">
        <v>3.6377</v>
      </c>
      <c r="M195" s="327">
        <v>2.5036</v>
      </c>
      <c r="N195" s="327">
        <v>3.3867</v>
      </c>
      <c r="O195" s="327">
        <v>2.2096</v>
      </c>
      <c r="P195" s="327">
        <v>0</v>
      </c>
    </row>
    <row r="196" spans="1:16" ht="15">
      <c r="A196" s="326">
        <v>54</v>
      </c>
      <c r="B196" s="327">
        <v>0</v>
      </c>
      <c r="C196" s="327">
        <v>0</v>
      </c>
      <c r="D196" s="327">
        <v>2.4308</v>
      </c>
      <c r="E196" s="327">
        <v>1.7847</v>
      </c>
      <c r="F196" s="327">
        <v>4.0384</v>
      </c>
      <c r="G196" s="327">
        <v>2.0177</v>
      </c>
      <c r="H196" s="327">
        <v>7.1178</v>
      </c>
      <c r="I196" s="327">
        <v>1.9257</v>
      </c>
      <c r="J196" s="327">
        <v>6.6943</v>
      </c>
      <c r="K196" s="327">
        <v>1.822</v>
      </c>
      <c r="L196" s="327">
        <v>3.5181</v>
      </c>
      <c r="M196" s="327">
        <v>2.4943</v>
      </c>
      <c r="N196" s="327">
        <v>3.3399</v>
      </c>
      <c r="O196" s="327">
        <v>2.204</v>
      </c>
      <c r="P196" s="327">
        <v>0</v>
      </c>
    </row>
    <row r="197" spans="1:16" ht="15">
      <c r="A197" s="326">
        <v>55</v>
      </c>
      <c r="B197" s="327">
        <v>0</v>
      </c>
      <c r="C197" s="327">
        <v>0</v>
      </c>
      <c r="D197" s="327">
        <v>2.5496</v>
      </c>
      <c r="E197" s="327">
        <v>1.7659</v>
      </c>
      <c r="F197" s="327">
        <v>3.9005</v>
      </c>
      <c r="G197" s="327">
        <v>1.9795</v>
      </c>
      <c r="H197" s="327">
        <v>6.7168</v>
      </c>
      <c r="I197" s="327">
        <v>1.8982</v>
      </c>
      <c r="J197" s="327">
        <v>6.2911</v>
      </c>
      <c r="K197" s="327">
        <v>1.801</v>
      </c>
      <c r="L197" s="327">
        <v>3.4532</v>
      </c>
      <c r="M197" s="327">
        <v>2.4487</v>
      </c>
      <c r="N197" s="327">
        <v>3.2842</v>
      </c>
      <c r="O197" s="327">
        <v>2.1643</v>
      </c>
      <c r="P197" s="327">
        <v>0</v>
      </c>
    </row>
    <row r="198" spans="1:16" ht="15">
      <c r="A198" s="326">
        <v>56</v>
      </c>
      <c r="B198" s="327">
        <v>0</v>
      </c>
      <c r="C198" s="327">
        <v>0</v>
      </c>
      <c r="D198" s="327">
        <v>2.6685</v>
      </c>
      <c r="E198" s="327">
        <v>1.7471</v>
      </c>
      <c r="F198" s="327">
        <v>3.7625</v>
      </c>
      <c r="G198" s="327">
        <v>1.9412</v>
      </c>
      <c r="H198" s="327">
        <v>6.3157</v>
      </c>
      <c r="I198" s="327">
        <v>1.8707</v>
      </c>
      <c r="J198" s="327">
        <v>5.888</v>
      </c>
      <c r="K198" s="327">
        <v>1.7799</v>
      </c>
      <c r="L198" s="327">
        <v>3.3883</v>
      </c>
      <c r="M198" s="327">
        <v>2.4031</v>
      </c>
      <c r="N198" s="327">
        <v>3.2286</v>
      </c>
      <c r="O198" s="327">
        <v>2.1247</v>
      </c>
      <c r="P198" s="327">
        <v>0</v>
      </c>
    </row>
    <row r="199" spans="1:16" ht="15">
      <c r="A199" s="326">
        <v>57</v>
      </c>
      <c r="B199" s="327">
        <v>0</v>
      </c>
      <c r="C199" s="327">
        <v>0</v>
      </c>
      <c r="D199" s="327">
        <v>2.7873</v>
      </c>
      <c r="E199" s="327">
        <v>1.7283</v>
      </c>
      <c r="F199" s="327">
        <v>3.6245</v>
      </c>
      <c r="G199" s="327">
        <v>1.903</v>
      </c>
      <c r="H199" s="327">
        <v>5.9147</v>
      </c>
      <c r="I199" s="327">
        <v>1.8431</v>
      </c>
      <c r="J199" s="327">
        <v>5.4848</v>
      </c>
      <c r="K199" s="327">
        <v>1.7588</v>
      </c>
      <c r="L199" s="327">
        <v>3.3235</v>
      </c>
      <c r="M199" s="327">
        <v>2.3575</v>
      </c>
      <c r="N199" s="327">
        <v>3.1729</v>
      </c>
      <c r="O199" s="327">
        <v>2.085</v>
      </c>
      <c r="P199" s="327">
        <v>0</v>
      </c>
    </row>
    <row r="200" spans="1:16" ht="15">
      <c r="A200" s="326">
        <v>58</v>
      </c>
      <c r="B200" s="327">
        <v>0</v>
      </c>
      <c r="C200" s="327">
        <v>0</v>
      </c>
      <c r="D200" s="327">
        <v>2.9061</v>
      </c>
      <c r="E200" s="327">
        <v>1.7095</v>
      </c>
      <c r="F200" s="327">
        <v>3.4865</v>
      </c>
      <c r="G200" s="327">
        <v>1.8648</v>
      </c>
      <c r="H200" s="327">
        <v>5.5137</v>
      </c>
      <c r="I200" s="327">
        <v>1.8156</v>
      </c>
      <c r="J200" s="327">
        <v>5.0816</v>
      </c>
      <c r="K200" s="327">
        <v>1.7378</v>
      </c>
      <c r="L200" s="327">
        <v>3.2586</v>
      </c>
      <c r="M200" s="327">
        <v>2.312</v>
      </c>
      <c r="N200" s="327">
        <v>3.1173</v>
      </c>
      <c r="O200" s="327">
        <v>2.0453</v>
      </c>
      <c r="P200" s="327">
        <v>0</v>
      </c>
    </row>
    <row r="201" spans="1:16" ht="15">
      <c r="A201" s="326">
        <v>59</v>
      </c>
      <c r="B201" s="327">
        <v>0</v>
      </c>
      <c r="C201" s="327">
        <v>0</v>
      </c>
      <c r="D201" s="327">
        <v>3.0249</v>
      </c>
      <c r="E201" s="327">
        <v>1.6907</v>
      </c>
      <c r="F201" s="327">
        <v>3.3485</v>
      </c>
      <c r="G201" s="327">
        <v>1.8266</v>
      </c>
      <c r="H201" s="327">
        <v>5.1127</v>
      </c>
      <c r="I201" s="327">
        <v>1.7881</v>
      </c>
      <c r="J201" s="327">
        <v>4.6785</v>
      </c>
      <c r="K201" s="327">
        <v>1.7167</v>
      </c>
      <c r="L201" s="327">
        <v>3.1937</v>
      </c>
      <c r="M201" s="327">
        <v>2.2664</v>
      </c>
      <c r="N201" s="327">
        <v>3.0616</v>
      </c>
      <c r="O201" s="327">
        <v>2.0057</v>
      </c>
      <c r="P201" s="327">
        <v>0</v>
      </c>
    </row>
    <row r="202" spans="1:16" ht="15">
      <c r="A202" s="326">
        <v>60</v>
      </c>
      <c r="B202" s="327">
        <v>0</v>
      </c>
      <c r="C202" s="327">
        <v>0</v>
      </c>
      <c r="D202" s="327">
        <v>3.1437</v>
      </c>
      <c r="E202" s="327">
        <v>1.6719</v>
      </c>
      <c r="F202" s="327">
        <v>3.2106</v>
      </c>
      <c r="G202" s="327">
        <v>1.7884</v>
      </c>
      <c r="H202" s="327">
        <v>4.7117</v>
      </c>
      <c r="I202" s="327">
        <v>1.7605</v>
      </c>
      <c r="J202" s="327">
        <v>4.2753</v>
      </c>
      <c r="K202" s="327">
        <v>1.6956</v>
      </c>
      <c r="L202" s="327">
        <v>3.1288</v>
      </c>
      <c r="M202" s="327">
        <v>2.2208</v>
      </c>
      <c r="N202" s="327">
        <v>3.006</v>
      </c>
      <c r="O202" s="327">
        <v>1.966</v>
      </c>
      <c r="P202" s="327">
        <v>0</v>
      </c>
    </row>
    <row r="203" ht="12.75">
      <c r="A203" s="328"/>
    </row>
    <row r="204" ht="12.75">
      <c r="A204" s="320" t="e">
        <v>#N/A</v>
      </c>
    </row>
    <row r="205" spans="1:16" s="321" customFormat="1" ht="12.75">
      <c r="A205" s="484" t="s">
        <v>18311</v>
      </c>
      <c r="B205" s="484"/>
      <c r="C205" s="484"/>
      <c r="D205" s="484"/>
      <c r="E205" s="484"/>
      <c r="F205" s="484"/>
      <c r="G205" s="484"/>
      <c r="H205" s="484"/>
      <c r="I205" s="484"/>
      <c r="J205" s="484"/>
      <c r="K205" s="484"/>
      <c r="L205" s="484"/>
      <c r="M205" s="484"/>
      <c r="N205" s="484"/>
      <c r="O205" s="484"/>
      <c r="P205" s="484"/>
    </row>
    <row r="206" spans="1:16" ht="12.75">
      <c r="A206" s="485" t="s">
        <v>17983</v>
      </c>
      <c r="B206" s="485"/>
      <c r="C206" s="485"/>
      <c r="D206" s="485"/>
      <c r="E206" s="485"/>
      <c r="F206" s="485"/>
      <c r="G206" s="485"/>
      <c r="H206" s="485"/>
      <c r="I206" s="485"/>
      <c r="J206" s="485"/>
      <c r="K206" s="485"/>
      <c r="L206" s="485"/>
      <c r="M206" s="485"/>
      <c r="N206" s="485"/>
      <c r="O206" s="485"/>
      <c r="P206" s="485"/>
    </row>
    <row r="207" spans="1:16" ht="12.75">
      <c r="A207" s="322" t="s">
        <v>181</v>
      </c>
      <c r="B207" s="323" t="s">
        <v>182</v>
      </c>
      <c r="C207" s="323" t="s">
        <v>182</v>
      </c>
      <c r="D207" s="323" t="s">
        <v>182</v>
      </c>
      <c r="E207" s="323" t="s">
        <v>182</v>
      </c>
      <c r="F207" s="323" t="s">
        <v>182</v>
      </c>
      <c r="G207" s="323" t="s">
        <v>182</v>
      </c>
      <c r="H207" s="323" t="s">
        <v>182</v>
      </c>
      <c r="I207" s="323" t="s">
        <v>182</v>
      </c>
      <c r="J207" s="323" t="s">
        <v>182</v>
      </c>
      <c r="K207" s="323" t="s">
        <v>182</v>
      </c>
      <c r="L207" s="323" t="s">
        <v>182</v>
      </c>
      <c r="M207" s="323" t="s">
        <v>182</v>
      </c>
      <c r="N207" s="323" t="s">
        <v>182</v>
      </c>
      <c r="O207" s="323" t="s">
        <v>182</v>
      </c>
      <c r="P207" s="323" t="s">
        <v>182</v>
      </c>
    </row>
    <row r="208" spans="1:16" ht="12.75">
      <c r="A208" s="324" t="s">
        <v>196</v>
      </c>
      <c r="B208" s="325">
        <v>1</v>
      </c>
      <c r="C208" s="325">
        <v>2</v>
      </c>
      <c r="D208" s="325">
        <v>3</v>
      </c>
      <c r="E208" s="325">
        <v>4</v>
      </c>
      <c r="F208" s="325">
        <v>5</v>
      </c>
      <c r="G208" s="325">
        <v>6</v>
      </c>
      <c r="H208" s="325">
        <v>7</v>
      </c>
      <c r="I208" s="325">
        <v>8</v>
      </c>
      <c r="J208" s="325">
        <v>9</v>
      </c>
      <c r="K208" s="325">
        <v>10</v>
      </c>
      <c r="L208" s="325">
        <v>11</v>
      </c>
      <c r="M208" s="325">
        <v>12</v>
      </c>
      <c r="N208" s="325">
        <v>13</v>
      </c>
      <c r="O208" s="325">
        <v>14</v>
      </c>
      <c r="P208" s="325">
        <v>15</v>
      </c>
    </row>
    <row r="209" spans="1:16" ht="15">
      <c r="A209" s="326">
        <v>0</v>
      </c>
      <c r="B209" s="327">
        <v>0</v>
      </c>
      <c r="C209" s="327">
        <v>0</v>
      </c>
      <c r="D209" s="327">
        <v>32.3242</v>
      </c>
      <c r="E209" s="327">
        <v>11.208</v>
      </c>
      <c r="F209" s="327">
        <v>39.7459</v>
      </c>
      <c r="G209" s="327">
        <v>11.0814</v>
      </c>
      <c r="H209" s="327">
        <v>43.3183</v>
      </c>
      <c r="I209" s="327">
        <v>10.5412</v>
      </c>
      <c r="J209" s="327">
        <v>49.6019</v>
      </c>
      <c r="K209" s="327">
        <v>8.963</v>
      </c>
      <c r="L209" s="327">
        <v>37.3944</v>
      </c>
      <c r="M209" s="327">
        <v>20.3286</v>
      </c>
      <c r="N209" s="327">
        <v>0</v>
      </c>
      <c r="O209" s="327">
        <v>0</v>
      </c>
      <c r="P209" s="327">
        <v>0</v>
      </c>
    </row>
    <row r="210" spans="1:16" ht="15">
      <c r="A210" s="326">
        <v>1</v>
      </c>
      <c r="B210" s="327">
        <v>0</v>
      </c>
      <c r="C210" s="327">
        <v>0</v>
      </c>
      <c r="D210" s="327">
        <v>28.7326</v>
      </c>
      <c r="E210" s="327">
        <v>9.9627</v>
      </c>
      <c r="F210" s="327">
        <v>35.3297</v>
      </c>
      <c r="G210" s="327">
        <v>9.8501</v>
      </c>
      <c r="H210" s="327">
        <v>38.5051</v>
      </c>
      <c r="I210" s="327">
        <v>9.37</v>
      </c>
      <c r="J210" s="327">
        <v>44.0905</v>
      </c>
      <c r="K210" s="327">
        <v>7.9671</v>
      </c>
      <c r="L210" s="327">
        <v>33.2395</v>
      </c>
      <c r="M210" s="327">
        <v>18.0699</v>
      </c>
      <c r="N210" s="327">
        <v>0</v>
      </c>
      <c r="O210" s="327">
        <v>0</v>
      </c>
      <c r="P210" s="327">
        <v>0</v>
      </c>
    </row>
    <row r="211" spans="1:16" ht="15">
      <c r="A211" s="326">
        <v>2</v>
      </c>
      <c r="B211" s="327">
        <v>0</v>
      </c>
      <c r="C211" s="327">
        <v>0</v>
      </c>
      <c r="D211" s="327">
        <v>25.141</v>
      </c>
      <c r="E211" s="327">
        <v>8.7173</v>
      </c>
      <c r="F211" s="327">
        <v>30.9135</v>
      </c>
      <c r="G211" s="327">
        <v>8.6189</v>
      </c>
      <c r="H211" s="327">
        <v>33.692</v>
      </c>
      <c r="I211" s="327">
        <v>8.1987</v>
      </c>
      <c r="J211" s="327">
        <v>38.5792</v>
      </c>
      <c r="K211" s="327">
        <v>6.9712</v>
      </c>
      <c r="L211" s="327">
        <v>29.0845</v>
      </c>
      <c r="M211" s="327">
        <v>15.8112</v>
      </c>
      <c r="N211" s="327">
        <v>0</v>
      </c>
      <c r="O211" s="327">
        <v>0</v>
      </c>
      <c r="P211" s="327">
        <v>0</v>
      </c>
    </row>
    <row r="212" spans="1:16" ht="15">
      <c r="A212" s="326">
        <v>3</v>
      </c>
      <c r="B212" s="327">
        <v>0</v>
      </c>
      <c r="C212" s="327">
        <v>0</v>
      </c>
      <c r="D212" s="327">
        <v>21.5495</v>
      </c>
      <c r="E212" s="327">
        <v>7.472</v>
      </c>
      <c r="F212" s="327">
        <v>26.4972</v>
      </c>
      <c r="G212" s="327">
        <v>7.3876</v>
      </c>
      <c r="H212" s="327">
        <v>28.8789</v>
      </c>
      <c r="I212" s="327">
        <v>7.0275</v>
      </c>
      <c r="J212" s="327">
        <v>33.0679</v>
      </c>
      <c r="K212" s="327">
        <v>5.9753</v>
      </c>
      <c r="L212" s="327">
        <v>24.9296</v>
      </c>
      <c r="M212" s="327">
        <v>13.5524</v>
      </c>
      <c r="N212" s="327">
        <v>0</v>
      </c>
      <c r="O212" s="327">
        <v>0</v>
      </c>
      <c r="P212" s="327">
        <v>0</v>
      </c>
    </row>
    <row r="213" spans="1:16" ht="15">
      <c r="A213" s="326">
        <v>4</v>
      </c>
      <c r="B213" s="327">
        <v>0</v>
      </c>
      <c r="C213" s="327">
        <v>0</v>
      </c>
      <c r="D213" s="327">
        <v>17.9579</v>
      </c>
      <c r="E213" s="327">
        <v>6.2267</v>
      </c>
      <c r="F213" s="327">
        <v>22.081</v>
      </c>
      <c r="G213" s="327">
        <v>6.1563</v>
      </c>
      <c r="H213" s="327">
        <v>24.0657</v>
      </c>
      <c r="I213" s="327">
        <v>5.8562</v>
      </c>
      <c r="J213" s="327">
        <v>27.5566</v>
      </c>
      <c r="K213" s="327">
        <v>4.9795</v>
      </c>
      <c r="L213" s="327">
        <v>20.7747</v>
      </c>
      <c r="M213" s="327">
        <v>11.2937</v>
      </c>
      <c r="N213" s="327">
        <v>0</v>
      </c>
      <c r="O213" s="327">
        <v>0</v>
      </c>
      <c r="P213" s="327">
        <v>0</v>
      </c>
    </row>
    <row r="214" spans="1:16" ht="15">
      <c r="A214" s="326">
        <v>5</v>
      </c>
      <c r="B214" s="327">
        <v>0</v>
      </c>
      <c r="C214" s="327">
        <v>0</v>
      </c>
      <c r="D214" s="327">
        <v>14.3663</v>
      </c>
      <c r="E214" s="327">
        <v>4.9813</v>
      </c>
      <c r="F214" s="327">
        <v>17.6648</v>
      </c>
      <c r="G214" s="327">
        <v>4.9251</v>
      </c>
      <c r="H214" s="327">
        <v>19.2526</v>
      </c>
      <c r="I214" s="327">
        <v>4.685</v>
      </c>
      <c r="J214" s="327">
        <v>22.0453</v>
      </c>
      <c r="K214" s="327">
        <v>3.9836</v>
      </c>
      <c r="L214" s="327">
        <v>16.6197</v>
      </c>
      <c r="M214" s="327">
        <v>9.0349</v>
      </c>
      <c r="N214" s="327">
        <v>0</v>
      </c>
      <c r="O214" s="327">
        <v>0</v>
      </c>
      <c r="P214" s="327">
        <v>0</v>
      </c>
    </row>
    <row r="215" spans="1:16" ht="15">
      <c r="A215" s="326">
        <v>6</v>
      </c>
      <c r="B215" s="327">
        <v>0</v>
      </c>
      <c r="C215" s="327">
        <v>0</v>
      </c>
      <c r="D215" s="327">
        <v>10.7747</v>
      </c>
      <c r="E215" s="327">
        <v>3.736</v>
      </c>
      <c r="F215" s="327">
        <v>13.2486</v>
      </c>
      <c r="G215" s="327">
        <v>3.6938</v>
      </c>
      <c r="H215" s="327">
        <v>14.4394</v>
      </c>
      <c r="I215" s="327">
        <v>3.5137</v>
      </c>
      <c r="J215" s="327">
        <v>16.534</v>
      </c>
      <c r="K215" s="327">
        <v>2.9877</v>
      </c>
      <c r="L215" s="327">
        <v>12.4648</v>
      </c>
      <c r="M215" s="327">
        <v>6.7762</v>
      </c>
      <c r="N215" s="327">
        <v>0</v>
      </c>
      <c r="O215" s="327">
        <v>0</v>
      </c>
      <c r="P215" s="327">
        <v>0</v>
      </c>
    </row>
    <row r="216" spans="1:16" ht="15">
      <c r="A216" s="326">
        <v>7</v>
      </c>
      <c r="B216" s="327">
        <v>0</v>
      </c>
      <c r="C216" s="327">
        <v>0</v>
      </c>
      <c r="D216" s="327">
        <v>10.5356</v>
      </c>
      <c r="E216" s="327">
        <v>3.6322</v>
      </c>
      <c r="F216" s="327">
        <v>12.6965</v>
      </c>
      <c r="G216" s="327">
        <v>3.5912</v>
      </c>
      <c r="H216" s="327">
        <v>13.8551</v>
      </c>
      <c r="I216" s="327">
        <v>3.4491</v>
      </c>
      <c r="J216" s="327">
        <v>15.8598</v>
      </c>
      <c r="K216" s="327">
        <v>2.9175</v>
      </c>
      <c r="L216" s="327">
        <v>11.9935</v>
      </c>
      <c r="M216" s="327">
        <v>6.588</v>
      </c>
      <c r="N216" s="327">
        <v>0</v>
      </c>
      <c r="O216" s="327">
        <v>0</v>
      </c>
      <c r="P216" s="327">
        <v>0</v>
      </c>
    </row>
    <row r="217" spans="1:16" ht="15">
      <c r="A217" s="326">
        <v>8</v>
      </c>
      <c r="B217" s="327">
        <v>0</v>
      </c>
      <c r="C217" s="327">
        <v>0</v>
      </c>
      <c r="D217" s="327">
        <v>10.2964</v>
      </c>
      <c r="E217" s="327">
        <v>3.5284</v>
      </c>
      <c r="F217" s="327">
        <v>12.1445</v>
      </c>
      <c r="G217" s="327">
        <v>3.4886</v>
      </c>
      <c r="H217" s="327">
        <v>13.2707</v>
      </c>
      <c r="I217" s="327">
        <v>3.3845</v>
      </c>
      <c r="J217" s="327">
        <v>15.1857</v>
      </c>
      <c r="K217" s="327">
        <v>2.8472</v>
      </c>
      <c r="L217" s="327">
        <v>11.5222</v>
      </c>
      <c r="M217" s="327">
        <v>6.3998</v>
      </c>
      <c r="N217" s="327">
        <v>0</v>
      </c>
      <c r="O217" s="327">
        <v>0</v>
      </c>
      <c r="P217" s="327">
        <v>0</v>
      </c>
    </row>
    <row r="218" spans="1:16" ht="15">
      <c r="A218" s="326">
        <v>9</v>
      </c>
      <c r="B218" s="327">
        <v>0</v>
      </c>
      <c r="C218" s="327">
        <v>0</v>
      </c>
      <c r="D218" s="327">
        <v>10.0572</v>
      </c>
      <c r="E218" s="327">
        <v>3.4247</v>
      </c>
      <c r="F218" s="327">
        <v>11.5924</v>
      </c>
      <c r="G218" s="327">
        <v>3.386</v>
      </c>
      <c r="H218" s="327">
        <v>12.6863</v>
      </c>
      <c r="I218" s="327">
        <v>3.3199</v>
      </c>
      <c r="J218" s="327">
        <v>14.5115</v>
      </c>
      <c r="K218" s="327">
        <v>2.777</v>
      </c>
      <c r="L218" s="327">
        <v>11.0509</v>
      </c>
      <c r="M218" s="327">
        <v>6.2115</v>
      </c>
      <c r="N218" s="327">
        <v>0</v>
      </c>
      <c r="O218" s="327">
        <v>0</v>
      </c>
      <c r="P218" s="327">
        <v>0</v>
      </c>
    </row>
    <row r="219" spans="1:16" ht="15">
      <c r="A219" s="326">
        <v>10</v>
      </c>
      <c r="B219" s="327">
        <v>0</v>
      </c>
      <c r="C219" s="327">
        <v>0</v>
      </c>
      <c r="D219" s="327">
        <v>9.8181</v>
      </c>
      <c r="E219" s="327">
        <v>3.3209</v>
      </c>
      <c r="F219" s="327">
        <v>11.0403</v>
      </c>
      <c r="G219" s="327">
        <v>3.2834</v>
      </c>
      <c r="H219" s="327">
        <v>12.102</v>
      </c>
      <c r="I219" s="327">
        <v>3.2553</v>
      </c>
      <c r="J219" s="327">
        <v>13.8374</v>
      </c>
      <c r="K219" s="327">
        <v>2.7068</v>
      </c>
      <c r="L219" s="327">
        <v>10.5797</v>
      </c>
      <c r="M219" s="327">
        <v>6.0233</v>
      </c>
      <c r="N219" s="327">
        <v>0</v>
      </c>
      <c r="O219" s="327">
        <v>0</v>
      </c>
      <c r="P219" s="327">
        <v>0</v>
      </c>
    </row>
    <row r="220" spans="1:16" ht="15">
      <c r="A220" s="326">
        <v>11</v>
      </c>
      <c r="B220" s="327">
        <v>0</v>
      </c>
      <c r="C220" s="327">
        <v>0</v>
      </c>
      <c r="D220" s="327">
        <v>9.5789</v>
      </c>
      <c r="E220" s="327">
        <v>3.2171</v>
      </c>
      <c r="F220" s="327">
        <v>10.4882</v>
      </c>
      <c r="G220" s="327">
        <v>3.1808</v>
      </c>
      <c r="H220" s="327">
        <v>11.5176</v>
      </c>
      <c r="I220" s="327">
        <v>3.1907</v>
      </c>
      <c r="J220" s="327">
        <v>13.1632</v>
      </c>
      <c r="K220" s="327">
        <v>2.6366</v>
      </c>
      <c r="L220" s="327">
        <v>10.1084</v>
      </c>
      <c r="M220" s="327">
        <v>5.8351</v>
      </c>
      <c r="N220" s="327">
        <v>0</v>
      </c>
      <c r="O220" s="327">
        <v>0</v>
      </c>
      <c r="P220" s="327">
        <v>0</v>
      </c>
    </row>
    <row r="221" spans="1:16" ht="15">
      <c r="A221" s="326">
        <v>12</v>
      </c>
      <c r="B221" s="327">
        <v>0</v>
      </c>
      <c r="C221" s="327">
        <v>0</v>
      </c>
      <c r="D221" s="327">
        <v>9.3397</v>
      </c>
      <c r="E221" s="327">
        <v>3.1133</v>
      </c>
      <c r="F221" s="327">
        <v>9.9361</v>
      </c>
      <c r="G221" s="327">
        <v>3.0782</v>
      </c>
      <c r="H221" s="327">
        <v>10.9332</v>
      </c>
      <c r="I221" s="327">
        <v>3.1261</v>
      </c>
      <c r="J221" s="327">
        <v>12.4891</v>
      </c>
      <c r="K221" s="327">
        <v>2.5664</v>
      </c>
      <c r="L221" s="327">
        <v>9.6371</v>
      </c>
      <c r="M221" s="327">
        <v>5.6468</v>
      </c>
      <c r="N221" s="327">
        <v>0</v>
      </c>
      <c r="O221" s="327">
        <v>0</v>
      </c>
      <c r="P221" s="327">
        <v>0</v>
      </c>
    </row>
    <row r="222" spans="1:16" ht="15">
      <c r="A222" s="326">
        <v>13</v>
      </c>
      <c r="B222" s="327">
        <v>0</v>
      </c>
      <c r="C222" s="327">
        <v>0</v>
      </c>
      <c r="D222" s="327">
        <v>9.1006</v>
      </c>
      <c r="E222" s="327">
        <v>3.0096</v>
      </c>
      <c r="F222" s="327">
        <v>9.3841</v>
      </c>
      <c r="G222" s="327">
        <v>2.9756</v>
      </c>
      <c r="H222" s="327">
        <v>10.3489</v>
      </c>
      <c r="I222" s="327">
        <v>3.0615</v>
      </c>
      <c r="J222" s="327">
        <v>11.8149</v>
      </c>
      <c r="K222" s="327">
        <v>2.4962</v>
      </c>
      <c r="L222" s="327">
        <v>9.1658</v>
      </c>
      <c r="M222" s="327">
        <v>5.4586</v>
      </c>
      <c r="N222" s="327">
        <v>0</v>
      </c>
      <c r="O222" s="327">
        <v>0</v>
      </c>
      <c r="P222" s="327">
        <v>0</v>
      </c>
    </row>
    <row r="223" spans="1:16" ht="15">
      <c r="A223" s="326">
        <v>14</v>
      </c>
      <c r="B223" s="327">
        <v>0</v>
      </c>
      <c r="C223" s="327">
        <v>0</v>
      </c>
      <c r="D223" s="327">
        <v>8.8614</v>
      </c>
      <c r="E223" s="327">
        <v>2.9058</v>
      </c>
      <c r="F223" s="327">
        <v>8.832</v>
      </c>
      <c r="G223" s="327">
        <v>2.873</v>
      </c>
      <c r="H223" s="327">
        <v>9.7645</v>
      </c>
      <c r="I223" s="327">
        <v>2.9969</v>
      </c>
      <c r="J223" s="327">
        <v>11.1408</v>
      </c>
      <c r="K223" s="327">
        <v>2.426</v>
      </c>
      <c r="L223" s="327">
        <v>8.6945</v>
      </c>
      <c r="M223" s="327">
        <v>5.2704</v>
      </c>
      <c r="N223" s="327">
        <v>0</v>
      </c>
      <c r="O223" s="327">
        <v>0</v>
      </c>
      <c r="P223" s="327">
        <v>0</v>
      </c>
    </row>
    <row r="224" spans="1:16" ht="15">
      <c r="A224" s="326">
        <v>15</v>
      </c>
      <c r="B224" s="327">
        <v>0</v>
      </c>
      <c r="C224" s="327">
        <v>0</v>
      </c>
      <c r="D224" s="327">
        <v>8.6222</v>
      </c>
      <c r="E224" s="327">
        <v>2.802</v>
      </c>
      <c r="F224" s="327">
        <v>8.2799</v>
      </c>
      <c r="G224" s="327">
        <v>2.7703</v>
      </c>
      <c r="H224" s="327">
        <v>9.1801</v>
      </c>
      <c r="I224" s="327">
        <v>2.9323</v>
      </c>
      <c r="J224" s="327">
        <v>10.4666</v>
      </c>
      <c r="K224" s="327">
        <v>2.3558</v>
      </c>
      <c r="L224" s="327">
        <v>8.2232</v>
      </c>
      <c r="M224" s="327">
        <v>5.0822</v>
      </c>
      <c r="N224" s="327">
        <v>0</v>
      </c>
      <c r="O224" s="327">
        <v>0</v>
      </c>
      <c r="P224" s="327">
        <v>0</v>
      </c>
    </row>
    <row r="225" spans="1:16" ht="15">
      <c r="A225" s="326">
        <v>16</v>
      </c>
      <c r="B225" s="327">
        <v>0</v>
      </c>
      <c r="C225" s="327">
        <v>0</v>
      </c>
      <c r="D225" s="327">
        <v>8.383</v>
      </c>
      <c r="E225" s="327">
        <v>2.6982</v>
      </c>
      <c r="F225" s="327">
        <v>7.7278</v>
      </c>
      <c r="G225" s="327">
        <v>2.6677</v>
      </c>
      <c r="H225" s="327">
        <v>8.5958</v>
      </c>
      <c r="I225" s="327">
        <v>2.8677</v>
      </c>
      <c r="J225" s="327">
        <v>9.7925</v>
      </c>
      <c r="K225" s="327">
        <v>2.2856</v>
      </c>
      <c r="L225" s="327">
        <v>7.7519</v>
      </c>
      <c r="M225" s="327">
        <v>4.8939</v>
      </c>
      <c r="N225" s="327">
        <v>0</v>
      </c>
      <c r="O225" s="327">
        <v>0</v>
      </c>
      <c r="P225" s="327">
        <v>0</v>
      </c>
    </row>
    <row r="226" spans="1:16" ht="15">
      <c r="A226" s="326">
        <v>17</v>
      </c>
      <c r="B226" s="327">
        <v>0</v>
      </c>
      <c r="C226" s="327">
        <v>0</v>
      </c>
      <c r="D226" s="327">
        <v>8.1439</v>
      </c>
      <c r="E226" s="327">
        <v>2.5944</v>
      </c>
      <c r="F226" s="327">
        <v>7.1757</v>
      </c>
      <c r="G226" s="327">
        <v>2.5651</v>
      </c>
      <c r="H226" s="327">
        <v>8.0114</v>
      </c>
      <c r="I226" s="327">
        <v>2.8031</v>
      </c>
      <c r="J226" s="327">
        <v>9.1183</v>
      </c>
      <c r="K226" s="327">
        <v>2.2154</v>
      </c>
      <c r="L226" s="327">
        <v>7.2806</v>
      </c>
      <c r="M226" s="327">
        <v>4.7057</v>
      </c>
      <c r="N226" s="327">
        <v>0</v>
      </c>
      <c r="O226" s="327">
        <v>0</v>
      </c>
      <c r="P226" s="327">
        <v>0</v>
      </c>
    </row>
    <row r="227" spans="1:16" ht="15">
      <c r="A227" s="326">
        <v>18</v>
      </c>
      <c r="B227" s="327">
        <v>0</v>
      </c>
      <c r="C227" s="327">
        <v>0</v>
      </c>
      <c r="D227" s="327">
        <v>7.9047</v>
      </c>
      <c r="E227" s="327">
        <v>2.4907</v>
      </c>
      <c r="F227" s="327">
        <v>6.6237</v>
      </c>
      <c r="G227" s="327">
        <v>2.4625</v>
      </c>
      <c r="H227" s="327">
        <v>7.427</v>
      </c>
      <c r="I227" s="327">
        <v>2.7385</v>
      </c>
      <c r="J227" s="327">
        <v>8.4442</v>
      </c>
      <c r="K227" s="327">
        <v>2.1451</v>
      </c>
      <c r="L227" s="327">
        <v>6.8093</v>
      </c>
      <c r="M227" s="327">
        <v>4.5175</v>
      </c>
      <c r="N227" s="327">
        <v>9.3783</v>
      </c>
      <c r="O227" s="327">
        <v>8.916</v>
      </c>
      <c r="P227" s="327">
        <v>0</v>
      </c>
    </row>
    <row r="228" spans="1:16" ht="15">
      <c r="A228" s="326">
        <v>19</v>
      </c>
      <c r="B228" s="327">
        <v>0</v>
      </c>
      <c r="C228" s="327">
        <v>0</v>
      </c>
      <c r="D228" s="327">
        <v>8.0875</v>
      </c>
      <c r="E228" s="327">
        <v>2.4828</v>
      </c>
      <c r="F228" s="327">
        <v>6.6717</v>
      </c>
      <c r="G228" s="327">
        <v>2.4429</v>
      </c>
      <c r="H228" s="327">
        <v>7.3531</v>
      </c>
      <c r="I228" s="327">
        <v>2.7173</v>
      </c>
      <c r="J228" s="327">
        <v>8.1394</v>
      </c>
      <c r="K228" s="327">
        <v>2.1422</v>
      </c>
      <c r="L228" s="327">
        <v>6.6758</v>
      </c>
      <c r="M228" s="327">
        <v>4.45</v>
      </c>
      <c r="N228" s="327">
        <v>9.1178</v>
      </c>
      <c r="O228" s="327">
        <v>8.6683</v>
      </c>
      <c r="P228" s="327">
        <v>0</v>
      </c>
    </row>
    <row r="229" spans="1:16" ht="15">
      <c r="A229" s="326">
        <v>20</v>
      </c>
      <c r="B229" s="327">
        <v>0</v>
      </c>
      <c r="C229" s="327">
        <v>0</v>
      </c>
      <c r="D229" s="327">
        <v>8.2703</v>
      </c>
      <c r="E229" s="327">
        <v>2.475</v>
      </c>
      <c r="F229" s="327">
        <v>6.7197</v>
      </c>
      <c r="G229" s="327">
        <v>2.4232</v>
      </c>
      <c r="H229" s="327">
        <v>7.2791</v>
      </c>
      <c r="I229" s="327">
        <v>2.6961</v>
      </c>
      <c r="J229" s="327">
        <v>7.8347</v>
      </c>
      <c r="K229" s="327">
        <v>2.1393</v>
      </c>
      <c r="L229" s="327">
        <v>6.5423</v>
      </c>
      <c r="M229" s="327">
        <v>4.3825</v>
      </c>
      <c r="N229" s="327">
        <v>8.8573</v>
      </c>
      <c r="O229" s="327">
        <v>8.4206</v>
      </c>
      <c r="P229" s="327">
        <v>0</v>
      </c>
    </row>
    <row r="230" spans="1:16" ht="15">
      <c r="A230" s="326">
        <v>21</v>
      </c>
      <c r="B230" s="327">
        <v>0</v>
      </c>
      <c r="C230" s="327">
        <v>0</v>
      </c>
      <c r="D230" s="327">
        <v>8.6222</v>
      </c>
      <c r="E230" s="327">
        <v>2.5165</v>
      </c>
      <c r="F230" s="327">
        <v>6.9031</v>
      </c>
      <c r="G230" s="327">
        <v>2.4516</v>
      </c>
      <c r="H230" s="327">
        <v>7.3492</v>
      </c>
      <c r="I230" s="327">
        <v>2.7284</v>
      </c>
      <c r="J230" s="327">
        <v>7.6806</v>
      </c>
      <c r="K230" s="327">
        <v>2.1792</v>
      </c>
      <c r="L230" s="327">
        <v>6.5369</v>
      </c>
      <c r="M230" s="327">
        <v>4.4013</v>
      </c>
      <c r="N230" s="327">
        <v>8.7687</v>
      </c>
      <c r="O230" s="327">
        <v>8.3364</v>
      </c>
      <c r="P230" s="327">
        <v>0</v>
      </c>
    </row>
    <row r="231" spans="1:16" ht="15">
      <c r="A231" s="326">
        <v>22</v>
      </c>
      <c r="B231" s="327">
        <v>0</v>
      </c>
      <c r="C231" s="327">
        <v>0</v>
      </c>
      <c r="D231" s="327">
        <v>8.8086</v>
      </c>
      <c r="E231" s="327">
        <v>2.5085</v>
      </c>
      <c r="F231" s="327">
        <v>6.9521</v>
      </c>
      <c r="G231" s="327">
        <v>2.4315</v>
      </c>
      <c r="H231" s="327">
        <v>7.2738</v>
      </c>
      <c r="I231" s="327">
        <v>2.7067</v>
      </c>
      <c r="J231" s="327">
        <v>7.3697</v>
      </c>
      <c r="K231" s="327">
        <v>2.1762</v>
      </c>
      <c r="L231" s="327">
        <v>6.4007</v>
      </c>
      <c r="M231" s="327">
        <v>4.3324</v>
      </c>
      <c r="N231" s="327">
        <v>8.503</v>
      </c>
      <c r="O231" s="327">
        <v>8.0838</v>
      </c>
      <c r="P231" s="327">
        <v>0</v>
      </c>
    </row>
    <row r="232" spans="1:16" ht="15">
      <c r="A232" s="326">
        <v>23</v>
      </c>
      <c r="B232" s="327">
        <v>0</v>
      </c>
      <c r="C232" s="327">
        <v>0</v>
      </c>
      <c r="D232" s="327">
        <v>8.9951</v>
      </c>
      <c r="E232" s="327">
        <v>2.5005</v>
      </c>
      <c r="F232" s="327">
        <v>7.001</v>
      </c>
      <c r="G232" s="327">
        <v>2.4114</v>
      </c>
      <c r="H232" s="327">
        <v>7.1983</v>
      </c>
      <c r="I232" s="327">
        <v>2.6851</v>
      </c>
      <c r="J232" s="327">
        <v>7.0589</v>
      </c>
      <c r="K232" s="327">
        <v>2.1733</v>
      </c>
      <c r="L232" s="327">
        <v>6.2645</v>
      </c>
      <c r="M232" s="327">
        <v>4.2636</v>
      </c>
      <c r="N232" s="327">
        <v>8.2373</v>
      </c>
      <c r="O232" s="327">
        <v>7.8312</v>
      </c>
      <c r="P232" s="327">
        <v>0</v>
      </c>
    </row>
    <row r="233" spans="1:16" ht="15">
      <c r="A233" s="326">
        <v>24</v>
      </c>
      <c r="B233" s="327">
        <v>0</v>
      </c>
      <c r="C233" s="327">
        <v>0</v>
      </c>
      <c r="D233" s="327">
        <v>9.1816</v>
      </c>
      <c r="E233" s="327">
        <v>2.4925</v>
      </c>
      <c r="F233" s="327">
        <v>7.05</v>
      </c>
      <c r="G233" s="327">
        <v>2.3913</v>
      </c>
      <c r="H233" s="327">
        <v>7.1229</v>
      </c>
      <c r="I233" s="327">
        <v>2.6635</v>
      </c>
      <c r="J233" s="327">
        <v>6.7481</v>
      </c>
      <c r="K233" s="327">
        <v>2.1703</v>
      </c>
      <c r="L233" s="327">
        <v>6.1283</v>
      </c>
      <c r="M233" s="327">
        <v>4.1948</v>
      </c>
      <c r="N233" s="327">
        <v>7.9716</v>
      </c>
      <c r="O233" s="327">
        <v>7.5786</v>
      </c>
      <c r="P233" s="327">
        <v>0</v>
      </c>
    </row>
    <row r="234" spans="1:16" ht="15">
      <c r="A234" s="326">
        <v>25</v>
      </c>
      <c r="B234" s="327">
        <v>0</v>
      </c>
      <c r="C234" s="327">
        <v>0</v>
      </c>
      <c r="D234" s="327">
        <v>9.368</v>
      </c>
      <c r="E234" s="327">
        <v>2.4845</v>
      </c>
      <c r="F234" s="327">
        <v>7.099</v>
      </c>
      <c r="G234" s="327">
        <v>2.3713</v>
      </c>
      <c r="H234" s="327">
        <v>7.0474</v>
      </c>
      <c r="I234" s="327">
        <v>2.6418</v>
      </c>
      <c r="J234" s="327">
        <v>6.4372</v>
      </c>
      <c r="K234" s="327">
        <v>2.1674</v>
      </c>
      <c r="L234" s="327">
        <v>5.9921</v>
      </c>
      <c r="M234" s="327">
        <v>4.1259</v>
      </c>
      <c r="N234" s="327">
        <v>7.7058</v>
      </c>
      <c r="O234" s="327">
        <v>7.326</v>
      </c>
      <c r="P234" s="327">
        <v>0</v>
      </c>
    </row>
    <row r="235" spans="1:16" ht="15">
      <c r="A235" s="326">
        <v>26</v>
      </c>
      <c r="B235" s="327">
        <v>0</v>
      </c>
      <c r="C235" s="327">
        <v>0</v>
      </c>
      <c r="D235" s="327">
        <v>9.5545</v>
      </c>
      <c r="E235" s="327">
        <v>2.4765</v>
      </c>
      <c r="F235" s="327">
        <v>7.148</v>
      </c>
      <c r="G235" s="327">
        <v>2.3512</v>
      </c>
      <c r="H235" s="327">
        <v>6.972</v>
      </c>
      <c r="I235" s="327">
        <v>2.6202</v>
      </c>
      <c r="J235" s="327">
        <v>6.1264</v>
      </c>
      <c r="K235" s="327">
        <v>2.1644</v>
      </c>
      <c r="L235" s="327">
        <v>5.8559</v>
      </c>
      <c r="M235" s="327">
        <v>4.0571</v>
      </c>
      <c r="N235" s="327">
        <v>7.4401</v>
      </c>
      <c r="O235" s="327">
        <v>7.0733</v>
      </c>
      <c r="P235" s="327">
        <v>0</v>
      </c>
    </row>
    <row r="236" spans="1:16" ht="15">
      <c r="A236" s="326">
        <v>27</v>
      </c>
      <c r="B236" s="327">
        <v>0</v>
      </c>
      <c r="C236" s="327">
        <v>0</v>
      </c>
      <c r="D236" s="327">
        <v>9.7409</v>
      </c>
      <c r="E236" s="327">
        <v>2.4685</v>
      </c>
      <c r="F236" s="327">
        <v>7.197</v>
      </c>
      <c r="G236" s="327">
        <v>2.3311</v>
      </c>
      <c r="H236" s="327">
        <v>6.8965</v>
      </c>
      <c r="I236" s="327">
        <v>2.5986</v>
      </c>
      <c r="J236" s="327">
        <v>5.8156</v>
      </c>
      <c r="K236" s="327">
        <v>2.1615</v>
      </c>
      <c r="L236" s="327">
        <v>5.7197</v>
      </c>
      <c r="M236" s="327">
        <v>3.9882</v>
      </c>
      <c r="N236" s="327">
        <v>7.1744</v>
      </c>
      <c r="O236" s="327">
        <v>6.8207</v>
      </c>
      <c r="P236" s="327">
        <v>0</v>
      </c>
    </row>
    <row r="237" spans="1:16" ht="15">
      <c r="A237" s="326">
        <v>28</v>
      </c>
      <c r="B237" s="327">
        <v>0</v>
      </c>
      <c r="C237" s="327">
        <v>0</v>
      </c>
      <c r="D237" s="327">
        <v>9.9274</v>
      </c>
      <c r="E237" s="327">
        <v>2.4605</v>
      </c>
      <c r="F237" s="327">
        <v>7.2459</v>
      </c>
      <c r="G237" s="327">
        <v>2.311</v>
      </c>
      <c r="H237" s="327">
        <v>6.8211</v>
      </c>
      <c r="I237" s="327">
        <v>2.5769</v>
      </c>
      <c r="J237" s="327">
        <v>5.5047</v>
      </c>
      <c r="K237" s="327">
        <v>2.1585</v>
      </c>
      <c r="L237" s="327">
        <v>5.5835</v>
      </c>
      <c r="M237" s="327">
        <v>3.9194</v>
      </c>
      <c r="N237" s="327">
        <v>6.9087</v>
      </c>
      <c r="O237" s="327">
        <v>6.5681</v>
      </c>
      <c r="P237" s="327">
        <v>0</v>
      </c>
    </row>
    <row r="238" spans="1:16" ht="15">
      <c r="A238" s="326">
        <v>29</v>
      </c>
      <c r="B238" s="327">
        <v>0</v>
      </c>
      <c r="C238" s="327">
        <v>0</v>
      </c>
      <c r="D238" s="327">
        <v>10.1139</v>
      </c>
      <c r="E238" s="327">
        <v>2.4525</v>
      </c>
      <c r="F238" s="327">
        <v>7.2949</v>
      </c>
      <c r="G238" s="327">
        <v>2.291</v>
      </c>
      <c r="H238" s="327">
        <v>6.7456</v>
      </c>
      <c r="I238" s="327">
        <v>2.5553</v>
      </c>
      <c r="J238" s="327">
        <v>5.1939</v>
      </c>
      <c r="K238" s="327">
        <v>2.1555</v>
      </c>
      <c r="L238" s="327">
        <v>5.4473</v>
      </c>
      <c r="M238" s="327">
        <v>3.8505</v>
      </c>
      <c r="N238" s="327">
        <v>6.643</v>
      </c>
      <c r="O238" s="327">
        <v>6.3155</v>
      </c>
      <c r="P238" s="327">
        <v>0</v>
      </c>
    </row>
    <row r="239" spans="1:16" ht="15">
      <c r="A239" s="326">
        <v>30</v>
      </c>
      <c r="B239" s="327">
        <v>0</v>
      </c>
      <c r="C239" s="327">
        <v>0</v>
      </c>
      <c r="D239" s="327">
        <v>10.3003</v>
      </c>
      <c r="E239" s="327">
        <v>2.4445</v>
      </c>
      <c r="F239" s="327">
        <v>7.3439</v>
      </c>
      <c r="G239" s="327">
        <v>2.2709</v>
      </c>
      <c r="H239" s="327">
        <v>6.6702</v>
      </c>
      <c r="I239" s="327">
        <v>2.5336</v>
      </c>
      <c r="J239" s="327">
        <v>4.8831</v>
      </c>
      <c r="K239" s="327">
        <v>2.1526</v>
      </c>
      <c r="L239" s="327">
        <v>5.3111</v>
      </c>
      <c r="M239" s="327">
        <v>3.7817</v>
      </c>
      <c r="N239" s="327">
        <v>6.3772</v>
      </c>
      <c r="O239" s="327">
        <v>6.0629</v>
      </c>
      <c r="P239" s="327">
        <v>0</v>
      </c>
    </row>
    <row r="240" spans="1:16" ht="15">
      <c r="A240" s="326">
        <v>31</v>
      </c>
      <c r="B240" s="327">
        <v>0</v>
      </c>
      <c r="C240" s="327">
        <v>0</v>
      </c>
      <c r="D240" s="327">
        <v>10.2159</v>
      </c>
      <c r="E240" s="327">
        <v>2.4279</v>
      </c>
      <c r="F240" s="327">
        <v>7.2138</v>
      </c>
      <c r="G240" s="327">
        <v>2.2595</v>
      </c>
      <c r="H240" s="327">
        <v>6.6322</v>
      </c>
      <c r="I240" s="327">
        <v>2.5112</v>
      </c>
      <c r="J240" s="327">
        <v>4.9297</v>
      </c>
      <c r="K240" s="327">
        <v>2.1474</v>
      </c>
      <c r="L240" s="327">
        <v>5.2535</v>
      </c>
      <c r="M240" s="327">
        <v>3.7268</v>
      </c>
      <c r="N240" s="327">
        <v>6.2031</v>
      </c>
      <c r="O240" s="327">
        <v>5.7768</v>
      </c>
      <c r="P240" s="327">
        <v>0</v>
      </c>
    </row>
    <row r="241" spans="1:16" ht="15">
      <c r="A241" s="326">
        <v>32</v>
      </c>
      <c r="B241" s="327">
        <v>0</v>
      </c>
      <c r="C241" s="327">
        <v>0</v>
      </c>
      <c r="D241" s="327">
        <v>10.1315</v>
      </c>
      <c r="E241" s="327">
        <v>2.4113</v>
      </c>
      <c r="F241" s="327">
        <v>7.0838</v>
      </c>
      <c r="G241" s="327">
        <v>2.248</v>
      </c>
      <c r="H241" s="327">
        <v>6.5942</v>
      </c>
      <c r="I241" s="327">
        <v>2.4888</v>
      </c>
      <c r="J241" s="327">
        <v>4.9763</v>
      </c>
      <c r="K241" s="327">
        <v>2.1422</v>
      </c>
      <c r="L241" s="327">
        <v>5.1959</v>
      </c>
      <c r="M241" s="327">
        <v>3.672</v>
      </c>
      <c r="N241" s="327">
        <v>6.0289</v>
      </c>
      <c r="O241" s="327">
        <v>5.4907</v>
      </c>
      <c r="P241" s="327">
        <v>0</v>
      </c>
    </row>
    <row r="242" spans="1:16" ht="15">
      <c r="A242" s="326">
        <v>33</v>
      </c>
      <c r="B242" s="327">
        <v>0</v>
      </c>
      <c r="C242" s="327">
        <v>0</v>
      </c>
      <c r="D242" s="327">
        <v>10.0471</v>
      </c>
      <c r="E242" s="327">
        <v>2.3946</v>
      </c>
      <c r="F242" s="327">
        <v>6.9537</v>
      </c>
      <c r="G242" s="327">
        <v>2.2366</v>
      </c>
      <c r="H242" s="327">
        <v>6.5562</v>
      </c>
      <c r="I242" s="327">
        <v>2.4663</v>
      </c>
      <c r="J242" s="327">
        <v>5.0229</v>
      </c>
      <c r="K242" s="327">
        <v>2.137</v>
      </c>
      <c r="L242" s="327">
        <v>5.1383</v>
      </c>
      <c r="M242" s="327">
        <v>3.6171</v>
      </c>
      <c r="N242" s="327">
        <v>5.8548</v>
      </c>
      <c r="O242" s="327">
        <v>5.2046</v>
      </c>
      <c r="P242" s="327">
        <v>0</v>
      </c>
    </row>
    <row r="243" spans="1:16" ht="15">
      <c r="A243" s="326">
        <v>34</v>
      </c>
      <c r="B243" s="327">
        <v>0</v>
      </c>
      <c r="C243" s="327">
        <v>0</v>
      </c>
      <c r="D243" s="327">
        <v>9.9627</v>
      </c>
      <c r="E243" s="327">
        <v>2.378</v>
      </c>
      <c r="F243" s="327">
        <v>6.8236</v>
      </c>
      <c r="G243" s="327">
        <v>2.2252</v>
      </c>
      <c r="H243" s="327">
        <v>6.5182</v>
      </c>
      <c r="I243" s="327">
        <v>2.4439</v>
      </c>
      <c r="J243" s="327">
        <v>5.0695</v>
      </c>
      <c r="K243" s="327">
        <v>2.1318</v>
      </c>
      <c r="L243" s="327">
        <v>5.0807</v>
      </c>
      <c r="M243" s="327">
        <v>3.5622</v>
      </c>
      <c r="N243" s="327">
        <v>5.6806</v>
      </c>
      <c r="O243" s="327">
        <v>4.9185</v>
      </c>
      <c r="P243" s="327">
        <v>0</v>
      </c>
    </row>
    <row r="244" spans="1:16" ht="15">
      <c r="A244" s="326">
        <v>35</v>
      </c>
      <c r="B244" s="327">
        <v>0</v>
      </c>
      <c r="C244" s="327">
        <v>0</v>
      </c>
      <c r="D244" s="327">
        <v>9.8783</v>
      </c>
      <c r="E244" s="327">
        <v>2.3614</v>
      </c>
      <c r="F244" s="327">
        <v>6.6936</v>
      </c>
      <c r="G244" s="327">
        <v>2.2138</v>
      </c>
      <c r="H244" s="327">
        <v>6.4802</v>
      </c>
      <c r="I244" s="327">
        <v>2.4215</v>
      </c>
      <c r="J244" s="327">
        <v>5.1161</v>
      </c>
      <c r="K244" s="327">
        <v>2.1266</v>
      </c>
      <c r="L244" s="327">
        <v>5.0232</v>
      </c>
      <c r="M244" s="327">
        <v>3.5074</v>
      </c>
      <c r="N244" s="327">
        <v>5.5065</v>
      </c>
      <c r="O244" s="327">
        <v>4.6324</v>
      </c>
      <c r="P244" s="327">
        <v>0</v>
      </c>
    </row>
    <row r="245" spans="1:16" ht="15">
      <c r="A245" s="326">
        <v>36</v>
      </c>
      <c r="B245" s="327">
        <v>0</v>
      </c>
      <c r="C245" s="327">
        <v>0</v>
      </c>
      <c r="D245" s="327">
        <v>9.7939</v>
      </c>
      <c r="E245" s="327">
        <v>2.3448</v>
      </c>
      <c r="F245" s="327">
        <v>6.5635</v>
      </c>
      <c r="G245" s="327">
        <v>2.2024</v>
      </c>
      <c r="H245" s="327">
        <v>6.4422</v>
      </c>
      <c r="I245" s="327">
        <v>2.399</v>
      </c>
      <c r="J245" s="327">
        <v>5.1628</v>
      </c>
      <c r="K245" s="327">
        <v>2.1214</v>
      </c>
      <c r="L245" s="327">
        <v>4.9656</v>
      </c>
      <c r="M245" s="327">
        <v>3.4525</v>
      </c>
      <c r="N245" s="327">
        <v>5.3323</v>
      </c>
      <c r="O245" s="327">
        <v>4.3463</v>
      </c>
      <c r="P245" s="327">
        <v>0</v>
      </c>
    </row>
    <row r="246" spans="1:16" ht="15">
      <c r="A246" s="326">
        <v>37</v>
      </c>
      <c r="B246" s="327">
        <v>0</v>
      </c>
      <c r="C246" s="327">
        <v>0</v>
      </c>
      <c r="D246" s="327">
        <v>9.7095</v>
      </c>
      <c r="E246" s="327">
        <v>2.3282</v>
      </c>
      <c r="F246" s="327">
        <v>6.4334</v>
      </c>
      <c r="G246" s="327">
        <v>2.1909</v>
      </c>
      <c r="H246" s="327">
        <v>6.4042</v>
      </c>
      <c r="I246" s="327">
        <v>2.3766</v>
      </c>
      <c r="J246" s="327">
        <v>5.2094</v>
      </c>
      <c r="K246" s="327">
        <v>2.1162</v>
      </c>
      <c r="L246" s="327">
        <v>4.908</v>
      </c>
      <c r="M246" s="327">
        <v>3.3976</v>
      </c>
      <c r="N246" s="327">
        <v>5.1582</v>
      </c>
      <c r="O246" s="327">
        <v>4.0602</v>
      </c>
      <c r="P246" s="327">
        <v>0</v>
      </c>
    </row>
    <row r="247" spans="1:16" ht="15">
      <c r="A247" s="326">
        <v>38</v>
      </c>
      <c r="B247" s="327">
        <v>0</v>
      </c>
      <c r="C247" s="327">
        <v>0</v>
      </c>
      <c r="D247" s="327">
        <v>9.6251</v>
      </c>
      <c r="E247" s="327">
        <v>2.3116</v>
      </c>
      <c r="F247" s="327">
        <v>6.3034</v>
      </c>
      <c r="G247" s="327">
        <v>2.1795</v>
      </c>
      <c r="H247" s="327">
        <v>6.3661</v>
      </c>
      <c r="I247" s="327">
        <v>2.3542</v>
      </c>
      <c r="J247" s="327">
        <v>5.256</v>
      </c>
      <c r="K247" s="327">
        <v>2.111</v>
      </c>
      <c r="L247" s="327">
        <v>4.8504</v>
      </c>
      <c r="M247" s="327">
        <v>3.3428</v>
      </c>
      <c r="N247" s="327">
        <v>4.984</v>
      </c>
      <c r="O247" s="327">
        <v>3.7741</v>
      </c>
      <c r="P247" s="327">
        <v>0</v>
      </c>
    </row>
    <row r="248" spans="1:16" ht="15">
      <c r="A248" s="326">
        <v>39</v>
      </c>
      <c r="B248" s="327">
        <v>0</v>
      </c>
      <c r="C248" s="327">
        <v>0</v>
      </c>
      <c r="D248" s="327">
        <v>9.5407</v>
      </c>
      <c r="E248" s="327">
        <v>2.2949</v>
      </c>
      <c r="F248" s="327">
        <v>6.1733</v>
      </c>
      <c r="G248" s="327">
        <v>2.1681</v>
      </c>
      <c r="H248" s="327">
        <v>6.3281</v>
      </c>
      <c r="I248" s="327">
        <v>2.3317</v>
      </c>
      <c r="J248" s="327">
        <v>5.3026</v>
      </c>
      <c r="K248" s="327">
        <v>2.1058</v>
      </c>
      <c r="L248" s="327">
        <v>4.7928</v>
      </c>
      <c r="M248" s="327">
        <v>3.2879</v>
      </c>
      <c r="N248" s="327">
        <v>4.8099</v>
      </c>
      <c r="O248" s="327">
        <v>3.488</v>
      </c>
      <c r="P248" s="327">
        <v>0</v>
      </c>
    </row>
    <row r="249" spans="1:16" ht="15">
      <c r="A249" s="326">
        <v>40</v>
      </c>
      <c r="B249" s="327">
        <v>0</v>
      </c>
      <c r="C249" s="327">
        <v>0</v>
      </c>
      <c r="D249" s="327">
        <v>9.4563</v>
      </c>
      <c r="E249" s="327">
        <v>2.2783</v>
      </c>
      <c r="F249" s="327">
        <v>6.0432</v>
      </c>
      <c r="G249" s="327">
        <v>2.1567</v>
      </c>
      <c r="H249" s="327">
        <v>6.2901</v>
      </c>
      <c r="I249" s="327">
        <v>2.3093</v>
      </c>
      <c r="J249" s="327">
        <v>5.3492</v>
      </c>
      <c r="K249" s="327">
        <v>2.1006</v>
      </c>
      <c r="L249" s="327">
        <v>4.7352</v>
      </c>
      <c r="M249" s="327">
        <v>3.233</v>
      </c>
      <c r="N249" s="327">
        <v>4.6357</v>
      </c>
      <c r="O249" s="327">
        <v>3.2019</v>
      </c>
      <c r="P249" s="327">
        <v>0</v>
      </c>
    </row>
    <row r="250" spans="1:16" ht="15">
      <c r="A250" s="326">
        <v>41</v>
      </c>
      <c r="B250" s="327">
        <v>0</v>
      </c>
      <c r="C250" s="327">
        <v>0</v>
      </c>
      <c r="D250" s="327">
        <v>9.3719</v>
      </c>
      <c r="E250" s="327">
        <v>2.2617</v>
      </c>
      <c r="F250" s="327">
        <v>5.9132</v>
      </c>
      <c r="G250" s="327">
        <v>2.1452</v>
      </c>
      <c r="H250" s="327">
        <v>6.2521</v>
      </c>
      <c r="I250" s="327">
        <v>2.2869</v>
      </c>
      <c r="J250" s="327">
        <v>5.3958</v>
      </c>
      <c r="K250" s="327">
        <v>2.0955</v>
      </c>
      <c r="L250" s="327">
        <v>4.6777</v>
      </c>
      <c r="M250" s="327">
        <v>3.1782</v>
      </c>
      <c r="N250" s="327">
        <v>4.4616</v>
      </c>
      <c r="O250" s="327">
        <v>2.9158</v>
      </c>
      <c r="P250" s="327">
        <v>0</v>
      </c>
    </row>
    <row r="251" spans="1:16" ht="15">
      <c r="A251" s="326">
        <v>42</v>
      </c>
      <c r="B251" s="327">
        <v>0</v>
      </c>
      <c r="C251" s="327">
        <v>0</v>
      </c>
      <c r="D251" s="327">
        <v>9.2875</v>
      </c>
      <c r="E251" s="327">
        <v>2.2451</v>
      </c>
      <c r="F251" s="327">
        <v>5.7831</v>
      </c>
      <c r="G251" s="327">
        <v>2.1338</v>
      </c>
      <c r="H251" s="327">
        <v>6.2141</v>
      </c>
      <c r="I251" s="327">
        <v>2.2644</v>
      </c>
      <c r="J251" s="327">
        <v>5.4424</v>
      </c>
      <c r="K251" s="327">
        <v>2.0903</v>
      </c>
      <c r="L251" s="327">
        <v>4.6201</v>
      </c>
      <c r="M251" s="327">
        <v>3.1233</v>
      </c>
      <c r="N251" s="327">
        <v>4.2874</v>
      </c>
      <c r="O251" s="327">
        <v>2.6298</v>
      </c>
      <c r="P251" s="327">
        <v>0</v>
      </c>
    </row>
    <row r="252" spans="1:16" ht="15">
      <c r="A252" s="326">
        <v>43</v>
      </c>
      <c r="B252" s="327">
        <v>0</v>
      </c>
      <c r="C252" s="327">
        <v>0</v>
      </c>
      <c r="D252" s="327">
        <v>8.9062</v>
      </c>
      <c r="E252" s="327">
        <v>2.2261</v>
      </c>
      <c r="F252" s="327">
        <v>5.7003</v>
      </c>
      <c r="G252" s="327">
        <v>2.1197</v>
      </c>
      <c r="H252" s="327">
        <v>6.2548</v>
      </c>
      <c r="I252" s="327">
        <v>2.2469</v>
      </c>
      <c r="J252" s="327">
        <v>5.2879</v>
      </c>
      <c r="K252" s="327">
        <v>2.0874</v>
      </c>
      <c r="L252" s="327">
        <v>4.6841</v>
      </c>
      <c r="M252" s="327">
        <v>3.0987</v>
      </c>
      <c r="N252" s="327">
        <v>4.2081</v>
      </c>
      <c r="O252" s="327">
        <v>2.5973</v>
      </c>
      <c r="P252" s="327">
        <v>0</v>
      </c>
    </row>
    <row r="253" spans="1:16" ht="15">
      <c r="A253" s="326">
        <v>44</v>
      </c>
      <c r="B253" s="327">
        <v>0</v>
      </c>
      <c r="C253" s="327">
        <v>0</v>
      </c>
      <c r="D253" s="327">
        <v>8.5248</v>
      </c>
      <c r="E253" s="327">
        <v>2.2072</v>
      </c>
      <c r="F253" s="327">
        <v>5.6174</v>
      </c>
      <c r="G253" s="327">
        <v>2.1056</v>
      </c>
      <c r="H253" s="327">
        <v>6.2954</v>
      </c>
      <c r="I253" s="327">
        <v>2.2294</v>
      </c>
      <c r="J253" s="327">
        <v>5.1334</v>
      </c>
      <c r="K253" s="327">
        <v>2.0846</v>
      </c>
      <c r="L253" s="327">
        <v>4.7482</v>
      </c>
      <c r="M253" s="327">
        <v>3.0741</v>
      </c>
      <c r="N253" s="327">
        <v>4.1289</v>
      </c>
      <c r="O253" s="327">
        <v>2.5648</v>
      </c>
      <c r="P253" s="327">
        <v>0</v>
      </c>
    </row>
    <row r="254" spans="1:16" ht="15">
      <c r="A254" s="326">
        <v>45</v>
      </c>
      <c r="B254" s="327">
        <v>0</v>
      </c>
      <c r="C254" s="327">
        <v>0</v>
      </c>
      <c r="D254" s="327">
        <v>8.1434</v>
      </c>
      <c r="E254" s="327">
        <v>2.1882</v>
      </c>
      <c r="F254" s="327">
        <v>5.5345</v>
      </c>
      <c r="G254" s="327">
        <v>2.0915</v>
      </c>
      <c r="H254" s="327">
        <v>6.3361</v>
      </c>
      <c r="I254" s="327">
        <v>2.2118</v>
      </c>
      <c r="J254" s="327">
        <v>4.9789</v>
      </c>
      <c r="K254" s="327">
        <v>2.0818</v>
      </c>
      <c r="L254" s="327">
        <v>4.8123</v>
      </c>
      <c r="M254" s="327">
        <v>3.0495</v>
      </c>
      <c r="N254" s="327">
        <v>4.0496</v>
      </c>
      <c r="O254" s="327">
        <v>2.5324</v>
      </c>
      <c r="P254" s="327">
        <v>0</v>
      </c>
    </row>
    <row r="255" spans="1:16" ht="15">
      <c r="A255" s="326">
        <v>46</v>
      </c>
      <c r="B255" s="327">
        <v>0</v>
      </c>
      <c r="C255" s="327">
        <v>0</v>
      </c>
      <c r="D255" s="327">
        <v>7.762</v>
      </c>
      <c r="E255" s="327">
        <v>2.1693</v>
      </c>
      <c r="F255" s="327">
        <v>5.4516</v>
      </c>
      <c r="G255" s="327">
        <v>2.0774</v>
      </c>
      <c r="H255" s="327">
        <v>6.3767</v>
      </c>
      <c r="I255" s="327">
        <v>2.1943</v>
      </c>
      <c r="J255" s="327">
        <v>4.8245</v>
      </c>
      <c r="K255" s="327">
        <v>2.079</v>
      </c>
      <c r="L255" s="327">
        <v>4.8763</v>
      </c>
      <c r="M255" s="327">
        <v>3.0249</v>
      </c>
      <c r="N255" s="327">
        <v>3.9704</v>
      </c>
      <c r="O255" s="327">
        <v>2.4999</v>
      </c>
      <c r="P255" s="327">
        <v>0</v>
      </c>
    </row>
    <row r="256" spans="1:16" ht="15">
      <c r="A256" s="326">
        <v>47</v>
      </c>
      <c r="B256" s="327">
        <v>0</v>
      </c>
      <c r="C256" s="327">
        <v>0</v>
      </c>
      <c r="D256" s="327">
        <v>7.3806</v>
      </c>
      <c r="E256" s="327">
        <v>2.1503</v>
      </c>
      <c r="F256" s="327">
        <v>5.3688</v>
      </c>
      <c r="G256" s="327">
        <v>2.0632</v>
      </c>
      <c r="H256" s="327">
        <v>6.4174</v>
      </c>
      <c r="I256" s="327">
        <v>2.1767</v>
      </c>
      <c r="J256" s="327">
        <v>4.67</v>
      </c>
      <c r="K256" s="327">
        <v>2.0761</v>
      </c>
      <c r="L256" s="327">
        <v>4.9404</v>
      </c>
      <c r="M256" s="327">
        <v>3.0003</v>
      </c>
      <c r="N256" s="327">
        <v>3.8911</v>
      </c>
      <c r="O256" s="327">
        <v>2.4675</v>
      </c>
      <c r="P256" s="327">
        <v>0</v>
      </c>
    </row>
    <row r="257" spans="1:16" ht="15">
      <c r="A257" s="326">
        <v>48</v>
      </c>
      <c r="B257" s="327">
        <v>0</v>
      </c>
      <c r="C257" s="327">
        <v>0</v>
      </c>
      <c r="D257" s="327">
        <v>6.9993</v>
      </c>
      <c r="E257" s="327">
        <v>2.1314</v>
      </c>
      <c r="F257" s="327">
        <v>5.2859</v>
      </c>
      <c r="G257" s="327">
        <v>2.0491</v>
      </c>
      <c r="H257" s="327">
        <v>6.458</v>
      </c>
      <c r="I257" s="327">
        <v>2.1592</v>
      </c>
      <c r="J257" s="327">
        <v>4.5155</v>
      </c>
      <c r="K257" s="327">
        <v>2.0733</v>
      </c>
      <c r="L257" s="327">
        <v>5.0045</v>
      </c>
      <c r="M257" s="327">
        <v>2.9757</v>
      </c>
      <c r="N257" s="327">
        <v>3.8118</v>
      </c>
      <c r="O257" s="327">
        <v>2.435</v>
      </c>
      <c r="P257" s="327">
        <v>0</v>
      </c>
    </row>
    <row r="258" spans="1:16" ht="15">
      <c r="A258" s="326">
        <v>49</v>
      </c>
      <c r="B258" s="327">
        <v>0</v>
      </c>
      <c r="C258" s="327">
        <v>0</v>
      </c>
      <c r="D258" s="327">
        <v>6.6179</v>
      </c>
      <c r="E258" s="327">
        <v>2.1124</v>
      </c>
      <c r="F258" s="327">
        <v>5.203</v>
      </c>
      <c r="G258" s="327">
        <v>2.035</v>
      </c>
      <c r="H258" s="327">
        <v>6.4987</v>
      </c>
      <c r="I258" s="327">
        <v>2.1417</v>
      </c>
      <c r="J258" s="327">
        <v>4.361</v>
      </c>
      <c r="K258" s="327">
        <v>2.0705</v>
      </c>
      <c r="L258" s="327">
        <v>5.0685</v>
      </c>
      <c r="M258" s="327">
        <v>2.9511</v>
      </c>
      <c r="N258" s="327">
        <v>3.7326</v>
      </c>
      <c r="O258" s="327">
        <v>2.4025</v>
      </c>
      <c r="P258" s="327">
        <v>0</v>
      </c>
    </row>
    <row r="259" spans="1:16" ht="15">
      <c r="A259" s="326">
        <v>50</v>
      </c>
      <c r="B259" s="327">
        <v>0</v>
      </c>
      <c r="C259" s="327">
        <v>0</v>
      </c>
      <c r="D259" s="327">
        <v>6.2365</v>
      </c>
      <c r="E259" s="327">
        <v>2.0935</v>
      </c>
      <c r="F259" s="327">
        <v>5.1202</v>
      </c>
      <c r="G259" s="327">
        <v>2.0209</v>
      </c>
      <c r="H259" s="327">
        <v>6.5393</v>
      </c>
      <c r="I259" s="327">
        <v>2.1241</v>
      </c>
      <c r="J259" s="327">
        <v>4.2065</v>
      </c>
      <c r="K259" s="327">
        <v>2.0677</v>
      </c>
      <c r="L259" s="327">
        <v>5.1326</v>
      </c>
      <c r="M259" s="327">
        <v>2.9265</v>
      </c>
      <c r="N259" s="327">
        <v>3.6533</v>
      </c>
      <c r="O259" s="327">
        <v>2.3701</v>
      </c>
      <c r="P259" s="327">
        <v>0</v>
      </c>
    </row>
    <row r="260" spans="1:16" ht="15">
      <c r="A260" s="326">
        <v>51</v>
      </c>
      <c r="B260" s="327">
        <v>0</v>
      </c>
      <c r="C260" s="327">
        <v>0</v>
      </c>
      <c r="D260" s="327">
        <v>5.8551</v>
      </c>
      <c r="E260" s="327">
        <v>2.0745</v>
      </c>
      <c r="F260" s="327">
        <v>5.0373</v>
      </c>
      <c r="G260" s="327">
        <v>2.0068</v>
      </c>
      <c r="H260" s="327">
        <v>6.58</v>
      </c>
      <c r="I260" s="327">
        <v>2.1066</v>
      </c>
      <c r="J260" s="327">
        <v>4.052</v>
      </c>
      <c r="K260" s="327">
        <v>2.0649</v>
      </c>
      <c r="L260" s="327">
        <v>5.1967</v>
      </c>
      <c r="M260" s="327">
        <v>2.9019</v>
      </c>
      <c r="N260" s="327">
        <v>3.5741</v>
      </c>
      <c r="O260" s="327">
        <v>2.3376</v>
      </c>
      <c r="P260" s="327">
        <v>0</v>
      </c>
    </row>
    <row r="261" spans="1:16" ht="15">
      <c r="A261" s="326">
        <v>52</v>
      </c>
      <c r="B261" s="327">
        <v>0</v>
      </c>
      <c r="C261" s="327">
        <v>0</v>
      </c>
      <c r="D261" s="327">
        <v>5.4737</v>
      </c>
      <c r="E261" s="327">
        <v>2.0556</v>
      </c>
      <c r="F261" s="327">
        <v>4.9544</v>
      </c>
      <c r="G261" s="327">
        <v>1.9927</v>
      </c>
      <c r="H261" s="327">
        <v>6.6206</v>
      </c>
      <c r="I261" s="327">
        <v>2.089</v>
      </c>
      <c r="J261" s="327">
        <v>3.8975</v>
      </c>
      <c r="K261" s="327">
        <v>2.062</v>
      </c>
      <c r="L261" s="327">
        <v>5.2607</v>
      </c>
      <c r="M261" s="327">
        <v>2.8773</v>
      </c>
      <c r="N261" s="327">
        <v>3.4948</v>
      </c>
      <c r="O261" s="327">
        <v>2.3052</v>
      </c>
      <c r="P261" s="327">
        <v>0</v>
      </c>
    </row>
    <row r="262" spans="1:16" ht="15">
      <c r="A262" s="326">
        <v>53</v>
      </c>
      <c r="B262" s="327">
        <v>0</v>
      </c>
      <c r="C262" s="327">
        <v>0</v>
      </c>
      <c r="D262" s="327">
        <v>5.0923</v>
      </c>
      <c r="E262" s="327">
        <v>2.0366</v>
      </c>
      <c r="F262" s="327">
        <v>4.8715</v>
      </c>
      <c r="G262" s="327">
        <v>1.9786</v>
      </c>
      <c r="H262" s="327">
        <v>6.6613</v>
      </c>
      <c r="I262" s="327">
        <v>2.0715</v>
      </c>
      <c r="J262" s="327">
        <v>3.743</v>
      </c>
      <c r="K262" s="327">
        <v>2.0592</v>
      </c>
      <c r="L262" s="327">
        <v>5.3248</v>
      </c>
      <c r="M262" s="327">
        <v>2.8527</v>
      </c>
      <c r="N262" s="327">
        <v>3.4155</v>
      </c>
      <c r="O262" s="327">
        <v>2.2727</v>
      </c>
      <c r="P262" s="327">
        <v>0</v>
      </c>
    </row>
    <row r="263" spans="1:16" ht="15">
      <c r="A263" s="326">
        <v>54</v>
      </c>
      <c r="B263" s="327">
        <v>0</v>
      </c>
      <c r="C263" s="327">
        <v>0</v>
      </c>
      <c r="D263" s="327">
        <v>4.711</v>
      </c>
      <c r="E263" s="327">
        <v>2.0177</v>
      </c>
      <c r="F263" s="327">
        <v>4.7887</v>
      </c>
      <c r="G263" s="327">
        <v>1.9645</v>
      </c>
      <c r="H263" s="327">
        <v>6.7019</v>
      </c>
      <c r="I263" s="327">
        <v>2.054</v>
      </c>
      <c r="J263" s="327">
        <v>3.5885</v>
      </c>
      <c r="K263" s="327">
        <v>2.0564</v>
      </c>
      <c r="L263" s="327">
        <v>5.3888</v>
      </c>
      <c r="M263" s="327">
        <v>2.8281</v>
      </c>
      <c r="N263" s="327">
        <v>3.3363</v>
      </c>
      <c r="O263" s="327">
        <v>2.2403</v>
      </c>
      <c r="P263" s="327">
        <v>0</v>
      </c>
    </row>
    <row r="264" spans="1:16" ht="15">
      <c r="A264" s="326">
        <v>55</v>
      </c>
      <c r="B264" s="327">
        <v>0</v>
      </c>
      <c r="C264" s="327">
        <v>0</v>
      </c>
      <c r="D264" s="327">
        <v>4.7527</v>
      </c>
      <c r="E264" s="327">
        <v>1.981</v>
      </c>
      <c r="F264" s="327">
        <v>4.7284</v>
      </c>
      <c r="G264" s="327">
        <v>1.9315</v>
      </c>
      <c r="H264" s="327">
        <v>6.4832</v>
      </c>
      <c r="I264" s="327">
        <v>2.0149</v>
      </c>
      <c r="J264" s="327">
        <v>3.5067</v>
      </c>
      <c r="K264" s="327">
        <v>2.0198</v>
      </c>
      <c r="L264" s="327">
        <v>5.2655</v>
      </c>
      <c r="M264" s="327">
        <v>2.7713</v>
      </c>
      <c r="N264" s="327">
        <v>3.2822</v>
      </c>
      <c r="O264" s="327">
        <v>2.2003</v>
      </c>
      <c r="P264" s="327">
        <v>0</v>
      </c>
    </row>
    <row r="265" spans="1:16" ht="15">
      <c r="A265" s="326">
        <v>56</v>
      </c>
      <c r="B265" s="327">
        <v>0</v>
      </c>
      <c r="C265" s="327">
        <v>0</v>
      </c>
      <c r="D265" s="327">
        <v>4.7944</v>
      </c>
      <c r="E265" s="327">
        <v>1.9443</v>
      </c>
      <c r="F265" s="327">
        <v>4.6681</v>
      </c>
      <c r="G265" s="327">
        <v>1.8986</v>
      </c>
      <c r="H265" s="327">
        <v>6.2645</v>
      </c>
      <c r="I265" s="327">
        <v>1.9758</v>
      </c>
      <c r="J265" s="327">
        <v>3.4249</v>
      </c>
      <c r="K265" s="327">
        <v>1.9832</v>
      </c>
      <c r="L265" s="327">
        <v>5.1421</v>
      </c>
      <c r="M265" s="327">
        <v>2.7145</v>
      </c>
      <c r="N265" s="327">
        <v>3.2281</v>
      </c>
      <c r="O265" s="327">
        <v>2.1603</v>
      </c>
      <c r="P265" s="327">
        <v>0</v>
      </c>
    </row>
    <row r="266" spans="1:16" ht="15">
      <c r="A266" s="326">
        <v>57</v>
      </c>
      <c r="B266" s="327">
        <v>0</v>
      </c>
      <c r="C266" s="327">
        <v>0</v>
      </c>
      <c r="D266" s="327">
        <v>4.8362</v>
      </c>
      <c r="E266" s="327">
        <v>1.9076</v>
      </c>
      <c r="F266" s="327">
        <v>4.6078</v>
      </c>
      <c r="G266" s="327">
        <v>1.8656</v>
      </c>
      <c r="H266" s="327">
        <v>6.0457</v>
      </c>
      <c r="I266" s="327">
        <v>1.9368</v>
      </c>
      <c r="J266" s="327">
        <v>3.3431</v>
      </c>
      <c r="K266" s="327">
        <v>1.9467</v>
      </c>
      <c r="L266" s="327">
        <v>5.0187</v>
      </c>
      <c r="M266" s="327">
        <v>2.6577</v>
      </c>
      <c r="N266" s="327">
        <v>3.1741</v>
      </c>
      <c r="O266" s="327">
        <v>2.1203</v>
      </c>
      <c r="P266" s="327">
        <v>0</v>
      </c>
    </row>
    <row r="267" spans="1:16" ht="15">
      <c r="A267" s="326">
        <v>58</v>
      </c>
      <c r="B267" s="327">
        <v>0</v>
      </c>
      <c r="C267" s="327">
        <v>0</v>
      </c>
      <c r="D267" s="327">
        <v>4.8779</v>
      </c>
      <c r="E267" s="327">
        <v>1.8709</v>
      </c>
      <c r="F267" s="327">
        <v>4.5476</v>
      </c>
      <c r="G267" s="327">
        <v>1.8327</v>
      </c>
      <c r="H267" s="327">
        <v>5.827</v>
      </c>
      <c r="I267" s="327">
        <v>1.8977</v>
      </c>
      <c r="J267" s="327">
        <v>3.2613</v>
      </c>
      <c r="K267" s="327">
        <v>1.9101</v>
      </c>
      <c r="L267" s="327">
        <v>4.8954</v>
      </c>
      <c r="M267" s="327">
        <v>2.6009</v>
      </c>
      <c r="N267" s="327">
        <v>3.12</v>
      </c>
      <c r="O267" s="327">
        <v>2.0803</v>
      </c>
      <c r="P267" s="327">
        <v>0</v>
      </c>
    </row>
    <row r="268" spans="1:16" ht="15">
      <c r="A268" s="326">
        <v>59</v>
      </c>
      <c r="B268" s="327">
        <v>0</v>
      </c>
      <c r="C268" s="327">
        <v>0</v>
      </c>
      <c r="D268" s="327">
        <v>4.9196</v>
      </c>
      <c r="E268" s="327">
        <v>1.8341</v>
      </c>
      <c r="F268" s="327">
        <v>4.4873</v>
      </c>
      <c r="G268" s="327">
        <v>1.7997</v>
      </c>
      <c r="H268" s="327">
        <v>5.6083</v>
      </c>
      <c r="I268" s="327">
        <v>1.8587</v>
      </c>
      <c r="J268" s="327">
        <v>3.1795</v>
      </c>
      <c r="K268" s="327">
        <v>1.8735</v>
      </c>
      <c r="L268" s="327">
        <v>4.772</v>
      </c>
      <c r="M268" s="327">
        <v>2.5441</v>
      </c>
      <c r="N268" s="327">
        <v>3.0659</v>
      </c>
      <c r="O268" s="327">
        <v>2.0403</v>
      </c>
      <c r="P268" s="327">
        <v>0</v>
      </c>
    </row>
    <row r="269" spans="1:16" ht="15">
      <c r="A269" s="326">
        <v>60</v>
      </c>
      <c r="B269" s="327">
        <v>0</v>
      </c>
      <c r="C269" s="327">
        <v>0</v>
      </c>
      <c r="D269" s="327">
        <v>4.9614</v>
      </c>
      <c r="E269" s="327">
        <v>1.7974</v>
      </c>
      <c r="F269" s="327">
        <v>4.427</v>
      </c>
      <c r="G269" s="327">
        <v>1.7668</v>
      </c>
      <c r="H269" s="327">
        <v>5.3896</v>
      </c>
      <c r="I269" s="327">
        <v>1.8196</v>
      </c>
      <c r="J269" s="327">
        <v>3.0977</v>
      </c>
      <c r="K269" s="327">
        <v>1.8369</v>
      </c>
      <c r="L269" s="327">
        <v>4.6486</v>
      </c>
      <c r="M269" s="327">
        <v>2.4873</v>
      </c>
      <c r="N269" s="327">
        <v>3.0119</v>
      </c>
      <c r="O269" s="327">
        <v>2.0003</v>
      </c>
      <c r="P269" s="327">
        <v>0</v>
      </c>
    </row>
    <row r="270" ht="12.75">
      <c r="A270" s="328"/>
    </row>
    <row r="271" ht="12.75">
      <c r="A271" s="320" t="e">
        <v>#N/A</v>
      </c>
    </row>
    <row r="272" spans="1:16" s="321" customFormat="1" ht="12.75">
      <c r="A272" s="484" t="s">
        <v>18311</v>
      </c>
      <c r="B272" s="484"/>
      <c r="C272" s="484"/>
      <c r="D272" s="484"/>
      <c r="E272" s="484"/>
      <c r="F272" s="484"/>
      <c r="G272" s="484"/>
      <c r="H272" s="484"/>
      <c r="I272" s="484"/>
      <c r="J272" s="484"/>
      <c r="K272" s="484"/>
      <c r="L272" s="484"/>
      <c r="M272" s="484"/>
      <c r="N272" s="484"/>
      <c r="O272" s="484"/>
      <c r="P272" s="484"/>
    </row>
    <row r="273" spans="1:16" ht="12.75">
      <c r="A273" s="485" t="s">
        <v>18018</v>
      </c>
      <c r="B273" s="485"/>
      <c r="C273" s="485"/>
      <c r="D273" s="485"/>
      <c r="E273" s="485"/>
      <c r="F273" s="485"/>
      <c r="G273" s="485"/>
      <c r="H273" s="485"/>
      <c r="I273" s="485"/>
      <c r="J273" s="485"/>
      <c r="K273" s="485"/>
      <c r="L273" s="485"/>
      <c r="M273" s="485"/>
      <c r="N273" s="485"/>
      <c r="O273" s="485"/>
      <c r="P273" s="485"/>
    </row>
    <row r="274" spans="1:16" ht="12.75">
      <c r="A274" s="322" t="s">
        <v>181</v>
      </c>
      <c r="B274" s="323" t="s">
        <v>182</v>
      </c>
      <c r="C274" s="323" t="s">
        <v>182</v>
      </c>
      <c r="D274" s="323" t="s">
        <v>182</v>
      </c>
      <c r="E274" s="323" t="s">
        <v>182</v>
      </c>
      <c r="F274" s="323" t="s">
        <v>182</v>
      </c>
      <c r="G274" s="323" t="s">
        <v>182</v>
      </c>
      <c r="H274" s="323" t="s">
        <v>182</v>
      </c>
      <c r="I274" s="323" t="s">
        <v>182</v>
      </c>
      <c r="J274" s="323" t="s">
        <v>182</v>
      </c>
      <c r="K274" s="323" t="s">
        <v>182</v>
      </c>
      <c r="L274" s="323" t="s">
        <v>182</v>
      </c>
      <c r="M274" s="323" t="s">
        <v>182</v>
      </c>
      <c r="N274" s="323" t="s">
        <v>182</v>
      </c>
      <c r="O274" s="323" t="s">
        <v>182</v>
      </c>
      <c r="P274" s="323" t="s">
        <v>182</v>
      </c>
    </row>
    <row r="275" spans="1:16" ht="12.75">
      <c r="A275" s="324" t="s">
        <v>196</v>
      </c>
      <c r="B275" s="325">
        <v>1</v>
      </c>
      <c r="C275" s="325">
        <v>2</v>
      </c>
      <c r="D275" s="325">
        <v>3</v>
      </c>
      <c r="E275" s="325">
        <v>4</v>
      </c>
      <c r="F275" s="325">
        <v>5</v>
      </c>
      <c r="G275" s="325">
        <v>6</v>
      </c>
      <c r="H275" s="325">
        <v>7</v>
      </c>
      <c r="I275" s="325">
        <v>8</v>
      </c>
      <c r="J275" s="325">
        <v>9</v>
      </c>
      <c r="K275" s="325">
        <v>10</v>
      </c>
      <c r="L275" s="325">
        <v>11</v>
      </c>
      <c r="M275" s="325">
        <v>12</v>
      </c>
      <c r="N275" s="325">
        <v>13</v>
      </c>
      <c r="O275" s="325">
        <v>14</v>
      </c>
      <c r="P275" s="325">
        <v>15</v>
      </c>
    </row>
    <row r="276" spans="1:16" ht="15">
      <c r="A276" s="326">
        <v>0</v>
      </c>
      <c r="B276" s="327">
        <v>0</v>
      </c>
      <c r="C276" s="327">
        <v>0</v>
      </c>
      <c r="D276" s="327">
        <v>31.6494</v>
      </c>
      <c r="E276" s="327">
        <v>8.1106</v>
      </c>
      <c r="F276" s="327">
        <v>32.5535</v>
      </c>
      <c r="G276" s="327">
        <v>8.0853</v>
      </c>
      <c r="H276" s="327">
        <v>34.8959</v>
      </c>
      <c r="I276" s="327">
        <v>8.4566</v>
      </c>
      <c r="J276" s="327">
        <v>26.9324</v>
      </c>
      <c r="K276" s="327">
        <v>9.7186</v>
      </c>
      <c r="L276" s="327">
        <v>30.4774</v>
      </c>
      <c r="M276" s="327">
        <v>8.814</v>
      </c>
      <c r="N276" s="327">
        <v>0</v>
      </c>
      <c r="O276" s="327">
        <v>0</v>
      </c>
      <c r="P276" s="327">
        <v>0</v>
      </c>
    </row>
    <row r="277" spans="1:16" ht="15">
      <c r="A277" s="326">
        <v>1</v>
      </c>
      <c r="B277" s="327">
        <v>0</v>
      </c>
      <c r="C277" s="327">
        <v>0</v>
      </c>
      <c r="D277" s="327">
        <v>28.1328</v>
      </c>
      <c r="E277" s="327">
        <v>7.2094</v>
      </c>
      <c r="F277" s="327">
        <v>28.9365</v>
      </c>
      <c r="G277" s="327">
        <v>7.1869</v>
      </c>
      <c r="H277" s="327">
        <v>31.0186</v>
      </c>
      <c r="I277" s="327">
        <v>7.517</v>
      </c>
      <c r="J277" s="327">
        <v>23.9399</v>
      </c>
      <c r="K277" s="327">
        <v>8.6388</v>
      </c>
      <c r="L277" s="327">
        <v>27.091</v>
      </c>
      <c r="M277" s="327">
        <v>7.8347</v>
      </c>
      <c r="N277" s="327">
        <v>0</v>
      </c>
      <c r="O277" s="327">
        <v>0</v>
      </c>
      <c r="P277" s="327">
        <v>0</v>
      </c>
    </row>
    <row r="278" spans="1:16" ht="15">
      <c r="A278" s="326">
        <v>2</v>
      </c>
      <c r="B278" s="327">
        <v>0</v>
      </c>
      <c r="C278" s="327">
        <v>0</v>
      </c>
      <c r="D278" s="327">
        <v>24.6162</v>
      </c>
      <c r="E278" s="327">
        <v>6.3082</v>
      </c>
      <c r="F278" s="327">
        <v>25.3194</v>
      </c>
      <c r="G278" s="327">
        <v>6.2886</v>
      </c>
      <c r="H278" s="327">
        <v>27.1413</v>
      </c>
      <c r="I278" s="327">
        <v>6.5774</v>
      </c>
      <c r="J278" s="327">
        <v>20.9474</v>
      </c>
      <c r="K278" s="327">
        <v>7.5589</v>
      </c>
      <c r="L278" s="327">
        <v>23.7046</v>
      </c>
      <c r="M278" s="327">
        <v>6.8554</v>
      </c>
      <c r="N278" s="327">
        <v>0</v>
      </c>
      <c r="O278" s="327">
        <v>0</v>
      </c>
      <c r="P278" s="327">
        <v>0</v>
      </c>
    </row>
    <row r="279" spans="1:16" ht="15">
      <c r="A279" s="326">
        <v>3</v>
      </c>
      <c r="B279" s="327">
        <v>0</v>
      </c>
      <c r="C279" s="327">
        <v>0</v>
      </c>
      <c r="D279" s="327">
        <v>21.0996</v>
      </c>
      <c r="E279" s="327">
        <v>5.4071</v>
      </c>
      <c r="F279" s="327">
        <v>21.7023</v>
      </c>
      <c r="G279" s="327">
        <v>5.3902</v>
      </c>
      <c r="H279" s="327">
        <v>23.264</v>
      </c>
      <c r="I279" s="327">
        <v>5.6378</v>
      </c>
      <c r="J279" s="327">
        <v>17.9549</v>
      </c>
      <c r="K279" s="327">
        <v>6.4791</v>
      </c>
      <c r="L279" s="327">
        <v>20.3182</v>
      </c>
      <c r="M279" s="327">
        <v>5.876</v>
      </c>
      <c r="N279" s="327">
        <v>0</v>
      </c>
      <c r="O279" s="327">
        <v>0</v>
      </c>
      <c r="P279" s="327">
        <v>0</v>
      </c>
    </row>
    <row r="280" spans="1:16" ht="15">
      <c r="A280" s="326">
        <v>4</v>
      </c>
      <c r="B280" s="327">
        <v>0</v>
      </c>
      <c r="C280" s="327">
        <v>0</v>
      </c>
      <c r="D280" s="327">
        <v>17.583</v>
      </c>
      <c r="E280" s="327">
        <v>4.5059</v>
      </c>
      <c r="F280" s="327">
        <v>18.0853</v>
      </c>
      <c r="G280" s="327">
        <v>4.4918</v>
      </c>
      <c r="H280" s="327">
        <v>19.3866</v>
      </c>
      <c r="I280" s="327">
        <v>4.6981</v>
      </c>
      <c r="J280" s="327">
        <v>14.9624</v>
      </c>
      <c r="K280" s="327">
        <v>5.3992</v>
      </c>
      <c r="L280" s="327">
        <v>16.9319</v>
      </c>
      <c r="M280" s="327">
        <v>4.8967</v>
      </c>
      <c r="N280" s="327">
        <v>0</v>
      </c>
      <c r="O280" s="327">
        <v>0</v>
      </c>
      <c r="P280" s="327">
        <v>0</v>
      </c>
    </row>
    <row r="281" spans="1:16" ht="15">
      <c r="A281" s="326">
        <v>5</v>
      </c>
      <c r="B281" s="327">
        <v>0</v>
      </c>
      <c r="C281" s="327">
        <v>0</v>
      </c>
      <c r="D281" s="327">
        <v>14.0664</v>
      </c>
      <c r="E281" s="327">
        <v>3.6047</v>
      </c>
      <c r="F281" s="327">
        <v>14.4682</v>
      </c>
      <c r="G281" s="327">
        <v>3.5935</v>
      </c>
      <c r="H281" s="327">
        <v>15.5093</v>
      </c>
      <c r="I281" s="327">
        <v>3.7585</v>
      </c>
      <c r="J281" s="327">
        <v>11.97</v>
      </c>
      <c r="K281" s="327">
        <v>4.3194</v>
      </c>
      <c r="L281" s="327">
        <v>13.5455</v>
      </c>
      <c r="M281" s="327">
        <v>3.9174</v>
      </c>
      <c r="N281" s="327">
        <v>0</v>
      </c>
      <c r="O281" s="327">
        <v>0</v>
      </c>
      <c r="P281" s="327">
        <v>0</v>
      </c>
    </row>
    <row r="282" spans="1:16" ht="15">
      <c r="A282" s="326">
        <v>6</v>
      </c>
      <c r="B282" s="327">
        <v>0</v>
      </c>
      <c r="C282" s="327">
        <v>0</v>
      </c>
      <c r="D282" s="327">
        <v>10.5498</v>
      </c>
      <c r="E282" s="327">
        <v>2.7035</v>
      </c>
      <c r="F282" s="327">
        <v>10.8512</v>
      </c>
      <c r="G282" s="327">
        <v>2.6951</v>
      </c>
      <c r="H282" s="327">
        <v>11.632</v>
      </c>
      <c r="I282" s="327">
        <v>2.8189</v>
      </c>
      <c r="J282" s="327">
        <v>8.9775</v>
      </c>
      <c r="K282" s="327">
        <v>3.2395</v>
      </c>
      <c r="L282" s="327">
        <v>10.1591</v>
      </c>
      <c r="M282" s="327">
        <v>2.938</v>
      </c>
      <c r="N282" s="327">
        <v>0</v>
      </c>
      <c r="O282" s="327">
        <v>0</v>
      </c>
      <c r="P282" s="327">
        <v>0</v>
      </c>
    </row>
    <row r="283" spans="1:16" ht="15">
      <c r="A283" s="326">
        <v>7</v>
      </c>
      <c r="B283" s="327">
        <v>0</v>
      </c>
      <c r="C283" s="327">
        <v>0</v>
      </c>
      <c r="D283" s="327">
        <v>10.1684</v>
      </c>
      <c r="E283" s="327">
        <v>2.6284</v>
      </c>
      <c r="F283" s="327">
        <v>10.3291</v>
      </c>
      <c r="G283" s="327">
        <v>2.6202</v>
      </c>
      <c r="H283" s="327">
        <v>11.1554</v>
      </c>
      <c r="I283" s="327">
        <v>2.7679</v>
      </c>
      <c r="J283" s="327">
        <v>8.8404</v>
      </c>
      <c r="K283" s="327">
        <v>3.1496</v>
      </c>
      <c r="L283" s="327">
        <v>9.8133</v>
      </c>
      <c r="M283" s="327">
        <v>2.8744</v>
      </c>
      <c r="N283" s="327">
        <v>0</v>
      </c>
      <c r="O283" s="327">
        <v>0</v>
      </c>
      <c r="P283" s="327">
        <v>0</v>
      </c>
    </row>
    <row r="284" spans="1:16" ht="15">
      <c r="A284" s="326">
        <v>8</v>
      </c>
      <c r="B284" s="327">
        <v>0</v>
      </c>
      <c r="C284" s="327">
        <v>0</v>
      </c>
      <c r="D284" s="327">
        <v>9.7871</v>
      </c>
      <c r="E284" s="327">
        <v>2.5533</v>
      </c>
      <c r="F284" s="327">
        <v>9.8071</v>
      </c>
      <c r="G284" s="327">
        <v>2.5454</v>
      </c>
      <c r="H284" s="327">
        <v>10.6789</v>
      </c>
      <c r="I284" s="327">
        <v>2.717</v>
      </c>
      <c r="J284" s="327">
        <v>8.7033</v>
      </c>
      <c r="K284" s="327">
        <v>3.0596</v>
      </c>
      <c r="L284" s="327">
        <v>9.4676</v>
      </c>
      <c r="M284" s="327">
        <v>2.8107</v>
      </c>
      <c r="N284" s="327">
        <v>0</v>
      </c>
      <c r="O284" s="327">
        <v>0</v>
      </c>
      <c r="P284" s="327">
        <v>0</v>
      </c>
    </row>
    <row r="285" spans="1:16" ht="15">
      <c r="A285" s="326">
        <v>9</v>
      </c>
      <c r="B285" s="327">
        <v>0</v>
      </c>
      <c r="C285" s="327">
        <v>0</v>
      </c>
      <c r="D285" s="327">
        <v>9.4057</v>
      </c>
      <c r="E285" s="327">
        <v>2.4782</v>
      </c>
      <c r="F285" s="327">
        <v>9.285</v>
      </c>
      <c r="G285" s="327">
        <v>2.4705</v>
      </c>
      <c r="H285" s="327">
        <v>10.2024</v>
      </c>
      <c r="I285" s="327">
        <v>2.6661</v>
      </c>
      <c r="J285" s="327">
        <v>8.5663</v>
      </c>
      <c r="K285" s="327">
        <v>2.9696</v>
      </c>
      <c r="L285" s="327">
        <v>9.1218</v>
      </c>
      <c r="M285" s="327">
        <v>2.747</v>
      </c>
      <c r="N285" s="327">
        <v>0</v>
      </c>
      <c r="O285" s="327">
        <v>0</v>
      </c>
      <c r="P285" s="327">
        <v>0</v>
      </c>
    </row>
    <row r="286" spans="1:16" ht="15">
      <c r="A286" s="326">
        <v>10</v>
      </c>
      <c r="B286" s="327">
        <v>0</v>
      </c>
      <c r="C286" s="327">
        <v>0</v>
      </c>
      <c r="D286" s="327">
        <v>9.0244</v>
      </c>
      <c r="E286" s="327">
        <v>2.4031</v>
      </c>
      <c r="F286" s="327">
        <v>8.763</v>
      </c>
      <c r="G286" s="327">
        <v>2.3956</v>
      </c>
      <c r="H286" s="327">
        <v>9.7258</v>
      </c>
      <c r="I286" s="327">
        <v>2.6152</v>
      </c>
      <c r="J286" s="327">
        <v>8.4292</v>
      </c>
      <c r="K286" s="327">
        <v>2.8796</v>
      </c>
      <c r="L286" s="327">
        <v>8.776</v>
      </c>
      <c r="M286" s="327">
        <v>2.6834</v>
      </c>
      <c r="N286" s="327">
        <v>0</v>
      </c>
      <c r="O286" s="327">
        <v>0</v>
      </c>
      <c r="P286" s="327">
        <v>0</v>
      </c>
    </row>
    <row r="287" spans="1:16" ht="15">
      <c r="A287" s="326">
        <v>11</v>
      </c>
      <c r="B287" s="327">
        <v>0</v>
      </c>
      <c r="C287" s="327">
        <v>0</v>
      </c>
      <c r="D287" s="327">
        <v>8.643</v>
      </c>
      <c r="E287" s="327">
        <v>2.328</v>
      </c>
      <c r="F287" s="327">
        <v>8.241</v>
      </c>
      <c r="G287" s="327">
        <v>2.3208</v>
      </c>
      <c r="H287" s="327">
        <v>9.2493</v>
      </c>
      <c r="I287" s="327">
        <v>2.5642</v>
      </c>
      <c r="J287" s="327">
        <v>8.2921</v>
      </c>
      <c r="K287" s="327">
        <v>2.7896</v>
      </c>
      <c r="L287" s="327">
        <v>8.4303</v>
      </c>
      <c r="M287" s="327">
        <v>2.6197</v>
      </c>
      <c r="N287" s="327">
        <v>0</v>
      </c>
      <c r="O287" s="327">
        <v>0</v>
      </c>
      <c r="P287" s="327">
        <v>0</v>
      </c>
    </row>
    <row r="288" spans="1:16" ht="15">
      <c r="A288" s="326">
        <v>12</v>
      </c>
      <c r="B288" s="327">
        <v>0</v>
      </c>
      <c r="C288" s="327">
        <v>0</v>
      </c>
      <c r="D288" s="327">
        <v>8.2616</v>
      </c>
      <c r="E288" s="327">
        <v>2.2529</v>
      </c>
      <c r="F288" s="327">
        <v>7.7189</v>
      </c>
      <c r="G288" s="327">
        <v>2.2459</v>
      </c>
      <c r="H288" s="327">
        <v>8.7728</v>
      </c>
      <c r="I288" s="327">
        <v>2.5133</v>
      </c>
      <c r="J288" s="327">
        <v>8.1551</v>
      </c>
      <c r="K288" s="327">
        <v>2.6996</v>
      </c>
      <c r="L288" s="327">
        <v>8.0845</v>
      </c>
      <c r="M288" s="327">
        <v>2.5561</v>
      </c>
      <c r="N288" s="327">
        <v>0</v>
      </c>
      <c r="O288" s="327">
        <v>0</v>
      </c>
      <c r="P288" s="327">
        <v>0</v>
      </c>
    </row>
    <row r="289" spans="1:16" ht="15">
      <c r="A289" s="326">
        <v>13</v>
      </c>
      <c r="B289" s="327">
        <v>0</v>
      </c>
      <c r="C289" s="327">
        <v>0</v>
      </c>
      <c r="D289" s="327">
        <v>7.8803</v>
      </c>
      <c r="E289" s="327">
        <v>2.1778</v>
      </c>
      <c r="F289" s="327">
        <v>7.1969</v>
      </c>
      <c r="G289" s="327">
        <v>2.171</v>
      </c>
      <c r="H289" s="327">
        <v>8.2962</v>
      </c>
      <c r="I289" s="327">
        <v>2.4624</v>
      </c>
      <c r="J289" s="327">
        <v>8.018</v>
      </c>
      <c r="K289" s="327">
        <v>2.6096</v>
      </c>
      <c r="L289" s="327">
        <v>7.7387</v>
      </c>
      <c r="M289" s="327">
        <v>2.4924</v>
      </c>
      <c r="N289" s="327">
        <v>0</v>
      </c>
      <c r="O289" s="327">
        <v>0</v>
      </c>
      <c r="P289" s="327">
        <v>0</v>
      </c>
    </row>
    <row r="290" spans="1:16" ht="15">
      <c r="A290" s="326">
        <v>14</v>
      </c>
      <c r="B290" s="327">
        <v>0</v>
      </c>
      <c r="C290" s="327">
        <v>0</v>
      </c>
      <c r="D290" s="327">
        <v>7.4989</v>
      </c>
      <c r="E290" s="327">
        <v>2.1027</v>
      </c>
      <c r="F290" s="327">
        <v>6.6748</v>
      </c>
      <c r="G290" s="327">
        <v>2.0962</v>
      </c>
      <c r="H290" s="327">
        <v>7.8197</v>
      </c>
      <c r="I290" s="327">
        <v>2.4114</v>
      </c>
      <c r="J290" s="327">
        <v>7.881</v>
      </c>
      <c r="K290" s="327">
        <v>2.5196</v>
      </c>
      <c r="L290" s="327">
        <v>7.3929</v>
      </c>
      <c r="M290" s="327">
        <v>2.4287</v>
      </c>
      <c r="N290" s="327">
        <v>0</v>
      </c>
      <c r="O290" s="327">
        <v>0</v>
      </c>
      <c r="P290" s="327">
        <v>0</v>
      </c>
    </row>
    <row r="291" spans="1:16" ht="15">
      <c r="A291" s="326">
        <v>15</v>
      </c>
      <c r="B291" s="327">
        <v>0</v>
      </c>
      <c r="C291" s="327">
        <v>0</v>
      </c>
      <c r="D291" s="327">
        <v>7.1176</v>
      </c>
      <c r="E291" s="327">
        <v>2.0276</v>
      </c>
      <c r="F291" s="327">
        <v>6.1528</v>
      </c>
      <c r="G291" s="327">
        <v>2.0213</v>
      </c>
      <c r="H291" s="327">
        <v>7.3432</v>
      </c>
      <c r="I291" s="327">
        <v>2.3605</v>
      </c>
      <c r="J291" s="327">
        <v>7.7439</v>
      </c>
      <c r="K291" s="327">
        <v>2.4297</v>
      </c>
      <c r="L291" s="327">
        <v>7.0472</v>
      </c>
      <c r="M291" s="327">
        <v>2.3651</v>
      </c>
      <c r="N291" s="327">
        <v>0</v>
      </c>
      <c r="O291" s="327">
        <v>0</v>
      </c>
      <c r="P291" s="327">
        <v>0</v>
      </c>
    </row>
    <row r="292" spans="1:16" ht="15">
      <c r="A292" s="326">
        <v>16</v>
      </c>
      <c r="B292" s="327">
        <v>0</v>
      </c>
      <c r="C292" s="327">
        <v>0</v>
      </c>
      <c r="D292" s="327">
        <v>6.7362</v>
      </c>
      <c r="E292" s="327">
        <v>1.9526</v>
      </c>
      <c r="F292" s="327">
        <v>5.6307</v>
      </c>
      <c r="G292" s="327">
        <v>1.9465</v>
      </c>
      <c r="H292" s="327">
        <v>6.8666</v>
      </c>
      <c r="I292" s="327">
        <v>2.3096</v>
      </c>
      <c r="J292" s="327">
        <v>7.6068</v>
      </c>
      <c r="K292" s="327">
        <v>2.3397</v>
      </c>
      <c r="L292" s="327">
        <v>6.7014</v>
      </c>
      <c r="M292" s="327">
        <v>2.3014</v>
      </c>
      <c r="N292" s="327">
        <v>0</v>
      </c>
      <c r="O292" s="327">
        <v>0</v>
      </c>
      <c r="P292" s="327">
        <v>0</v>
      </c>
    </row>
    <row r="293" spans="1:16" ht="15">
      <c r="A293" s="326">
        <v>17</v>
      </c>
      <c r="B293" s="327">
        <v>0</v>
      </c>
      <c r="C293" s="327">
        <v>0</v>
      </c>
      <c r="D293" s="327">
        <v>6.3548</v>
      </c>
      <c r="E293" s="327">
        <v>1.8775</v>
      </c>
      <c r="F293" s="327">
        <v>5.1087</v>
      </c>
      <c r="G293" s="327">
        <v>1.8716</v>
      </c>
      <c r="H293" s="327">
        <v>6.3901</v>
      </c>
      <c r="I293" s="327">
        <v>2.2586</v>
      </c>
      <c r="J293" s="327">
        <v>7.4698</v>
      </c>
      <c r="K293" s="327">
        <v>2.2497</v>
      </c>
      <c r="L293" s="327">
        <v>6.3556</v>
      </c>
      <c r="M293" s="327">
        <v>2.2378</v>
      </c>
      <c r="N293" s="327">
        <v>0</v>
      </c>
      <c r="O293" s="327">
        <v>0</v>
      </c>
      <c r="P293" s="327">
        <v>0</v>
      </c>
    </row>
    <row r="294" spans="1:16" ht="15">
      <c r="A294" s="326">
        <v>18</v>
      </c>
      <c r="B294" s="327">
        <v>0</v>
      </c>
      <c r="C294" s="327">
        <v>0</v>
      </c>
      <c r="D294" s="327">
        <v>5.9735</v>
      </c>
      <c r="E294" s="327">
        <v>1.8024</v>
      </c>
      <c r="F294" s="327">
        <v>4.5866</v>
      </c>
      <c r="G294" s="327">
        <v>1.7967</v>
      </c>
      <c r="H294" s="327">
        <v>5.9136</v>
      </c>
      <c r="I294" s="327">
        <v>2.2077</v>
      </c>
      <c r="J294" s="327">
        <v>7.3327</v>
      </c>
      <c r="K294" s="327">
        <v>2.1597</v>
      </c>
      <c r="L294" s="327">
        <v>6.0099</v>
      </c>
      <c r="M294" s="327">
        <v>2.1741</v>
      </c>
      <c r="N294" s="327">
        <v>7.0825</v>
      </c>
      <c r="O294" s="327">
        <v>3.2445</v>
      </c>
      <c r="P294" s="327">
        <v>0</v>
      </c>
    </row>
    <row r="295" spans="1:16" ht="15">
      <c r="A295" s="326">
        <v>19</v>
      </c>
      <c r="B295" s="327">
        <v>0</v>
      </c>
      <c r="C295" s="327">
        <v>0</v>
      </c>
      <c r="D295" s="327">
        <v>6.6357</v>
      </c>
      <c r="E295" s="327">
        <v>1.7892</v>
      </c>
      <c r="F295" s="327">
        <v>4.6406</v>
      </c>
      <c r="G295" s="327">
        <v>1.7948</v>
      </c>
      <c r="H295" s="327">
        <v>5.8686</v>
      </c>
      <c r="I295" s="327">
        <v>2.1867</v>
      </c>
      <c r="J295" s="327">
        <v>7.0903</v>
      </c>
      <c r="K295" s="327">
        <v>2.1421</v>
      </c>
      <c r="L295" s="327">
        <v>5.7816</v>
      </c>
      <c r="M295" s="327">
        <v>2.1683</v>
      </c>
      <c r="N295" s="327">
        <v>6.8858</v>
      </c>
      <c r="O295" s="327">
        <v>3.1543</v>
      </c>
      <c r="P295" s="327">
        <v>0</v>
      </c>
    </row>
    <row r="296" spans="1:16" ht="15">
      <c r="A296" s="326">
        <v>20</v>
      </c>
      <c r="B296" s="327">
        <v>0</v>
      </c>
      <c r="C296" s="327">
        <v>0</v>
      </c>
      <c r="D296" s="327">
        <v>7.2979</v>
      </c>
      <c r="E296" s="327">
        <v>1.776</v>
      </c>
      <c r="F296" s="327">
        <v>4.6945</v>
      </c>
      <c r="G296" s="327">
        <v>1.7928</v>
      </c>
      <c r="H296" s="327">
        <v>5.8236</v>
      </c>
      <c r="I296" s="327">
        <v>2.1656</v>
      </c>
      <c r="J296" s="327">
        <v>6.8478</v>
      </c>
      <c r="K296" s="327">
        <v>2.1244</v>
      </c>
      <c r="L296" s="327">
        <v>5.5533</v>
      </c>
      <c r="M296" s="327">
        <v>2.1626</v>
      </c>
      <c r="N296" s="327">
        <v>6.6891</v>
      </c>
      <c r="O296" s="327">
        <v>3.0642</v>
      </c>
      <c r="P296" s="327">
        <v>0</v>
      </c>
    </row>
    <row r="297" spans="1:16" ht="15">
      <c r="A297" s="326">
        <v>21</v>
      </c>
      <c r="B297" s="327">
        <v>0</v>
      </c>
      <c r="C297" s="327">
        <v>0</v>
      </c>
      <c r="D297" s="327">
        <v>8.1193</v>
      </c>
      <c r="E297" s="327">
        <v>1.7981</v>
      </c>
      <c r="F297" s="327">
        <v>4.8433</v>
      </c>
      <c r="G297" s="327">
        <v>1.8267</v>
      </c>
      <c r="H297" s="327">
        <v>5.8942</v>
      </c>
      <c r="I297" s="327">
        <v>2.1874</v>
      </c>
      <c r="J297" s="327">
        <v>6.7375</v>
      </c>
      <c r="K297" s="327">
        <v>2.1489</v>
      </c>
      <c r="L297" s="327">
        <v>5.4315</v>
      </c>
      <c r="M297" s="327">
        <v>2.1999</v>
      </c>
      <c r="N297" s="327">
        <v>6.6222</v>
      </c>
      <c r="O297" s="327">
        <v>3.0336</v>
      </c>
      <c r="P297" s="327">
        <v>0</v>
      </c>
    </row>
    <row r="298" spans="1:16" ht="15">
      <c r="A298" s="326">
        <v>22</v>
      </c>
      <c r="B298" s="327">
        <v>0</v>
      </c>
      <c r="C298" s="327">
        <v>0</v>
      </c>
      <c r="D298" s="327">
        <v>8.7947</v>
      </c>
      <c r="E298" s="327">
        <v>1.7847</v>
      </c>
      <c r="F298" s="327">
        <v>4.8983</v>
      </c>
      <c r="G298" s="327">
        <v>1.8247</v>
      </c>
      <c r="H298" s="327">
        <v>5.8483</v>
      </c>
      <c r="I298" s="327">
        <v>2.1659</v>
      </c>
      <c r="J298" s="327">
        <v>6.4902</v>
      </c>
      <c r="K298" s="327">
        <v>2.1309</v>
      </c>
      <c r="L298" s="327">
        <v>5.1987</v>
      </c>
      <c r="M298" s="327">
        <v>2.194</v>
      </c>
      <c r="N298" s="327">
        <v>6.4215</v>
      </c>
      <c r="O298" s="327">
        <v>2.9416</v>
      </c>
      <c r="P298" s="327">
        <v>0</v>
      </c>
    </row>
    <row r="299" spans="1:16" ht="15">
      <c r="A299" s="326">
        <v>23</v>
      </c>
      <c r="B299" s="327">
        <v>0</v>
      </c>
      <c r="C299" s="327">
        <v>0</v>
      </c>
      <c r="D299" s="327">
        <v>9.4702</v>
      </c>
      <c r="E299" s="327">
        <v>1.7713</v>
      </c>
      <c r="F299" s="327">
        <v>4.9533</v>
      </c>
      <c r="G299" s="327">
        <v>1.8227</v>
      </c>
      <c r="H299" s="327">
        <v>5.8024</v>
      </c>
      <c r="I299" s="327">
        <v>2.1445</v>
      </c>
      <c r="J299" s="327">
        <v>6.2429</v>
      </c>
      <c r="K299" s="327">
        <v>2.1129</v>
      </c>
      <c r="L299" s="327">
        <v>4.9658</v>
      </c>
      <c r="M299" s="327">
        <v>2.1882</v>
      </c>
      <c r="N299" s="327">
        <v>6.2208</v>
      </c>
      <c r="O299" s="327">
        <v>2.8497</v>
      </c>
      <c r="P299" s="327">
        <v>0</v>
      </c>
    </row>
    <row r="300" spans="1:16" ht="15">
      <c r="A300" s="326">
        <v>24</v>
      </c>
      <c r="B300" s="327">
        <v>0</v>
      </c>
      <c r="C300" s="327">
        <v>0</v>
      </c>
      <c r="D300" s="327">
        <v>10.1456</v>
      </c>
      <c r="E300" s="327">
        <v>1.7579</v>
      </c>
      <c r="F300" s="327">
        <v>5.0083</v>
      </c>
      <c r="G300" s="327">
        <v>1.8207</v>
      </c>
      <c r="H300" s="327">
        <v>5.7565</v>
      </c>
      <c r="I300" s="327">
        <v>2.123</v>
      </c>
      <c r="J300" s="327">
        <v>5.9956</v>
      </c>
      <c r="K300" s="327">
        <v>2.095</v>
      </c>
      <c r="L300" s="327">
        <v>4.733</v>
      </c>
      <c r="M300" s="327">
        <v>2.1823</v>
      </c>
      <c r="N300" s="327">
        <v>6.0202</v>
      </c>
      <c r="O300" s="327">
        <v>2.7578</v>
      </c>
      <c r="P300" s="327">
        <v>0</v>
      </c>
    </row>
    <row r="301" spans="1:16" ht="15">
      <c r="A301" s="326">
        <v>25</v>
      </c>
      <c r="B301" s="327">
        <v>0</v>
      </c>
      <c r="C301" s="327">
        <v>0</v>
      </c>
      <c r="D301" s="327">
        <v>10.8211</v>
      </c>
      <c r="E301" s="327">
        <v>1.7445</v>
      </c>
      <c r="F301" s="327">
        <v>5.0633</v>
      </c>
      <c r="G301" s="327">
        <v>1.8187</v>
      </c>
      <c r="H301" s="327">
        <v>5.7107</v>
      </c>
      <c r="I301" s="327">
        <v>2.1015</v>
      </c>
      <c r="J301" s="327">
        <v>5.7483</v>
      </c>
      <c r="K301" s="327">
        <v>2.077</v>
      </c>
      <c r="L301" s="327">
        <v>4.5001</v>
      </c>
      <c r="M301" s="327">
        <v>2.1764</v>
      </c>
      <c r="N301" s="327">
        <v>5.8195</v>
      </c>
      <c r="O301" s="327">
        <v>2.6659</v>
      </c>
      <c r="P301" s="327">
        <v>0</v>
      </c>
    </row>
    <row r="302" spans="1:16" ht="15">
      <c r="A302" s="326">
        <v>26</v>
      </c>
      <c r="B302" s="327">
        <v>0</v>
      </c>
      <c r="C302" s="327">
        <v>0</v>
      </c>
      <c r="D302" s="327">
        <v>11.4965</v>
      </c>
      <c r="E302" s="327">
        <v>1.731</v>
      </c>
      <c r="F302" s="327">
        <v>5.1183</v>
      </c>
      <c r="G302" s="327">
        <v>1.8167</v>
      </c>
      <c r="H302" s="327">
        <v>5.6648</v>
      </c>
      <c r="I302" s="327">
        <v>2.08</v>
      </c>
      <c r="J302" s="327">
        <v>5.501</v>
      </c>
      <c r="K302" s="327">
        <v>2.059</v>
      </c>
      <c r="L302" s="327">
        <v>4.2673</v>
      </c>
      <c r="M302" s="327">
        <v>2.1705</v>
      </c>
      <c r="N302" s="327">
        <v>5.6188</v>
      </c>
      <c r="O302" s="327">
        <v>2.5739</v>
      </c>
      <c r="P302" s="327">
        <v>0</v>
      </c>
    </row>
    <row r="303" spans="1:16" ht="15">
      <c r="A303" s="326">
        <v>27</v>
      </c>
      <c r="B303" s="327">
        <v>0</v>
      </c>
      <c r="C303" s="327">
        <v>0</v>
      </c>
      <c r="D303" s="327">
        <v>12.1719</v>
      </c>
      <c r="E303" s="327">
        <v>1.7176</v>
      </c>
      <c r="F303" s="327">
        <v>5.1733</v>
      </c>
      <c r="G303" s="327">
        <v>1.8147</v>
      </c>
      <c r="H303" s="327">
        <v>5.6189</v>
      </c>
      <c r="I303" s="327">
        <v>2.0585</v>
      </c>
      <c r="J303" s="327">
        <v>5.2537</v>
      </c>
      <c r="K303" s="327">
        <v>2.041</v>
      </c>
      <c r="L303" s="327">
        <v>4.0344</v>
      </c>
      <c r="M303" s="327">
        <v>2.1646</v>
      </c>
      <c r="N303" s="327">
        <v>5.4181</v>
      </c>
      <c r="O303" s="327">
        <v>2.482</v>
      </c>
      <c r="P303" s="327">
        <v>0</v>
      </c>
    </row>
    <row r="304" spans="1:16" ht="15">
      <c r="A304" s="326">
        <v>28</v>
      </c>
      <c r="B304" s="327">
        <v>0</v>
      </c>
      <c r="C304" s="327">
        <v>0</v>
      </c>
      <c r="D304" s="327">
        <v>12.8474</v>
      </c>
      <c r="E304" s="327">
        <v>1.7042</v>
      </c>
      <c r="F304" s="327">
        <v>5.2283</v>
      </c>
      <c r="G304" s="327">
        <v>1.8127</v>
      </c>
      <c r="H304" s="327">
        <v>5.573</v>
      </c>
      <c r="I304" s="327">
        <v>2.037</v>
      </c>
      <c r="J304" s="327">
        <v>5.0064</v>
      </c>
      <c r="K304" s="327">
        <v>2.023</v>
      </c>
      <c r="L304" s="327">
        <v>3.8016</v>
      </c>
      <c r="M304" s="327">
        <v>2.1587</v>
      </c>
      <c r="N304" s="327">
        <v>5.2175</v>
      </c>
      <c r="O304" s="327">
        <v>2.3901</v>
      </c>
      <c r="P304" s="327">
        <v>0</v>
      </c>
    </row>
    <row r="305" spans="1:16" ht="15">
      <c r="A305" s="326">
        <v>29</v>
      </c>
      <c r="B305" s="327">
        <v>0</v>
      </c>
      <c r="C305" s="327">
        <v>0</v>
      </c>
      <c r="D305" s="327">
        <v>13.5228</v>
      </c>
      <c r="E305" s="327">
        <v>1.6908</v>
      </c>
      <c r="F305" s="327">
        <v>5.2833</v>
      </c>
      <c r="G305" s="327">
        <v>1.8107</v>
      </c>
      <c r="H305" s="327">
        <v>5.5271</v>
      </c>
      <c r="I305" s="327">
        <v>2.0156</v>
      </c>
      <c r="J305" s="327">
        <v>4.7591</v>
      </c>
      <c r="K305" s="327">
        <v>2.005</v>
      </c>
      <c r="L305" s="327">
        <v>3.5687</v>
      </c>
      <c r="M305" s="327">
        <v>2.1528</v>
      </c>
      <c r="N305" s="327">
        <v>5.0168</v>
      </c>
      <c r="O305" s="327">
        <v>2.2982</v>
      </c>
      <c r="P305" s="327">
        <v>0</v>
      </c>
    </row>
    <row r="306" spans="1:16" ht="15">
      <c r="A306" s="326">
        <v>30</v>
      </c>
      <c r="B306" s="327">
        <v>0</v>
      </c>
      <c r="C306" s="327">
        <v>0</v>
      </c>
      <c r="D306" s="327">
        <v>14.1983</v>
      </c>
      <c r="E306" s="327">
        <v>1.6774</v>
      </c>
      <c r="F306" s="327">
        <v>5.3382</v>
      </c>
      <c r="G306" s="327">
        <v>1.8087</v>
      </c>
      <c r="H306" s="327">
        <v>5.4812</v>
      </c>
      <c r="I306" s="327">
        <v>1.9941</v>
      </c>
      <c r="J306" s="327">
        <v>4.5118</v>
      </c>
      <c r="K306" s="327">
        <v>1.987</v>
      </c>
      <c r="L306" s="327">
        <v>3.3359</v>
      </c>
      <c r="M306" s="327">
        <v>2.1469</v>
      </c>
      <c r="N306" s="327">
        <v>4.8161</v>
      </c>
      <c r="O306" s="327">
        <v>2.2062</v>
      </c>
      <c r="P306" s="327">
        <v>0</v>
      </c>
    </row>
    <row r="307" spans="1:16" ht="15">
      <c r="A307" s="326">
        <v>31</v>
      </c>
      <c r="B307" s="327">
        <v>0</v>
      </c>
      <c r="C307" s="327">
        <v>0</v>
      </c>
      <c r="D307" s="327">
        <v>13.8322</v>
      </c>
      <c r="E307" s="327">
        <v>1.669</v>
      </c>
      <c r="F307" s="327">
        <v>5.4603</v>
      </c>
      <c r="G307" s="327">
        <v>1.7911</v>
      </c>
      <c r="H307" s="327">
        <v>5.4408</v>
      </c>
      <c r="I307" s="327">
        <v>1.9741</v>
      </c>
      <c r="J307" s="327">
        <v>4.3532</v>
      </c>
      <c r="K307" s="327">
        <v>1.9755</v>
      </c>
      <c r="L307" s="327">
        <v>3.4238</v>
      </c>
      <c r="M307" s="327">
        <v>2.1412</v>
      </c>
      <c r="N307" s="327">
        <v>4.7107</v>
      </c>
      <c r="O307" s="327">
        <v>2.1742</v>
      </c>
      <c r="P307" s="327">
        <v>0</v>
      </c>
    </row>
    <row r="308" spans="1:16" ht="15">
      <c r="A308" s="326">
        <v>32</v>
      </c>
      <c r="B308" s="327">
        <v>0</v>
      </c>
      <c r="C308" s="327">
        <v>0</v>
      </c>
      <c r="D308" s="327">
        <v>13.4662</v>
      </c>
      <c r="E308" s="327">
        <v>1.6607</v>
      </c>
      <c r="F308" s="327">
        <v>5.5824</v>
      </c>
      <c r="G308" s="327">
        <v>1.7734</v>
      </c>
      <c r="H308" s="327">
        <v>5.4003</v>
      </c>
      <c r="I308" s="327">
        <v>1.9541</v>
      </c>
      <c r="J308" s="327">
        <v>4.1946</v>
      </c>
      <c r="K308" s="327">
        <v>1.9639</v>
      </c>
      <c r="L308" s="327">
        <v>3.5118</v>
      </c>
      <c r="M308" s="327">
        <v>2.1355</v>
      </c>
      <c r="N308" s="327">
        <v>4.6053</v>
      </c>
      <c r="O308" s="327">
        <v>2.1421</v>
      </c>
      <c r="P308" s="327">
        <v>0</v>
      </c>
    </row>
    <row r="309" spans="1:16" ht="15">
      <c r="A309" s="326">
        <v>33</v>
      </c>
      <c r="B309" s="327">
        <v>0</v>
      </c>
      <c r="C309" s="327">
        <v>0</v>
      </c>
      <c r="D309" s="327">
        <v>13.1001</v>
      </c>
      <c r="E309" s="327">
        <v>1.6524</v>
      </c>
      <c r="F309" s="327">
        <v>5.7045</v>
      </c>
      <c r="G309" s="327">
        <v>1.7557</v>
      </c>
      <c r="H309" s="327">
        <v>5.3598</v>
      </c>
      <c r="I309" s="327">
        <v>1.934</v>
      </c>
      <c r="J309" s="327">
        <v>4.036</v>
      </c>
      <c r="K309" s="327">
        <v>1.9524</v>
      </c>
      <c r="L309" s="327">
        <v>3.5997</v>
      </c>
      <c r="M309" s="327">
        <v>2.1298</v>
      </c>
      <c r="N309" s="327">
        <v>4.4999</v>
      </c>
      <c r="O309" s="327">
        <v>2.1101</v>
      </c>
      <c r="P309" s="327">
        <v>0</v>
      </c>
    </row>
    <row r="310" spans="1:16" ht="15">
      <c r="A310" s="326">
        <v>34</v>
      </c>
      <c r="B310" s="327">
        <v>0</v>
      </c>
      <c r="C310" s="327">
        <v>0</v>
      </c>
      <c r="D310" s="327">
        <v>12.7341</v>
      </c>
      <c r="E310" s="327">
        <v>1.644</v>
      </c>
      <c r="F310" s="327">
        <v>5.8265</v>
      </c>
      <c r="G310" s="327">
        <v>1.7381</v>
      </c>
      <c r="H310" s="327">
        <v>5.3193</v>
      </c>
      <c r="I310" s="327">
        <v>1.914</v>
      </c>
      <c r="J310" s="327">
        <v>3.8774</v>
      </c>
      <c r="K310" s="327">
        <v>1.9408</v>
      </c>
      <c r="L310" s="327">
        <v>3.6877</v>
      </c>
      <c r="M310" s="327">
        <v>2.1241</v>
      </c>
      <c r="N310" s="327">
        <v>4.3946</v>
      </c>
      <c r="O310" s="327">
        <v>2.0781</v>
      </c>
      <c r="P310" s="327">
        <v>0</v>
      </c>
    </row>
    <row r="311" spans="1:16" ht="15">
      <c r="A311" s="326">
        <v>35</v>
      </c>
      <c r="B311" s="327">
        <v>0</v>
      </c>
      <c r="C311" s="327">
        <v>0</v>
      </c>
      <c r="D311" s="327">
        <v>12.368</v>
      </c>
      <c r="E311" s="327">
        <v>1.6357</v>
      </c>
      <c r="F311" s="327">
        <v>5.9486</v>
      </c>
      <c r="G311" s="327">
        <v>1.7204</v>
      </c>
      <c r="H311" s="327">
        <v>5.2788</v>
      </c>
      <c r="I311" s="327">
        <v>1.894</v>
      </c>
      <c r="J311" s="327">
        <v>3.7188</v>
      </c>
      <c r="K311" s="327">
        <v>1.9292</v>
      </c>
      <c r="L311" s="327">
        <v>3.7756</v>
      </c>
      <c r="M311" s="327">
        <v>2.1184</v>
      </c>
      <c r="N311" s="327">
        <v>4.2892</v>
      </c>
      <c r="O311" s="327">
        <v>2.046</v>
      </c>
      <c r="P311" s="327">
        <v>0</v>
      </c>
    </row>
    <row r="312" spans="1:16" ht="15">
      <c r="A312" s="326">
        <v>36</v>
      </c>
      <c r="B312" s="327">
        <v>0</v>
      </c>
      <c r="C312" s="327">
        <v>0</v>
      </c>
      <c r="D312" s="327">
        <v>12.002</v>
      </c>
      <c r="E312" s="327">
        <v>1.6274</v>
      </c>
      <c r="F312" s="327">
        <v>6.0707</v>
      </c>
      <c r="G312" s="327">
        <v>1.7027</v>
      </c>
      <c r="H312" s="327">
        <v>5.2384</v>
      </c>
      <c r="I312" s="327">
        <v>1.874</v>
      </c>
      <c r="J312" s="327">
        <v>3.5602</v>
      </c>
      <c r="K312" s="327">
        <v>1.9177</v>
      </c>
      <c r="L312" s="327">
        <v>3.8636</v>
      </c>
      <c r="M312" s="327">
        <v>2.1127</v>
      </c>
      <c r="N312" s="327">
        <v>4.1838</v>
      </c>
      <c r="O312" s="327">
        <v>2.014</v>
      </c>
      <c r="P312" s="327">
        <v>0</v>
      </c>
    </row>
    <row r="313" spans="1:16" ht="15">
      <c r="A313" s="326">
        <v>37</v>
      </c>
      <c r="B313" s="327">
        <v>0</v>
      </c>
      <c r="C313" s="327">
        <v>0</v>
      </c>
      <c r="D313" s="327">
        <v>11.6359</v>
      </c>
      <c r="E313" s="327">
        <v>1.619</v>
      </c>
      <c r="F313" s="327">
        <v>6.1927</v>
      </c>
      <c r="G313" s="327">
        <v>1.6851</v>
      </c>
      <c r="H313" s="327">
        <v>5.1979</v>
      </c>
      <c r="I313" s="327">
        <v>1.854</v>
      </c>
      <c r="J313" s="327">
        <v>3.4016</v>
      </c>
      <c r="K313" s="327">
        <v>1.9061</v>
      </c>
      <c r="L313" s="327">
        <v>3.9515</v>
      </c>
      <c r="M313" s="327">
        <v>2.107</v>
      </c>
      <c r="N313" s="327">
        <v>4.0784</v>
      </c>
      <c r="O313" s="327">
        <v>1.9819</v>
      </c>
      <c r="P313" s="327">
        <v>0</v>
      </c>
    </row>
    <row r="314" spans="1:16" ht="15">
      <c r="A314" s="326">
        <v>38</v>
      </c>
      <c r="B314" s="327">
        <v>0</v>
      </c>
      <c r="C314" s="327">
        <v>0</v>
      </c>
      <c r="D314" s="327">
        <v>11.2699</v>
      </c>
      <c r="E314" s="327">
        <v>1.6107</v>
      </c>
      <c r="F314" s="327">
        <v>6.3148</v>
      </c>
      <c r="G314" s="327">
        <v>1.6674</v>
      </c>
      <c r="H314" s="327">
        <v>5.1574</v>
      </c>
      <c r="I314" s="327">
        <v>1.834</v>
      </c>
      <c r="J314" s="327">
        <v>3.243</v>
      </c>
      <c r="K314" s="327">
        <v>1.8946</v>
      </c>
      <c r="L314" s="327">
        <v>4.0395</v>
      </c>
      <c r="M314" s="327">
        <v>2.1013</v>
      </c>
      <c r="N314" s="327">
        <v>3.973</v>
      </c>
      <c r="O314" s="327">
        <v>1.9499</v>
      </c>
      <c r="P314" s="327">
        <v>0</v>
      </c>
    </row>
    <row r="315" spans="1:16" ht="15">
      <c r="A315" s="326">
        <v>39</v>
      </c>
      <c r="B315" s="327">
        <v>0</v>
      </c>
      <c r="C315" s="327">
        <v>0</v>
      </c>
      <c r="D315" s="327">
        <v>10.9038</v>
      </c>
      <c r="E315" s="327">
        <v>1.6024</v>
      </c>
      <c r="F315" s="327">
        <v>6.4369</v>
      </c>
      <c r="G315" s="327">
        <v>1.6497</v>
      </c>
      <c r="H315" s="327">
        <v>5.1169</v>
      </c>
      <c r="I315" s="327">
        <v>1.814</v>
      </c>
      <c r="J315" s="327">
        <v>3.0844</v>
      </c>
      <c r="K315" s="327">
        <v>1.883</v>
      </c>
      <c r="L315" s="327">
        <v>4.1274</v>
      </c>
      <c r="M315" s="327">
        <v>2.0956</v>
      </c>
      <c r="N315" s="327">
        <v>3.8676</v>
      </c>
      <c r="O315" s="327">
        <v>1.9178</v>
      </c>
      <c r="P315" s="327">
        <v>0</v>
      </c>
    </row>
    <row r="316" spans="1:16" ht="15">
      <c r="A316" s="326">
        <v>40</v>
      </c>
      <c r="B316" s="327">
        <v>0</v>
      </c>
      <c r="C316" s="327">
        <v>0</v>
      </c>
      <c r="D316" s="327">
        <v>10.5378</v>
      </c>
      <c r="E316" s="327">
        <v>1.594</v>
      </c>
      <c r="F316" s="327">
        <v>6.5589</v>
      </c>
      <c r="G316" s="327">
        <v>1.6321</v>
      </c>
      <c r="H316" s="327">
        <v>5.0764</v>
      </c>
      <c r="I316" s="327">
        <v>1.794</v>
      </c>
      <c r="J316" s="327">
        <v>2.9258</v>
      </c>
      <c r="K316" s="327">
        <v>1.8714</v>
      </c>
      <c r="L316" s="327">
        <v>4.2154</v>
      </c>
      <c r="M316" s="327">
        <v>2.0899</v>
      </c>
      <c r="N316" s="327">
        <v>3.7622</v>
      </c>
      <c r="O316" s="327">
        <v>1.8858</v>
      </c>
      <c r="P316" s="327">
        <v>0</v>
      </c>
    </row>
    <row r="317" spans="1:16" ht="15">
      <c r="A317" s="326">
        <v>41</v>
      </c>
      <c r="B317" s="327">
        <v>0</v>
      </c>
      <c r="C317" s="327">
        <v>0</v>
      </c>
      <c r="D317" s="327">
        <v>10.1717</v>
      </c>
      <c r="E317" s="327">
        <v>1.5857</v>
      </c>
      <c r="F317" s="327">
        <v>6.681</v>
      </c>
      <c r="G317" s="327">
        <v>1.6144</v>
      </c>
      <c r="H317" s="327">
        <v>5.0359</v>
      </c>
      <c r="I317" s="327">
        <v>1.774</v>
      </c>
      <c r="J317" s="327">
        <v>2.7672</v>
      </c>
      <c r="K317" s="327">
        <v>1.8599</v>
      </c>
      <c r="L317" s="327">
        <v>4.3033</v>
      </c>
      <c r="M317" s="327">
        <v>2.0842</v>
      </c>
      <c r="N317" s="327">
        <v>3.6568</v>
      </c>
      <c r="O317" s="327">
        <v>1.8538</v>
      </c>
      <c r="P317" s="327">
        <v>0</v>
      </c>
    </row>
    <row r="318" spans="1:16" ht="15">
      <c r="A318" s="326">
        <v>42</v>
      </c>
      <c r="B318" s="327">
        <v>0</v>
      </c>
      <c r="C318" s="327">
        <v>0</v>
      </c>
      <c r="D318" s="327">
        <v>9.8057</v>
      </c>
      <c r="E318" s="327">
        <v>1.5774</v>
      </c>
      <c r="F318" s="327">
        <v>6.8031</v>
      </c>
      <c r="G318" s="327">
        <v>1.5967</v>
      </c>
      <c r="H318" s="327">
        <v>4.9955</v>
      </c>
      <c r="I318" s="327">
        <v>1.754</v>
      </c>
      <c r="J318" s="327">
        <v>2.6086</v>
      </c>
      <c r="K318" s="327">
        <v>1.8483</v>
      </c>
      <c r="L318" s="327">
        <v>4.3913</v>
      </c>
      <c r="M318" s="327">
        <v>2.0785</v>
      </c>
      <c r="N318" s="327">
        <v>3.5514</v>
      </c>
      <c r="O318" s="327">
        <v>1.8217</v>
      </c>
      <c r="P318" s="327">
        <v>0</v>
      </c>
    </row>
    <row r="319" spans="1:16" ht="15">
      <c r="A319" s="326">
        <v>43</v>
      </c>
      <c r="B319" s="327">
        <v>0</v>
      </c>
      <c r="C319" s="327">
        <v>0</v>
      </c>
      <c r="D319" s="327">
        <v>9.361</v>
      </c>
      <c r="E319" s="327">
        <v>1.5747</v>
      </c>
      <c r="F319" s="327">
        <v>6.5855</v>
      </c>
      <c r="G319" s="327">
        <v>1.5917</v>
      </c>
      <c r="H319" s="327">
        <v>4.8791</v>
      </c>
      <c r="I319" s="327">
        <v>1.7372</v>
      </c>
      <c r="J319" s="327">
        <v>2.6522</v>
      </c>
      <c r="K319" s="327">
        <v>1.8364</v>
      </c>
      <c r="L319" s="327">
        <v>4.2823</v>
      </c>
      <c r="M319" s="327">
        <v>2.0615</v>
      </c>
      <c r="N319" s="327">
        <v>3.4916</v>
      </c>
      <c r="O319" s="327">
        <v>1.8143</v>
      </c>
      <c r="P319" s="327">
        <v>0</v>
      </c>
    </row>
    <row r="320" spans="1:16" ht="15">
      <c r="A320" s="326">
        <v>44</v>
      </c>
      <c r="B320" s="327">
        <v>0</v>
      </c>
      <c r="C320" s="327">
        <v>0</v>
      </c>
      <c r="D320" s="327">
        <v>8.9163</v>
      </c>
      <c r="E320" s="327">
        <v>1.5721</v>
      </c>
      <c r="F320" s="327">
        <v>6.368</v>
      </c>
      <c r="G320" s="327">
        <v>1.5866</v>
      </c>
      <c r="H320" s="327">
        <v>4.7627</v>
      </c>
      <c r="I320" s="327">
        <v>1.7205</v>
      </c>
      <c r="J320" s="327">
        <v>2.6959</v>
      </c>
      <c r="K320" s="327">
        <v>1.8245</v>
      </c>
      <c r="L320" s="327">
        <v>4.1734</v>
      </c>
      <c r="M320" s="327">
        <v>2.0444</v>
      </c>
      <c r="N320" s="327">
        <v>3.4319</v>
      </c>
      <c r="O320" s="327">
        <v>1.8068</v>
      </c>
      <c r="P320" s="327">
        <v>0</v>
      </c>
    </row>
    <row r="321" spans="1:16" ht="15">
      <c r="A321" s="326">
        <v>45</v>
      </c>
      <c r="B321" s="327">
        <v>0</v>
      </c>
      <c r="C321" s="327">
        <v>0</v>
      </c>
      <c r="D321" s="327">
        <v>8.4715</v>
      </c>
      <c r="E321" s="327">
        <v>1.5695</v>
      </c>
      <c r="F321" s="327">
        <v>6.1504</v>
      </c>
      <c r="G321" s="327">
        <v>1.5816</v>
      </c>
      <c r="H321" s="327">
        <v>4.6463</v>
      </c>
      <c r="I321" s="327">
        <v>1.7038</v>
      </c>
      <c r="J321" s="327">
        <v>2.7395</v>
      </c>
      <c r="K321" s="327">
        <v>1.8126</v>
      </c>
      <c r="L321" s="327">
        <v>4.0644</v>
      </c>
      <c r="M321" s="327">
        <v>2.0274</v>
      </c>
      <c r="N321" s="327">
        <v>3.3721</v>
      </c>
      <c r="O321" s="327">
        <v>1.7993</v>
      </c>
      <c r="P321" s="327">
        <v>0</v>
      </c>
    </row>
    <row r="322" spans="1:16" ht="15">
      <c r="A322" s="326">
        <v>46</v>
      </c>
      <c r="B322" s="327">
        <v>0</v>
      </c>
      <c r="C322" s="327">
        <v>0</v>
      </c>
      <c r="D322" s="327">
        <v>8.0268</v>
      </c>
      <c r="E322" s="327">
        <v>1.5669</v>
      </c>
      <c r="F322" s="327">
        <v>5.9329</v>
      </c>
      <c r="G322" s="327">
        <v>1.5766</v>
      </c>
      <c r="H322" s="327">
        <v>4.5299</v>
      </c>
      <c r="I322" s="327">
        <v>1.687</v>
      </c>
      <c r="J322" s="327">
        <v>2.7831</v>
      </c>
      <c r="K322" s="327">
        <v>1.8007</v>
      </c>
      <c r="L322" s="327">
        <v>3.9554</v>
      </c>
      <c r="M322" s="327">
        <v>2.0103</v>
      </c>
      <c r="N322" s="327">
        <v>3.3123</v>
      </c>
      <c r="O322" s="327">
        <v>1.7919</v>
      </c>
      <c r="P322" s="327">
        <v>0</v>
      </c>
    </row>
    <row r="323" spans="1:16" ht="15">
      <c r="A323" s="326">
        <v>47</v>
      </c>
      <c r="B323" s="327">
        <v>0</v>
      </c>
      <c r="C323" s="327">
        <v>0</v>
      </c>
      <c r="D323" s="327">
        <v>7.5821</v>
      </c>
      <c r="E323" s="327">
        <v>1.5643</v>
      </c>
      <c r="F323" s="327">
        <v>5.7153</v>
      </c>
      <c r="G323" s="327">
        <v>1.5715</v>
      </c>
      <c r="H323" s="327">
        <v>4.4135</v>
      </c>
      <c r="I323" s="327">
        <v>1.6703</v>
      </c>
      <c r="J323" s="327">
        <v>2.8268</v>
      </c>
      <c r="K323" s="327">
        <v>1.7889</v>
      </c>
      <c r="L323" s="327">
        <v>3.8465</v>
      </c>
      <c r="M323" s="327">
        <v>1.9933</v>
      </c>
      <c r="N323" s="327">
        <v>3.2525</v>
      </c>
      <c r="O323" s="327">
        <v>1.7844</v>
      </c>
      <c r="P323" s="327">
        <v>0</v>
      </c>
    </row>
    <row r="324" spans="1:16" ht="15">
      <c r="A324" s="326">
        <v>48</v>
      </c>
      <c r="B324" s="327">
        <v>0</v>
      </c>
      <c r="C324" s="327">
        <v>0</v>
      </c>
      <c r="D324" s="327">
        <v>7.1374</v>
      </c>
      <c r="E324" s="327">
        <v>1.5616</v>
      </c>
      <c r="F324" s="327">
        <v>5.4978</v>
      </c>
      <c r="G324" s="327">
        <v>1.5665</v>
      </c>
      <c r="H324" s="327">
        <v>4.2971</v>
      </c>
      <c r="I324" s="327">
        <v>1.6536</v>
      </c>
      <c r="J324" s="327">
        <v>2.8704</v>
      </c>
      <c r="K324" s="327">
        <v>1.777</v>
      </c>
      <c r="L324" s="327">
        <v>3.7375</v>
      </c>
      <c r="M324" s="327">
        <v>1.9762</v>
      </c>
      <c r="N324" s="327">
        <v>3.1928</v>
      </c>
      <c r="O324" s="327">
        <v>1.777</v>
      </c>
      <c r="P324" s="327">
        <v>0</v>
      </c>
    </row>
    <row r="325" spans="1:16" ht="15">
      <c r="A325" s="326">
        <v>49</v>
      </c>
      <c r="B325" s="327">
        <v>0</v>
      </c>
      <c r="C325" s="327">
        <v>0</v>
      </c>
      <c r="D325" s="327">
        <v>6.6927</v>
      </c>
      <c r="E325" s="327">
        <v>1.559</v>
      </c>
      <c r="F325" s="327">
        <v>5.2802</v>
      </c>
      <c r="G325" s="327">
        <v>1.5614</v>
      </c>
      <c r="H325" s="327">
        <v>4.1807</v>
      </c>
      <c r="I325" s="327">
        <v>1.6368</v>
      </c>
      <c r="J325" s="327">
        <v>2.914</v>
      </c>
      <c r="K325" s="327">
        <v>1.7651</v>
      </c>
      <c r="L325" s="327">
        <v>3.6286</v>
      </c>
      <c r="M325" s="327">
        <v>1.9592</v>
      </c>
      <c r="N325" s="327">
        <v>3.133</v>
      </c>
      <c r="O325" s="327">
        <v>1.7695</v>
      </c>
      <c r="P325" s="327">
        <v>0</v>
      </c>
    </row>
    <row r="326" spans="1:16" ht="15">
      <c r="A326" s="326">
        <v>50</v>
      </c>
      <c r="B326" s="327">
        <v>0</v>
      </c>
      <c r="C326" s="327">
        <v>0</v>
      </c>
      <c r="D326" s="327">
        <v>6.248</v>
      </c>
      <c r="E326" s="327">
        <v>1.5564</v>
      </c>
      <c r="F326" s="327">
        <v>5.0627</v>
      </c>
      <c r="G326" s="327">
        <v>1.5564</v>
      </c>
      <c r="H326" s="327">
        <v>4.0643</v>
      </c>
      <c r="I326" s="327">
        <v>1.6201</v>
      </c>
      <c r="J326" s="327">
        <v>2.9576</v>
      </c>
      <c r="K326" s="327">
        <v>1.7532</v>
      </c>
      <c r="L326" s="327">
        <v>3.5196</v>
      </c>
      <c r="M326" s="327">
        <v>1.9421</v>
      </c>
      <c r="N326" s="327">
        <v>3.0732</v>
      </c>
      <c r="O326" s="327">
        <v>1.762</v>
      </c>
      <c r="P326" s="327">
        <v>0</v>
      </c>
    </row>
    <row r="327" spans="1:16" ht="15">
      <c r="A327" s="326">
        <v>51</v>
      </c>
      <c r="B327" s="327">
        <v>0</v>
      </c>
      <c r="C327" s="327">
        <v>0</v>
      </c>
      <c r="D327" s="327">
        <v>5.8033</v>
      </c>
      <c r="E327" s="327">
        <v>1.5538</v>
      </c>
      <c r="F327" s="327">
        <v>4.8451</v>
      </c>
      <c r="G327" s="327">
        <v>1.5514</v>
      </c>
      <c r="H327" s="327">
        <v>3.9479</v>
      </c>
      <c r="I327" s="327">
        <v>1.6034</v>
      </c>
      <c r="J327" s="327">
        <v>3.0013</v>
      </c>
      <c r="K327" s="327">
        <v>1.7413</v>
      </c>
      <c r="L327" s="327">
        <v>3.4106</v>
      </c>
      <c r="M327" s="327">
        <v>1.925</v>
      </c>
      <c r="N327" s="327">
        <v>3.0134</v>
      </c>
      <c r="O327" s="327">
        <v>1.7546</v>
      </c>
      <c r="P327" s="327">
        <v>0</v>
      </c>
    </row>
    <row r="328" spans="1:16" ht="15">
      <c r="A328" s="326">
        <v>52</v>
      </c>
      <c r="B328" s="327">
        <v>0</v>
      </c>
      <c r="C328" s="327">
        <v>0</v>
      </c>
      <c r="D328" s="327">
        <v>5.3586</v>
      </c>
      <c r="E328" s="327">
        <v>1.5512</v>
      </c>
      <c r="F328" s="327">
        <v>4.6276</v>
      </c>
      <c r="G328" s="327">
        <v>1.5463</v>
      </c>
      <c r="H328" s="327">
        <v>3.8315</v>
      </c>
      <c r="I328" s="327">
        <v>1.5866</v>
      </c>
      <c r="J328" s="327">
        <v>3.0449</v>
      </c>
      <c r="K328" s="327">
        <v>1.7294</v>
      </c>
      <c r="L328" s="327">
        <v>3.3017</v>
      </c>
      <c r="M328" s="327">
        <v>1.908</v>
      </c>
      <c r="N328" s="327">
        <v>2.9537</v>
      </c>
      <c r="O328" s="327">
        <v>1.7471</v>
      </c>
      <c r="P328" s="327">
        <v>0</v>
      </c>
    </row>
    <row r="329" spans="1:16" ht="15">
      <c r="A329" s="326">
        <v>53</v>
      </c>
      <c r="B329" s="327">
        <v>0</v>
      </c>
      <c r="C329" s="327">
        <v>0</v>
      </c>
      <c r="D329" s="327">
        <v>4.9139</v>
      </c>
      <c r="E329" s="327">
        <v>1.5485</v>
      </c>
      <c r="F329" s="327">
        <v>4.4101</v>
      </c>
      <c r="G329" s="327">
        <v>1.5413</v>
      </c>
      <c r="H329" s="327">
        <v>3.7152</v>
      </c>
      <c r="I329" s="327">
        <v>1.5699</v>
      </c>
      <c r="J329" s="327">
        <v>3.0885</v>
      </c>
      <c r="K329" s="327">
        <v>1.7175</v>
      </c>
      <c r="L329" s="327">
        <v>3.1927</v>
      </c>
      <c r="M329" s="327">
        <v>1.8909</v>
      </c>
      <c r="N329" s="327">
        <v>2.8939</v>
      </c>
      <c r="O329" s="327">
        <v>1.7397</v>
      </c>
      <c r="P329" s="327">
        <v>0</v>
      </c>
    </row>
    <row r="330" spans="1:16" ht="15">
      <c r="A330" s="326">
        <v>54</v>
      </c>
      <c r="B330" s="327">
        <v>0</v>
      </c>
      <c r="C330" s="327">
        <v>0</v>
      </c>
      <c r="D330" s="327">
        <v>4.4692</v>
      </c>
      <c r="E330" s="327">
        <v>1.5459</v>
      </c>
      <c r="F330" s="327">
        <v>4.1925</v>
      </c>
      <c r="G330" s="327">
        <v>1.5362</v>
      </c>
      <c r="H330" s="327">
        <v>3.5988</v>
      </c>
      <c r="I330" s="327">
        <v>1.5532</v>
      </c>
      <c r="J330" s="327">
        <v>3.1321</v>
      </c>
      <c r="K330" s="327">
        <v>1.7056</v>
      </c>
      <c r="L330" s="327">
        <v>3.0838</v>
      </c>
      <c r="M330" s="327">
        <v>1.8739</v>
      </c>
      <c r="N330" s="327">
        <v>2.8341</v>
      </c>
      <c r="O330" s="327">
        <v>1.7322</v>
      </c>
      <c r="P330" s="327">
        <v>0</v>
      </c>
    </row>
    <row r="331" spans="1:16" ht="15">
      <c r="A331" s="326">
        <v>55</v>
      </c>
      <c r="B331" s="327">
        <v>0</v>
      </c>
      <c r="C331" s="327">
        <v>0</v>
      </c>
      <c r="D331" s="327">
        <v>4.3598</v>
      </c>
      <c r="E331" s="327">
        <v>1.5239</v>
      </c>
      <c r="F331" s="327">
        <v>4.322</v>
      </c>
      <c r="G331" s="327">
        <v>1.5132</v>
      </c>
      <c r="H331" s="327">
        <v>3.4703</v>
      </c>
      <c r="I331" s="327">
        <v>1.5287</v>
      </c>
      <c r="J331" s="327">
        <v>3.0181</v>
      </c>
      <c r="K331" s="327">
        <v>1.6691</v>
      </c>
      <c r="L331" s="327">
        <v>3.0665</v>
      </c>
      <c r="M331" s="327">
        <v>1.8466</v>
      </c>
      <c r="N331" s="327">
        <v>2.7803</v>
      </c>
      <c r="O331" s="327">
        <v>1.7037</v>
      </c>
      <c r="P331" s="327">
        <v>0</v>
      </c>
    </row>
    <row r="332" spans="1:16" ht="15">
      <c r="A332" s="326">
        <v>56</v>
      </c>
      <c r="B332" s="327">
        <v>0</v>
      </c>
      <c r="C332" s="327">
        <v>0</v>
      </c>
      <c r="D332" s="327">
        <v>4.2504</v>
      </c>
      <c r="E332" s="327">
        <v>1.5018</v>
      </c>
      <c r="F332" s="327">
        <v>4.4516</v>
      </c>
      <c r="G332" s="327">
        <v>1.4901</v>
      </c>
      <c r="H332" s="327">
        <v>3.3418</v>
      </c>
      <c r="I332" s="327">
        <v>1.5042</v>
      </c>
      <c r="J332" s="327">
        <v>2.904</v>
      </c>
      <c r="K332" s="327">
        <v>1.6326</v>
      </c>
      <c r="L332" s="327">
        <v>3.0493</v>
      </c>
      <c r="M332" s="327">
        <v>1.8194</v>
      </c>
      <c r="N332" s="327">
        <v>2.7266</v>
      </c>
      <c r="O332" s="327">
        <v>1.6752</v>
      </c>
      <c r="P332" s="327">
        <v>0</v>
      </c>
    </row>
    <row r="333" spans="1:16" ht="15">
      <c r="A333" s="326">
        <v>57</v>
      </c>
      <c r="B333" s="327">
        <v>0</v>
      </c>
      <c r="C333" s="327">
        <v>0</v>
      </c>
      <c r="D333" s="327">
        <v>4.141</v>
      </c>
      <c r="E333" s="327">
        <v>1.4798</v>
      </c>
      <c r="F333" s="327">
        <v>4.5811</v>
      </c>
      <c r="G333" s="327">
        <v>1.467</v>
      </c>
      <c r="H333" s="327">
        <v>3.2133</v>
      </c>
      <c r="I333" s="327">
        <v>1.4797</v>
      </c>
      <c r="J333" s="327">
        <v>2.7899</v>
      </c>
      <c r="K333" s="327">
        <v>1.596</v>
      </c>
      <c r="L333" s="327">
        <v>3.0321</v>
      </c>
      <c r="M333" s="327">
        <v>1.7922</v>
      </c>
      <c r="N333" s="327">
        <v>2.6728</v>
      </c>
      <c r="O333" s="327">
        <v>1.6467</v>
      </c>
      <c r="P333" s="327">
        <v>0</v>
      </c>
    </row>
    <row r="334" spans="1:16" ht="15">
      <c r="A334" s="326">
        <v>58</v>
      </c>
      <c r="B334" s="327">
        <v>0</v>
      </c>
      <c r="C334" s="327">
        <v>0</v>
      </c>
      <c r="D334" s="327">
        <v>4.0316</v>
      </c>
      <c r="E334" s="327">
        <v>1.4578</v>
      </c>
      <c r="F334" s="327">
        <v>4.7106</v>
      </c>
      <c r="G334" s="327">
        <v>1.4439</v>
      </c>
      <c r="H334" s="327">
        <v>3.0848</v>
      </c>
      <c r="I334" s="327">
        <v>1.4552</v>
      </c>
      <c r="J334" s="327">
        <v>2.6758</v>
      </c>
      <c r="K334" s="327">
        <v>1.5595</v>
      </c>
      <c r="L334" s="327">
        <v>3.0149</v>
      </c>
      <c r="M334" s="327">
        <v>1.7649</v>
      </c>
      <c r="N334" s="327">
        <v>2.619</v>
      </c>
      <c r="O334" s="327">
        <v>1.6182</v>
      </c>
      <c r="P334" s="327">
        <v>0</v>
      </c>
    </row>
    <row r="335" spans="1:16" ht="15">
      <c r="A335" s="326">
        <v>59</v>
      </c>
      <c r="B335" s="327">
        <v>0</v>
      </c>
      <c r="C335" s="327">
        <v>0</v>
      </c>
      <c r="D335" s="327">
        <v>3.9222</v>
      </c>
      <c r="E335" s="327">
        <v>1.4357</v>
      </c>
      <c r="F335" s="327">
        <v>4.8402</v>
      </c>
      <c r="G335" s="327">
        <v>1.4209</v>
      </c>
      <c r="H335" s="327">
        <v>2.9563</v>
      </c>
      <c r="I335" s="327">
        <v>1.4308</v>
      </c>
      <c r="J335" s="327">
        <v>2.5617</v>
      </c>
      <c r="K335" s="327">
        <v>1.523</v>
      </c>
      <c r="L335" s="327">
        <v>2.9977</v>
      </c>
      <c r="M335" s="327">
        <v>1.7377</v>
      </c>
      <c r="N335" s="327">
        <v>2.5652</v>
      </c>
      <c r="O335" s="327">
        <v>1.5897</v>
      </c>
      <c r="P335" s="327">
        <v>0</v>
      </c>
    </row>
    <row r="336" spans="1:16" ht="15">
      <c r="A336" s="326">
        <v>60</v>
      </c>
      <c r="B336" s="327">
        <v>0</v>
      </c>
      <c r="C336" s="327">
        <v>0</v>
      </c>
      <c r="D336" s="327">
        <v>3.8128</v>
      </c>
      <c r="E336" s="327">
        <v>1.4137</v>
      </c>
      <c r="F336" s="327">
        <v>4.9697</v>
      </c>
      <c r="G336" s="327">
        <v>1.3978</v>
      </c>
      <c r="H336" s="327">
        <v>2.8278</v>
      </c>
      <c r="I336" s="327">
        <v>1.4063</v>
      </c>
      <c r="J336" s="327">
        <v>2.4476</v>
      </c>
      <c r="K336" s="327">
        <v>1.4865</v>
      </c>
      <c r="L336" s="327">
        <v>2.9805</v>
      </c>
      <c r="M336" s="327">
        <v>1.7105</v>
      </c>
      <c r="N336" s="327">
        <v>2.5115</v>
      </c>
      <c r="O336" s="327">
        <v>1.5612</v>
      </c>
      <c r="P336" s="327">
        <v>0</v>
      </c>
    </row>
    <row r="337" ht="12.75">
      <c r="A337" s="328"/>
    </row>
    <row r="338" ht="12.75">
      <c r="A338" s="320" t="e">
        <v>#N/A</v>
      </c>
    </row>
    <row r="339" spans="1:16" s="321" customFormat="1" ht="12.75">
      <c r="A339" s="484" t="s">
        <v>18311</v>
      </c>
      <c r="B339" s="484"/>
      <c r="C339" s="484"/>
      <c r="D339" s="484"/>
      <c r="E339" s="484"/>
      <c r="F339" s="484"/>
      <c r="G339" s="484"/>
      <c r="H339" s="484"/>
      <c r="I339" s="484"/>
      <c r="J339" s="484"/>
      <c r="K339" s="484"/>
      <c r="L339" s="484"/>
      <c r="M339" s="484"/>
      <c r="N339" s="484"/>
      <c r="O339" s="484"/>
      <c r="P339" s="484"/>
    </row>
    <row r="340" spans="1:16" ht="12.75">
      <c r="A340" s="485" t="s">
        <v>18053</v>
      </c>
      <c r="B340" s="485"/>
      <c r="C340" s="485"/>
      <c r="D340" s="485"/>
      <c r="E340" s="485"/>
      <c r="F340" s="485"/>
      <c r="G340" s="485"/>
      <c r="H340" s="485"/>
      <c r="I340" s="485"/>
      <c r="J340" s="485"/>
      <c r="K340" s="485"/>
      <c r="L340" s="485"/>
      <c r="M340" s="485"/>
      <c r="N340" s="485"/>
      <c r="O340" s="485"/>
      <c r="P340" s="485"/>
    </row>
    <row r="341" spans="1:16" ht="12.75">
      <c r="A341" s="322" t="s">
        <v>181</v>
      </c>
      <c r="B341" s="323" t="s">
        <v>182</v>
      </c>
      <c r="C341" s="323" t="s">
        <v>182</v>
      </c>
      <c r="D341" s="323" t="s">
        <v>182</v>
      </c>
      <c r="E341" s="323" t="s">
        <v>182</v>
      </c>
      <c r="F341" s="323" t="s">
        <v>182</v>
      </c>
      <c r="G341" s="323" t="s">
        <v>182</v>
      </c>
      <c r="H341" s="323" t="s">
        <v>182</v>
      </c>
      <c r="I341" s="323" t="s">
        <v>182</v>
      </c>
      <c r="J341" s="323" t="s">
        <v>182</v>
      </c>
      <c r="K341" s="323" t="s">
        <v>182</v>
      </c>
      <c r="L341" s="323" t="s">
        <v>182</v>
      </c>
      <c r="M341" s="323" t="s">
        <v>182</v>
      </c>
      <c r="N341" s="323" t="s">
        <v>182</v>
      </c>
      <c r="O341" s="323" t="s">
        <v>182</v>
      </c>
      <c r="P341" s="323" t="s">
        <v>182</v>
      </c>
    </row>
    <row r="342" spans="1:16" ht="12.75">
      <c r="A342" s="324" t="s">
        <v>196</v>
      </c>
      <c r="B342" s="325">
        <v>1</v>
      </c>
      <c r="C342" s="325">
        <v>2</v>
      </c>
      <c r="D342" s="325">
        <v>3</v>
      </c>
      <c r="E342" s="325">
        <v>4</v>
      </c>
      <c r="F342" s="325">
        <v>5</v>
      </c>
      <c r="G342" s="325">
        <v>6</v>
      </c>
      <c r="H342" s="325">
        <v>7</v>
      </c>
      <c r="I342" s="325">
        <v>8</v>
      </c>
      <c r="J342" s="325">
        <v>9</v>
      </c>
      <c r="K342" s="325">
        <v>10</v>
      </c>
      <c r="L342" s="325">
        <v>11</v>
      </c>
      <c r="M342" s="325">
        <v>12</v>
      </c>
      <c r="N342" s="325">
        <v>13</v>
      </c>
      <c r="O342" s="325">
        <v>14</v>
      </c>
      <c r="P342" s="325">
        <v>15</v>
      </c>
    </row>
    <row r="343" spans="1:16" ht="15">
      <c r="A343" s="326">
        <v>0</v>
      </c>
      <c r="B343" s="327">
        <v>0</v>
      </c>
      <c r="C343" s="327">
        <v>0</v>
      </c>
      <c r="D343" s="327">
        <v>23.5459</v>
      </c>
      <c r="E343" s="327">
        <v>8.1444</v>
      </c>
      <c r="F343" s="327">
        <v>29.0018</v>
      </c>
      <c r="G343" s="327">
        <v>7.9756</v>
      </c>
      <c r="H343" s="327">
        <v>34.8731</v>
      </c>
      <c r="I343" s="327">
        <v>7.4742</v>
      </c>
      <c r="J343" s="327">
        <v>29.2871</v>
      </c>
      <c r="K343" s="327">
        <v>10.2293</v>
      </c>
      <c r="L343" s="327">
        <v>35.6679</v>
      </c>
      <c r="M343" s="327">
        <v>13.6724</v>
      </c>
      <c r="N343" s="327">
        <v>0</v>
      </c>
      <c r="O343" s="327">
        <v>0</v>
      </c>
      <c r="P343" s="327">
        <v>0</v>
      </c>
    </row>
    <row r="344" spans="1:16" ht="15">
      <c r="A344" s="326">
        <v>1</v>
      </c>
      <c r="B344" s="327">
        <v>0</v>
      </c>
      <c r="C344" s="327">
        <v>0</v>
      </c>
      <c r="D344" s="327">
        <v>20.9297</v>
      </c>
      <c r="E344" s="327">
        <v>7.2394</v>
      </c>
      <c r="F344" s="327">
        <v>25.7794</v>
      </c>
      <c r="G344" s="327">
        <v>7.0894</v>
      </c>
      <c r="H344" s="327">
        <v>30.9983</v>
      </c>
      <c r="I344" s="327">
        <v>6.6438</v>
      </c>
      <c r="J344" s="327">
        <v>26.033</v>
      </c>
      <c r="K344" s="327">
        <v>9.0927</v>
      </c>
      <c r="L344" s="327">
        <v>31.7048</v>
      </c>
      <c r="M344" s="327">
        <v>12.1532</v>
      </c>
      <c r="N344" s="327">
        <v>0</v>
      </c>
      <c r="O344" s="327">
        <v>0</v>
      </c>
      <c r="P344" s="327">
        <v>0</v>
      </c>
    </row>
    <row r="345" spans="1:16" ht="15">
      <c r="A345" s="326">
        <v>2</v>
      </c>
      <c r="B345" s="327">
        <v>0</v>
      </c>
      <c r="C345" s="327">
        <v>0</v>
      </c>
      <c r="D345" s="327">
        <v>18.3135</v>
      </c>
      <c r="E345" s="327">
        <v>6.3345</v>
      </c>
      <c r="F345" s="327">
        <v>22.5569</v>
      </c>
      <c r="G345" s="327">
        <v>6.2032</v>
      </c>
      <c r="H345" s="327">
        <v>27.1235</v>
      </c>
      <c r="I345" s="327">
        <v>5.8133</v>
      </c>
      <c r="J345" s="327">
        <v>22.7789</v>
      </c>
      <c r="K345" s="327">
        <v>7.9561</v>
      </c>
      <c r="L345" s="327">
        <v>27.7417</v>
      </c>
      <c r="M345" s="327">
        <v>10.6341</v>
      </c>
      <c r="N345" s="327">
        <v>0</v>
      </c>
      <c r="O345" s="327">
        <v>0</v>
      </c>
      <c r="P345" s="327">
        <v>0</v>
      </c>
    </row>
    <row r="346" spans="1:16" ht="15">
      <c r="A346" s="326">
        <v>3</v>
      </c>
      <c r="B346" s="327">
        <v>0</v>
      </c>
      <c r="C346" s="327">
        <v>0</v>
      </c>
      <c r="D346" s="327">
        <v>15.6973</v>
      </c>
      <c r="E346" s="327">
        <v>5.4296</v>
      </c>
      <c r="F346" s="327">
        <v>19.3345</v>
      </c>
      <c r="G346" s="327">
        <v>5.317</v>
      </c>
      <c r="H346" s="327">
        <v>23.2487</v>
      </c>
      <c r="I346" s="327">
        <v>4.9828</v>
      </c>
      <c r="J346" s="327">
        <v>19.5248</v>
      </c>
      <c r="K346" s="327">
        <v>6.8195</v>
      </c>
      <c r="L346" s="327">
        <v>23.7786</v>
      </c>
      <c r="M346" s="327">
        <v>9.1149</v>
      </c>
      <c r="N346" s="327">
        <v>0</v>
      </c>
      <c r="O346" s="327">
        <v>0</v>
      </c>
      <c r="P346" s="327">
        <v>0</v>
      </c>
    </row>
    <row r="347" spans="1:16" ht="15">
      <c r="A347" s="326">
        <v>4</v>
      </c>
      <c r="B347" s="327">
        <v>0</v>
      </c>
      <c r="C347" s="327">
        <v>0</v>
      </c>
      <c r="D347" s="327">
        <v>13.081</v>
      </c>
      <c r="E347" s="327">
        <v>4.5246</v>
      </c>
      <c r="F347" s="327">
        <v>16.1121</v>
      </c>
      <c r="G347" s="327">
        <v>4.4309</v>
      </c>
      <c r="H347" s="327">
        <v>19.3739</v>
      </c>
      <c r="I347" s="327">
        <v>4.1523</v>
      </c>
      <c r="J347" s="327">
        <v>16.2706</v>
      </c>
      <c r="K347" s="327">
        <v>5.6829</v>
      </c>
      <c r="L347" s="327">
        <v>19.8155</v>
      </c>
      <c r="M347" s="327">
        <v>7.5958</v>
      </c>
      <c r="N347" s="327">
        <v>0</v>
      </c>
      <c r="O347" s="327">
        <v>0</v>
      </c>
      <c r="P347" s="327">
        <v>0</v>
      </c>
    </row>
    <row r="348" spans="1:16" ht="15">
      <c r="A348" s="326">
        <v>5</v>
      </c>
      <c r="B348" s="327">
        <v>0</v>
      </c>
      <c r="C348" s="327">
        <v>0</v>
      </c>
      <c r="D348" s="327">
        <v>10.4648</v>
      </c>
      <c r="E348" s="327">
        <v>3.6197</v>
      </c>
      <c r="F348" s="327">
        <v>12.8897</v>
      </c>
      <c r="G348" s="327">
        <v>3.5447</v>
      </c>
      <c r="H348" s="327">
        <v>15.4991</v>
      </c>
      <c r="I348" s="327">
        <v>3.3219</v>
      </c>
      <c r="J348" s="327">
        <v>13.0165</v>
      </c>
      <c r="K348" s="327">
        <v>4.5463</v>
      </c>
      <c r="L348" s="327">
        <v>15.8524</v>
      </c>
      <c r="M348" s="327">
        <v>6.0766</v>
      </c>
      <c r="N348" s="327">
        <v>0</v>
      </c>
      <c r="O348" s="327">
        <v>0</v>
      </c>
      <c r="P348" s="327">
        <v>0</v>
      </c>
    </row>
    <row r="349" spans="1:16" ht="15">
      <c r="A349" s="326">
        <v>6</v>
      </c>
      <c r="B349" s="327">
        <v>0</v>
      </c>
      <c r="C349" s="327">
        <v>0</v>
      </c>
      <c r="D349" s="327">
        <v>7.8486</v>
      </c>
      <c r="E349" s="327">
        <v>2.7148</v>
      </c>
      <c r="F349" s="327">
        <v>9.6673</v>
      </c>
      <c r="G349" s="327">
        <v>2.6585</v>
      </c>
      <c r="H349" s="327">
        <v>11.6244</v>
      </c>
      <c r="I349" s="327">
        <v>2.4914</v>
      </c>
      <c r="J349" s="327">
        <v>9.7624</v>
      </c>
      <c r="K349" s="327">
        <v>3.4098</v>
      </c>
      <c r="L349" s="327">
        <v>11.8893</v>
      </c>
      <c r="M349" s="327">
        <v>4.5575</v>
      </c>
      <c r="N349" s="327">
        <v>0</v>
      </c>
      <c r="O349" s="327">
        <v>0</v>
      </c>
      <c r="P349" s="327">
        <v>0</v>
      </c>
    </row>
    <row r="350" spans="1:16" ht="15">
      <c r="A350" s="326">
        <v>7</v>
      </c>
      <c r="B350" s="327">
        <v>0</v>
      </c>
      <c r="C350" s="327">
        <v>0</v>
      </c>
      <c r="D350" s="327">
        <v>7.6026</v>
      </c>
      <c r="E350" s="327">
        <v>2.6524</v>
      </c>
      <c r="F350" s="327">
        <v>9.2101</v>
      </c>
      <c r="G350" s="327">
        <v>2.5966</v>
      </c>
      <c r="H350" s="327">
        <v>11.11</v>
      </c>
      <c r="I350" s="327">
        <v>2.4395</v>
      </c>
      <c r="J350" s="327">
        <v>9.5709</v>
      </c>
      <c r="K350" s="327">
        <v>3.329</v>
      </c>
      <c r="L350" s="327">
        <v>11.3834</v>
      </c>
      <c r="M350" s="327">
        <v>4.4309</v>
      </c>
      <c r="N350" s="327">
        <v>0</v>
      </c>
      <c r="O350" s="327">
        <v>0</v>
      </c>
      <c r="P350" s="327">
        <v>0</v>
      </c>
    </row>
    <row r="351" spans="1:16" ht="15">
      <c r="A351" s="326">
        <v>8</v>
      </c>
      <c r="B351" s="327">
        <v>0</v>
      </c>
      <c r="C351" s="327">
        <v>0</v>
      </c>
      <c r="D351" s="327">
        <v>7.3565</v>
      </c>
      <c r="E351" s="327">
        <v>2.5901</v>
      </c>
      <c r="F351" s="327">
        <v>8.7529</v>
      </c>
      <c r="G351" s="327">
        <v>2.5347</v>
      </c>
      <c r="H351" s="327">
        <v>10.5957</v>
      </c>
      <c r="I351" s="327">
        <v>2.3875</v>
      </c>
      <c r="J351" s="327">
        <v>9.3794</v>
      </c>
      <c r="K351" s="327">
        <v>3.2483</v>
      </c>
      <c r="L351" s="327">
        <v>10.8774</v>
      </c>
      <c r="M351" s="327">
        <v>4.3043</v>
      </c>
      <c r="N351" s="327">
        <v>0</v>
      </c>
      <c r="O351" s="327">
        <v>0</v>
      </c>
      <c r="P351" s="327">
        <v>0</v>
      </c>
    </row>
    <row r="352" spans="1:16" ht="15">
      <c r="A352" s="326">
        <v>9</v>
      </c>
      <c r="B352" s="327">
        <v>0</v>
      </c>
      <c r="C352" s="327">
        <v>0</v>
      </c>
      <c r="D352" s="327">
        <v>7.1104</v>
      </c>
      <c r="E352" s="327">
        <v>2.5277</v>
      </c>
      <c r="F352" s="327">
        <v>8.2957</v>
      </c>
      <c r="G352" s="327">
        <v>2.4728</v>
      </c>
      <c r="H352" s="327">
        <v>10.0814</v>
      </c>
      <c r="I352" s="327">
        <v>2.3356</v>
      </c>
      <c r="J352" s="327">
        <v>9.1879</v>
      </c>
      <c r="K352" s="327">
        <v>3.1676</v>
      </c>
      <c r="L352" s="327">
        <v>10.3715</v>
      </c>
      <c r="M352" s="327">
        <v>4.1777</v>
      </c>
      <c r="N352" s="327">
        <v>0</v>
      </c>
      <c r="O352" s="327">
        <v>0</v>
      </c>
      <c r="P352" s="327">
        <v>0</v>
      </c>
    </row>
    <row r="353" spans="1:16" ht="15">
      <c r="A353" s="326">
        <v>10</v>
      </c>
      <c r="B353" s="327">
        <v>0</v>
      </c>
      <c r="C353" s="327">
        <v>0</v>
      </c>
      <c r="D353" s="327">
        <v>6.8643</v>
      </c>
      <c r="E353" s="327">
        <v>2.4654</v>
      </c>
      <c r="F353" s="327">
        <v>7.8385</v>
      </c>
      <c r="G353" s="327">
        <v>2.4109</v>
      </c>
      <c r="H353" s="327">
        <v>9.567</v>
      </c>
      <c r="I353" s="327">
        <v>2.2836</v>
      </c>
      <c r="J353" s="327">
        <v>8.9965</v>
      </c>
      <c r="K353" s="327">
        <v>3.0869</v>
      </c>
      <c r="L353" s="327">
        <v>9.8655</v>
      </c>
      <c r="M353" s="327">
        <v>4.0511</v>
      </c>
      <c r="N353" s="327">
        <v>0</v>
      </c>
      <c r="O353" s="327">
        <v>0</v>
      </c>
      <c r="P353" s="327">
        <v>0</v>
      </c>
    </row>
    <row r="354" spans="1:16" ht="15">
      <c r="A354" s="326">
        <v>11</v>
      </c>
      <c r="B354" s="327">
        <v>0</v>
      </c>
      <c r="C354" s="327">
        <v>0</v>
      </c>
      <c r="D354" s="327">
        <v>6.6183</v>
      </c>
      <c r="E354" s="327">
        <v>2.4031</v>
      </c>
      <c r="F354" s="327">
        <v>7.3813</v>
      </c>
      <c r="G354" s="327">
        <v>2.349</v>
      </c>
      <c r="H354" s="327">
        <v>9.0527</v>
      </c>
      <c r="I354" s="327">
        <v>2.2317</v>
      </c>
      <c r="J354" s="327">
        <v>8.805</v>
      </c>
      <c r="K354" s="327">
        <v>3.0062</v>
      </c>
      <c r="L354" s="327">
        <v>9.3596</v>
      </c>
      <c r="M354" s="327">
        <v>3.9245</v>
      </c>
      <c r="N354" s="327">
        <v>0</v>
      </c>
      <c r="O354" s="327">
        <v>0</v>
      </c>
      <c r="P354" s="327">
        <v>0</v>
      </c>
    </row>
    <row r="355" spans="1:16" ht="15">
      <c r="A355" s="326">
        <v>12</v>
      </c>
      <c r="B355" s="327">
        <v>0</v>
      </c>
      <c r="C355" s="327">
        <v>0</v>
      </c>
      <c r="D355" s="327">
        <v>6.3722</v>
      </c>
      <c r="E355" s="327">
        <v>2.3407</v>
      </c>
      <c r="F355" s="327">
        <v>6.9241</v>
      </c>
      <c r="G355" s="327">
        <v>2.2871</v>
      </c>
      <c r="H355" s="327">
        <v>8.5384</v>
      </c>
      <c r="I355" s="327">
        <v>2.1797</v>
      </c>
      <c r="J355" s="327">
        <v>8.6135</v>
      </c>
      <c r="K355" s="327">
        <v>2.9255</v>
      </c>
      <c r="L355" s="327">
        <v>8.8537</v>
      </c>
      <c r="M355" s="327">
        <v>3.7979</v>
      </c>
      <c r="N355" s="327">
        <v>0</v>
      </c>
      <c r="O355" s="327">
        <v>0</v>
      </c>
      <c r="P355" s="327">
        <v>0</v>
      </c>
    </row>
    <row r="356" spans="1:16" ht="15">
      <c r="A356" s="326">
        <v>13</v>
      </c>
      <c r="B356" s="327">
        <v>0</v>
      </c>
      <c r="C356" s="327">
        <v>0</v>
      </c>
      <c r="D356" s="327">
        <v>6.1261</v>
      </c>
      <c r="E356" s="327">
        <v>2.2784</v>
      </c>
      <c r="F356" s="327">
        <v>6.4669</v>
      </c>
      <c r="G356" s="327">
        <v>2.2252</v>
      </c>
      <c r="H356" s="327">
        <v>8.0241</v>
      </c>
      <c r="I356" s="327">
        <v>2.1278</v>
      </c>
      <c r="J356" s="327">
        <v>8.422</v>
      </c>
      <c r="K356" s="327">
        <v>2.8448</v>
      </c>
      <c r="L356" s="327">
        <v>8.3477</v>
      </c>
      <c r="M356" s="327">
        <v>3.6713</v>
      </c>
      <c r="N356" s="327">
        <v>0</v>
      </c>
      <c r="O356" s="327">
        <v>0</v>
      </c>
      <c r="P356" s="327">
        <v>0</v>
      </c>
    </row>
    <row r="357" spans="1:16" ht="15">
      <c r="A357" s="326">
        <v>14</v>
      </c>
      <c r="B357" s="327">
        <v>0</v>
      </c>
      <c r="C357" s="327">
        <v>0</v>
      </c>
      <c r="D357" s="327">
        <v>5.88</v>
      </c>
      <c r="E357" s="327">
        <v>2.216</v>
      </c>
      <c r="F357" s="327">
        <v>6.0097</v>
      </c>
      <c r="G357" s="327">
        <v>2.1633</v>
      </c>
      <c r="H357" s="327">
        <v>7.5097</v>
      </c>
      <c r="I357" s="327">
        <v>2.0758</v>
      </c>
      <c r="J357" s="327">
        <v>8.2306</v>
      </c>
      <c r="K357" s="327">
        <v>2.7641</v>
      </c>
      <c r="L357" s="327">
        <v>7.8418</v>
      </c>
      <c r="M357" s="327">
        <v>3.5447</v>
      </c>
      <c r="N357" s="327">
        <v>0</v>
      </c>
      <c r="O357" s="327">
        <v>0</v>
      </c>
      <c r="P357" s="327">
        <v>0</v>
      </c>
    </row>
    <row r="358" spans="1:16" ht="15">
      <c r="A358" s="326">
        <v>15</v>
      </c>
      <c r="B358" s="327">
        <v>0</v>
      </c>
      <c r="C358" s="327">
        <v>0</v>
      </c>
      <c r="D358" s="327">
        <v>5.634</v>
      </c>
      <c r="E358" s="327">
        <v>2.1537</v>
      </c>
      <c r="F358" s="327">
        <v>5.5524</v>
      </c>
      <c r="G358" s="327">
        <v>2.1014</v>
      </c>
      <c r="H358" s="327">
        <v>6.9954</v>
      </c>
      <c r="I358" s="327">
        <v>2.0239</v>
      </c>
      <c r="J358" s="327">
        <v>8.0391</v>
      </c>
      <c r="K358" s="327">
        <v>2.6833</v>
      </c>
      <c r="L358" s="327">
        <v>7.3359</v>
      </c>
      <c r="M358" s="327">
        <v>3.4181</v>
      </c>
      <c r="N358" s="327">
        <v>0</v>
      </c>
      <c r="O358" s="327">
        <v>0</v>
      </c>
      <c r="P358" s="327">
        <v>0</v>
      </c>
    </row>
    <row r="359" spans="1:16" ht="15">
      <c r="A359" s="326">
        <v>16</v>
      </c>
      <c r="B359" s="327">
        <v>0</v>
      </c>
      <c r="C359" s="327">
        <v>0</v>
      </c>
      <c r="D359" s="327">
        <v>5.3879</v>
      </c>
      <c r="E359" s="327">
        <v>2.0913</v>
      </c>
      <c r="F359" s="327">
        <v>5.0952</v>
      </c>
      <c r="G359" s="327">
        <v>2.0395</v>
      </c>
      <c r="H359" s="327">
        <v>6.4811</v>
      </c>
      <c r="I359" s="327">
        <v>1.9719</v>
      </c>
      <c r="J359" s="327">
        <v>7.8476</v>
      </c>
      <c r="K359" s="327">
        <v>2.6026</v>
      </c>
      <c r="L359" s="327">
        <v>6.8299</v>
      </c>
      <c r="M359" s="327">
        <v>3.2915</v>
      </c>
      <c r="N359" s="327">
        <v>0</v>
      </c>
      <c r="O359" s="327">
        <v>0</v>
      </c>
      <c r="P359" s="327">
        <v>0</v>
      </c>
    </row>
    <row r="360" spans="1:16" ht="15">
      <c r="A360" s="326">
        <v>17</v>
      </c>
      <c r="B360" s="327">
        <v>0</v>
      </c>
      <c r="C360" s="327">
        <v>0</v>
      </c>
      <c r="D360" s="327">
        <v>5.1418</v>
      </c>
      <c r="E360" s="327">
        <v>2.029</v>
      </c>
      <c r="F360" s="327">
        <v>4.638</v>
      </c>
      <c r="G360" s="327">
        <v>1.9776</v>
      </c>
      <c r="H360" s="327">
        <v>5.9668</v>
      </c>
      <c r="I360" s="327">
        <v>1.92</v>
      </c>
      <c r="J360" s="327">
        <v>7.6561</v>
      </c>
      <c r="K360" s="327">
        <v>2.5219</v>
      </c>
      <c r="L360" s="327">
        <v>6.324</v>
      </c>
      <c r="M360" s="327">
        <v>3.1649</v>
      </c>
      <c r="N360" s="327">
        <v>0</v>
      </c>
      <c r="O360" s="327">
        <v>0</v>
      </c>
      <c r="P360" s="327">
        <v>0</v>
      </c>
    </row>
    <row r="361" spans="1:16" ht="15">
      <c r="A361" s="326">
        <v>18</v>
      </c>
      <c r="B361" s="327">
        <v>0</v>
      </c>
      <c r="C361" s="327">
        <v>0</v>
      </c>
      <c r="D361" s="327">
        <v>4.8957</v>
      </c>
      <c r="E361" s="327">
        <v>1.9666</v>
      </c>
      <c r="F361" s="327">
        <v>4.1808</v>
      </c>
      <c r="G361" s="327">
        <v>1.9157</v>
      </c>
      <c r="H361" s="327">
        <v>5.4524</v>
      </c>
      <c r="I361" s="327">
        <v>1.868</v>
      </c>
      <c r="J361" s="327">
        <v>7.4646</v>
      </c>
      <c r="K361" s="327">
        <v>2.4412</v>
      </c>
      <c r="L361" s="327">
        <v>5.8181</v>
      </c>
      <c r="M361" s="327">
        <v>3.0383</v>
      </c>
      <c r="N361" s="327">
        <v>7.5271</v>
      </c>
      <c r="O361" s="327">
        <v>4.7871</v>
      </c>
      <c r="P361" s="327">
        <v>0</v>
      </c>
    </row>
    <row r="362" spans="1:16" ht="15">
      <c r="A362" s="326">
        <v>19</v>
      </c>
      <c r="B362" s="327">
        <v>0</v>
      </c>
      <c r="C362" s="327">
        <v>0</v>
      </c>
      <c r="D362" s="327">
        <v>4.878</v>
      </c>
      <c r="E362" s="327">
        <v>1.962</v>
      </c>
      <c r="F362" s="327">
        <v>4.2384</v>
      </c>
      <c r="G362" s="327">
        <v>1.9123</v>
      </c>
      <c r="H362" s="327">
        <v>5.4421</v>
      </c>
      <c r="I362" s="327">
        <v>1.8611</v>
      </c>
      <c r="J362" s="327">
        <v>7.1318</v>
      </c>
      <c r="K362" s="327">
        <v>2.4291</v>
      </c>
      <c r="L362" s="327">
        <v>5.6287</v>
      </c>
      <c r="M362" s="327">
        <v>3.0153</v>
      </c>
      <c r="N362" s="327">
        <v>7.318</v>
      </c>
      <c r="O362" s="327">
        <v>4.6541</v>
      </c>
      <c r="P362" s="327">
        <v>0</v>
      </c>
    </row>
    <row r="363" spans="1:16" ht="15">
      <c r="A363" s="326">
        <v>20</v>
      </c>
      <c r="B363" s="327">
        <v>0</v>
      </c>
      <c r="C363" s="327">
        <v>0</v>
      </c>
      <c r="D363" s="327">
        <v>4.8603</v>
      </c>
      <c r="E363" s="327">
        <v>1.9574</v>
      </c>
      <c r="F363" s="327">
        <v>4.2959</v>
      </c>
      <c r="G363" s="327">
        <v>1.9089</v>
      </c>
      <c r="H363" s="327">
        <v>5.4318</v>
      </c>
      <c r="I363" s="327">
        <v>1.8542</v>
      </c>
      <c r="J363" s="327">
        <v>6.799</v>
      </c>
      <c r="K363" s="327">
        <v>2.4169</v>
      </c>
      <c r="L363" s="327">
        <v>5.4393</v>
      </c>
      <c r="M363" s="327">
        <v>2.9923</v>
      </c>
      <c r="N363" s="327">
        <v>7.109</v>
      </c>
      <c r="O363" s="327">
        <v>4.5212</v>
      </c>
      <c r="P363" s="327">
        <v>0</v>
      </c>
    </row>
    <row r="364" spans="1:16" ht="15">
      <c r="A364" s="326">
        <v>21</v>
      </c>
      <c r="B364" s="327">
        <v>0</v>
      </c>
      <c r="C364" s="327">
        <v>0</v>
      </c>
      <c r="D364" s="327">
        <v>4.9394</v>
      </c>
      <c r="E364" s="327">
        <v>1.9919</v>
      </c>
      <c r="F364" s="327">
        <v>4.4404</v>
      </c>
      <c r="G364" s="327">
        <v>1.9435</v>
      </c>
      <c r="H364" s="327">
        <v>5.5299</v>
      </c>
      <c r="I364" s="327">
        <v>1.8842</v>
      </c>
      <c r="J364" s="327">
        <v>6.5955</v>
      </c>
      <c r="K364" s="327">
        <v>2.4528</v>
      </c>
      <c r="L364" s="327">
        <v>5.3549</v>
      </c>
      <c r="M364" s="327">
        <v>3.0287</v>
      </c>
      <c r="N364" s="327">
        <v>7.0379</v>
      </c>
      <c r="O364" s="327">
        <v>4.476</v>
      </c>
      <c r="P364" s="327">
        <v>0</v>
      </c>
    </row>
    <row r="365" spans="1:16" ht="15">
      <c r="A365" s="326">
        <v>22</v>
      </c>
      <c r="B365" s="327">
        <v>0</v>
      </c>
      <c r="C365" s="327">
        <v>0</v>
      </c>
      <c r="D365" s="327">
        <v>4.9213</v>
      </c>
      <c r="E365" s="327">
        <v>1.9871</v>
      </c>
      <c r="F365" s="327">
        <v>4.4991</v>
      </c>
      <c r="G365" s="327">
        <v>1.94</v>
      </c>
      <c r="H365" s="327">
        <v>5.5193</v>
      </c>
      <c r="I365" s="327">
        <v>1.8771</v>
      </c>
      <c r="J365" s="327">
        <v>6.2561</v>
      </c>
      <c r="K365" s="327">
        <v>2.4404</v>
      </c>
      <c r="L365" s="327">
        <v>5.1617</v>
      </c>
      <c r="M365" s="327">
        <v>3.0052</v>
      </c>
      <c r="N365" s="327">
        <v>6.8246</v>
      </c>
      <c r="O365" s="327">
        <v>4.3403</v>
      </c>
      <c r="P365" s="327">
        <v>0</v>
      </c>
    </row>
    <row r="366" spans="1:16" ht="15">
      <c r="A366" s="326">
        <v>23</v>
      </c>
      <c r="B366" s="327">
        <v>0</v>
      </c>
      <c r="C366" s="327">
        <v>0</v>
      </c>
      <c r="D366" s="327">
        <v>4.9033</v>
      </c>
      <c r="E366" s="327">
        <v>1.9824</v>
      </c>
      <c r="F366" s="327">
        <v>4.5578</v>
      </c>
      <c r="G366" s="327">
        <v>1.9365</v>
      </c>
      <c r="H366" s="327">
        <v>5.5088</v>
      </c>
      <c r="I366" s="327">
        <v>1.8701</v>
      </c>
      <c r="J366" s="327">
        <v>5.9166</v>
      </c>
      <c r="K366" s="327">
        <v>2.428</v>
      </c>
      <c r="L366" s="327">
        <v>4.9685</v>
      </c>
      <c r="M366" s="327">
        <v>2.9818</v>
      </c>
      <c r="N366" s="327">
        <v>6.6113</v>
      </c>
      <c r="O366" s="327">
        <v>4.2047</v>
      </c>
      <c r="P366" s="327">
        <v>0</v>
      </c>
    </row>
    <row r="367" spans="1:16" ht="15">
      <c r="A367" s="326">
        <v>24</v>
      </c>
      <c r="B367" s="327">
        <v>0</v>
      </c>
      <c r="C367" s="327">
        <v>0</v>
      </c>
      <c r="D367" s="327">
        <v>4.8852</v>
      </c>
      <c r="E367" s="327">
        <v>1.9777</v>
      </c>
      <c r="F367" s="327">
        <v>4.6164</v>
      </c>
      <c r="G367" s="327">
        <v>1.933</v>
      </c>
      <c r="H367" s="327">
        <v>5.4982</v>
      </c>
      <c r="I367" s="327">
        <v>1.863</v>
      </c>
      <c r="J367" s="327">
        <v>5.5771</v>
      </c>
      <c r="K367" s="327">
        <v>2.4157</v>
      </c>
      <c r="L367" s="327">
        <v>4.7753</v>
      </c>
      <c r="M367" s="327">
        <v>2.9583</v>
      </c>
      <c r="N367" s="327">
        <v>6.3981</v>
      </c>
      <c r="O367" s="327">
        <v>4.069</v>
      </c>
      <c r="P367" s="327">
        <v>0</v>
      </c>
    </row>
    <row r="368" spans="1:16" ht="15">
      <c r="A368" s="326">
        <v>25</v>
      </c>
      <c r="B368" s="327">
        <v>0</v>
      </c>
      <c r="C368" s="327">
        <v>0</v>
      </c>
      <c r="D368" s="327">
        <v>4.8671</v>
      </c>
      <c r="E368" s="327">
        <v>1.973</v>
      </c>
      <c r="F368" s="327">
        <v>4.6751</v>
      </c>
      <c r="G368" s="327">
        <v>1.9295</v>
      </c>
      <c r="H368" s="327">
        <v>5.4877</v>
      </c>
      <c r="I368" s="327">
        <v>1.8559</v>
      </c>
      <c r="J368" s="327">
        <v>5.2377</v>
      </c>
      <c r="K368" s="327">
        <v>2.4033</v>
      </c>
      <c r="L368" s="327">
        <v>4.5821</v>
      </c>
      <c r="M368" s="327">
        <v>2.9348</v>
      </c>
      <c r="N368" s="327">
        <v>6.1848</v>
      </c>
      <c r="O368" s="327">
        <v>3.9334</v>
      </c>
      <c r="P368" s="327">
        <v>0</v>
      </c>
    </row>
    <row r="369" spans="1:16" ht="15">
      <c r="A369" s="326">
        <v>26</v>
      </c>
      <c r="B369" s="327">
        <v>0</v>
      </c>
      <c r="C369" s="327">
        <v>0</v>
      </c>
      <c r="D369" s="327">
        <v>4.849</v>
      </c>
      <c r="E369" s="327">
        <v>1.9683</v>
      </c>
      <c r="F369" s="327">
        <v>4.7338</v>
      </c>
      <c r="G369" s="327">
        <v>1.926</v>
      </c>
      <c r="H369" s="327">
        <v>5.4771</v>
      </c>
      <c r="I369" s="327">
        <v>1.8489</v>
      </c>
      <c r="J369" s="327">
        <v>4.8982</v>
      </c>
      <c r="K369" s="327">
        <v>2.3909</v>
      </c>
      <c r="L369" s="327">
        <v>4.3889</v>
      </c>
      <c r="M369" s="327">
        <v>2.9114</v>
      </c>
      <c r="N369" s="327">
        <v>5.9715</v>
      </c>
      <c r="O369" s="327">
        <v>3.7978</v>
      </c>
      <c r="P369" s="327">
        <v>0</v>
      </c>
    </row>
    <row r="370" spans="1:16" ht="15">
      <c r="A370" s="326">
        <v>27</v>
      </c>
      <c r="B370" s="327">
        <v>0</v>
      </c>
      <c r="C370" s="327">
        <v>0</v>
      </c>
      <c r="D370" s="327">
        <v>4.831</v>
      </c>
      <c r="E370" s="327">
        <v>1.9636</v>
      </c>
      <c r="F370" s="327">
        <v>4.7924</v>
      </c>
      <c r="G370" s="327">
        <v>1.9225</v>
      </c>
      <c r="H370" s="327">
        <v>5.4666</v>
      </c>
      <c r="I370" s="327">
        <v>1.8418</v>
      </c>
      <c r="J370" s="327">
        <v>4.5587</v>
      </c>
      <c r="K370" s="327">
        <v>2.3785</v>
      </c>
      <c r="L370" s="327">
        <v>4.1957</v>
      </c>
      <c r="M370" s="327">
        <v>2.8879</v>
      </c>
      <c r="N370" s="327">
        <v>5.7583</v>
      </c>
      <c r="O370" s="327">
        <v>3.6621</v>
      </c>
      <c r="P370" s="327">
        <v>0</v>
      </c>
    </row>
    <row r="371" spans="1:16" ht="15">
      <c r="A371" s="326">
        <v>28</v>
      </c>
      <c r="B371" s="327">
        <v>0</v>
      </c>
      <c r="C371" s="327">
        <v>0</v>
      </c>
      <c r="D371" s="327">
        <v>4.8129</v>
      </c>
      <c r="E371" s="327">
        <v>1.9589</v>
      </c>
      <c r="F371" s="327">
        <v>4.8511</v>
      </c>
      <c r="G371" s="327">
        <v>1.919</v>
      </c>
      <c r="H371" s="327">
        <v>5.456</v>
      </c>
      <c r="I371" s="327">
        <v>1.8347</v>
      </c>
      <c r="J371" s="327">
        <v>4.2193</v>
      </c>
      <c r="K371" s="327">
        <v>2.3661</v>
      </c>
      <c r="L371" s="327">
        <v>4.0025</v>
      </c>
      <c r="M371" s="327">
        <v>2.8644</v>
      </c>
      <c r="N371" s="327">
        <v>5.545</v>
      </c>
      <c r="O371" s="327">
        <v>3.5265</v>
      </c>
      <c r="P371" s="327">
        <v>0</v>
      </c>
    </row>
    <row r="372" spans="1:16" ht="15">
      <c r="A372" s="326">
        <v>29</v>
      </c>
      <c r="B372" s="327">
        <v>0</v>
      </c>
      <c r="C372" s="327">
        <v>0</v>
      </c>
      <c r="D372" s="327">
        <v>4.7948</v>
      </c>
      <c r="E372" s="327">
        <v>1.9542</v>
      </c>
      <c r="F372" s="327">
        <v>4.9097</v>
      </c>
      <c r="G372" s="327">
        <v>1.9155</v>
      </c>
      <c r="H372" s="327">
        <v>5.4455</v>
      </c>
      <c r="I372" s="327">
        <v>1.8277</v>
      </c>
      <c r="J372" s="327">
        <v>3.8798</v>
      </c>
      <c r="K372" s="327">
        <v>2.3537</v>
      </c>
      <c r="L372" s="327">
        <v>3.8093</v>
      </c>
      <c r="M372" s="327">
        <v>2.841</v>
      </c>
      <c r="N372" s="327">
        <v>5.3317</v>
      </c>
      <c r="O372" s="327">
        <v>3.3909</v>
      </c>
      <c r="P372" s="327">
        <v>0</v>
      </c>
    </row>
    <row r="373" spans="1:16" ht="15">
      <c r="A373" s="326">
        <v>30</v>
      </c>
      <c r="B373" s="327">
        <v>0</v>
      </c>
      <c r="C373" s="327">
        <v>0</v>
      </c>
      <c r="D373" s="327">
        <v>4.7767</v>
      </c>
      <c r="E373" s="327">
        <v>1.9495</v>
      </c>
      <c r="F373" s="327">
        <v>4.9684</v>
      </c>
      <c r="G373" s="327">
        <v>1.912</v>
      </c>
      <c r="H373" s="327">
        <v>5.4349</v>
      </c>
      <c r="I373" s="327">
        <v>1.8206</v>
      </c>
      <c r="J373" s="327">
        <v>3.5403</v>
      </c>
      <c r="K373" s="327">
        <v>2.3413</v>
      </c>
      <c r="L373" s="327">
        <v>3.6162</v>
      </c>
      <c r="M373" s="327">
        <v>2.8175</v>
      </c>
      <c r="N373" s="327">
        <v>5.1184</v>
      </c>
      <c r="O373" s="327">
        <v>3.2552</v>
      </c>
      <c r="P373" s="327">
        <v>0</v>
      </c>
    </row>
    <row r="374" spans="1:16" ht="15">
      <c r="A374" s="326">
        <v>31</v>
      </c>
      <c r="B374" s="327">
        <v>0</v>
      </c>
      <c r="C374" s="327">
        <v>0</v>
      </c>
      <c r="D374" s="327">
        <v>5.0778</v>
      </c>
      <c r="E374" s="327">
        <v>1.9374</v>
      </c>
      <c r="F374" s="327">
        <v>4.9147</v>
      </c>
      <c r="G374" s="327">
        <v>1.9024</v>
      </c>
      <c r="H374" s="327">
        <v>5.2455</v>
      </c>
      <c r="I374" s="327">
        <v>1.8129</v>
      </c>
      <c r="J374" s="327">
        <v>3.4866</v>
      </c>
      <c r="K374" s="327">
        <v>2.3014</v>
      </c>
      <c r="L374" s="327">
        <v>3.6749</v>
      </c>
      <c r="M374" s="327">
        <v>2.7976</v>
      </c>
      <c r="N374" s="327">
        <v>5.0032</v>
      </c>
      <c r="O374" s="327">
        <v>3.1576</v>
      </c>
      <c r="P374" s="327">
        <v>0</v>
      </c>
    </row>
    <row r="375" spans="1:16" ht="15">
      <c r="A375" s="326">
        <v>32</v>
      </c>
      <c r="B375" s="327">
        <v>0</v>
      </c>
      <c r="C375" s="327">
        <v>0</v>
      </c>
      <c r="D375" s="327">
        <v>5.3789</v>
      </c>
      <c r="E375" s="327">
        <v>1.9254</v>
      </c>
      <c r="F375" s="327">
        <v>4.861</v>
      </c>
      <c r="G375" s="327">
        <v>1.8929</v>
      </c>
      <c r="H375" s="327">
        <v>5.056</v>
      </c>
      <c r="I375" s="327">
        <v>1.8052</v>
      </c>
      <c r="J375" s="327">
        <v>3.4328</v>
      </c>
      <c r="K375" s="327">
        <v>2.2615</v>
      </c>
      <c r="L375" s="327">
        <v>3.7337</v>
      </c>
      <c r="M375" s="327">
        <v>2.7777</v>
      </c>
      <c r="N375" s="327">
        <v>4.8879</v>
      </c>
      <c r="O375" s="327">
        <v>3.0599</v>
      </c>
      <c r="P375" s="327">
        <v>0</v>
      </c>
    </row>
    <row r="376" spans="1:16" ht="15">
      <c r="A376" s="326">
        <v>33</v>
      </c>
      <c r="B376" s="327">
        <v>0</v>
      </c>
      <c r="C376" s="327">
        <v>0</v>
      </c>
      <c r="D376" s="327">
        <v>5.68</v>
      </c>
      <c r="E376" s="327">
        <v>1.9133</v>
      </c>
      <c r="F376" s="327">
        <v>4.8072</v>
      </c>
      <c r="G376" s="327">
        <v>1.8834</v>
      </c>
      <c r="H376" s="327">
        <v>4.8665</v>
      </c>
      <c r="I376" s="327">
        <v>1.7975</v>
      </c>
      <c r="J376" s="327">
        <v>3.379</v>
      </c>
      <c r="K376" s="327">
        <v>2.2217</v>
      </c>
      <c r="L376" s="327">
        <v>3.7925</v>
      </c>
      <c r="M376" s="327">
        <v>2.7579</v>
      </c>
      <c r="N376" s="327">
        <v>4.7726</v>
      </c>
      <c r="O376" s="327">
        <v>2.9622</v>
      </c>
      <c r="P376" s="327">
        <v>0</v>
      </c>
    </row>
    <row r="377" spans="1:16" ht="15">
      <c r="A377" s="326">
        <v>34</v>
      </c>
      <c r="B377" s="327">
        <v>0</v>
      </c>
      <c r="C377" s="327">
        <v>0</v>
      </c>
      <c r="D377" s="327">
        <v>5.9812</v>
      </c>
      <c r="E377" s="327">
        <v>1.9013</v>
      </c>
      <c r="F377" s="327">
        <v>4.7535</v>
      </c>
      <c r="G377" s="327">
        <v>1.8738</v>
      </c>
      <c r="H377" s="327">
        <v>4.6771</v>
      </c>
      <c r="I377" s="327">
        <v>1.7898</v>
      </c>
      <c r="J377" s="327">
        <v>3.3252</v>
      </c>
      <c r="K377" s="327">
        <v>2.1818</v>
      </c>
      <c r="L377" s="327">
        <v>3.8513</v>
      </c>
      <c r="M377" s="327">
        <v>2.738</v>
      </c>
      <c r="N377" s="327">
        <v>4.6573</v>
      </c>
      <c r="O377" s="327">
        <v>2.8645</v>
      </c>
      <c r="P377" s="327">
        <v>0</v>
      </c>
    </row>
    <row r="378" spans="1:16" ht="15">
      <c r="A378" s="326">
        <v>35</v>
      </c>
      <c r="B378" s="327">
        <v>0</v>
      </c>
      <c r="C378" s="327">
        <v>0</v>
      </c>
      <c r="D378" s="327">
        <v>6.2823</v>
      </c>
      <c r="E378" s="327">
        <v>1.8892</v>
      </c>
      <c r="F378" s="327">
        <v>4.6998</v>
      </c>
      <c r="G378" s="327">
        <v>1.8643</v>
      </c>
      <c r="H378" s="327">
        <v>4.4876</v>
      </c>
      <c r="I378" s="327">
        <v>1.7821</v>
      </c>
      <c r="J378" s="327">
        <v>3.2714</v>
      </c>
      <c r="K378" s="327">
        <v>2.1419</v>
      </c>
      <c r="L378" s="327">
        <v>3.91</v>
      </c>
      <c r="M378" s="327">
        <v>2.7181</v>
      </c>
      <c r="N378" s="327">
        <v>4.5421</v>
      </c>
      <c r="O378" s="327">
        <v>2.7668</v>
      </c>
      <c r="P378" s="327">
        <v>0</v>
      </c>
    </row>
    <row r="379" spans="1:16" ht="15">
      <c r="A379" s="326">
        <v>36</v>
      </c>
      <c r="B379" s="327">
        <v>0</v>
      </c>
      <c r="C379" s="327">
        <v>0</v>
      </c>
      <c r="D379" s="327">
        <v>6.5834</v>
      </c>
      <c r="E379" s="327">
        <v>1.8771</v>
      </c>
      <c r="F379" s="327">
        <v>4.6461</v>
      </c>
      <c r="G379" s="327">
        <v>1.8547</v>
      </c>
      <c r="H379" s="327">
        <v>4.2982</v>
      </c>
      <c r="I379" s="327">
        <v>1.7744</v>
      </c>
      <c r="J379" s="327">
        <v>3.2177</v>
      </c>
      <c r="K379" s="327">
        <v>2.1021</v>
      </c>
      <c r="L379" s="327">
        <v>3.9688</v>
      </c>
      <c r="M379" s="327">
        <v>2.6982</v>
      </c>
      <c r="N379" s="327">
        <v>4.4268</v>
      </c>
      <c r="O379" s="327">
        <v>2.6691</v>
      </c>
      <c r="P379" s="327">
        <v>0</v>
      </c>
    </row>
    <row r="380" spans="1:16" ht="15">
      <c r="A380" s="326">
        <v>37</v>
      </c>
      <c r="B380" s="327">
        <v>0</v>
      </c>
      <c r="C380" s="327">
        <v>0</v>
      </c>
      <c r="D380" s="327">
        <v>6.8845</v>
      </c>
      <c r="E380" s="327">
        <v>1.8651</v>
      </c>
      <c r="F380" s="327">
        <v>4.5923</v>
      </c>
      <c r="G380" s="327">
        <v>1.8452</v>
      </c>
      <c r="H380" s="327">
        <v>4.1087</v>
      </c>
      <c r="I380" s="327">
        <v>1.7667</v>
      </c>
      <c r="J380" s="327">
        <v>3.1639</v>
      </c>
      <c r="K380" s="327">
        <v>2.0622</v>
      </c>
      <c r="L380" s="327">
        <v>4.0276</v>
      </c>
      <c r="M380" s="327">
        <v>2.6783</v>
      </c>
      <c r="N380" s="327">
        <v>4.3115</v>
      </c>
      <c r="O380" s="327">
        <v>2.5714</v>
      </c>
      <c r="P380" s="327">
        <v>0</v>
      </c>
    </row>
    <row r="381" spans="1:16" ht="15">
      <c r="A381" s="326">
        <v>38</v>
      </c>
      <c r="B381" s="327">
        <v>0</v>
      </c>
      <c r="C381" s="327">
        <v>0</v>
      </c>
      <c r="D381" s="327">
        <v>7.1856</v>
      </c>
      <c r="E381" s="327">
        <v>1.853</v>
      </c>
      <c r="F381" s="327">
        <v>4.5386</v>
      </c>
      <c r="G381" s="327">
        <v>1.8357</v>
      </c>
      <c r="H381" s="327">
        <v>3.9193</v>
      </c>
      <c r="I381" s="327">
        <v>1.759</v>
      </c>
      <c r="J381" s="327">
        <v>3.1101</v>
      </c>
      <c r="K381" s="327">
        <v>2.0223</v>
      </c>
      <c r="L381" s="327">
        <v>4.0864</v>
      </c>
      <c r="M381" s="327">
        <v>2.6585</v>
      </c>
      <c r="N381" s="327">
        <v>4.1962</v>
      </c>
      <c r="O381" s="327">
        <v>2.4737</v>
      </c>
      <c r="P381" s="327">
        <v>0</v>
      </c>
    </row>
    <row r="382" spans="1:16" ht="15">
      <c r="A382" s="326">
        <v>39</v>
      </c>
      <c r="B382" s="327">
        <v>0</v>
      </c>
      <c r="C382" s="327">
        <v>0</v>
      </c>
      <c r="D382" s="327">
        <v>7.4867</v>
      </c>
      <c r="E382" s="327">
        <v>1.841</v>
      </c>
      <c r="F382" s="327">
        <v>4.4849</v>
      </c>
      <c r="G382" s="327">
        <v>1.8261</v>
      </c>
      <c r="H382" s="327">
        <v>3.7298</v>
      </c>
      <c r="I382" s="327">
        <v>1.7513</v>
      </c>
      <c r="J382" s="327">
        <v>3.0563</v>
      </c>
      <c r="K382" s="327">
        <v>1.9825</v>
      </c>
      <c r="L382" s="327">
        <v>4.1452</v>
      </c>
      <c r="M382" s="327">
        <v>2.6386</v>
      </c>
      <c r="N382" s="327">
        <v>4.0809</v>
      </c>
      <c r="O382" s="327">
        <v>2.3761</v>
      </c>
      <c r="P382" s="327">
        <v>0</v>
      </c>
    </row>
    <row r="383" spans="1:16" ht="15">
      <c r="A383" s="326">
        <v>40</v>
      </c>
      <c r="B383" s="327">
        <v>0</v>
      </c>
      <c r="C383" s="327">
        <v>0</v>
      </c>
      <c r="D383" s="327">
        <v>7.7878</v>
      </c>
      <c r="E383" s="327">
        <v>1.8289</v>
      </c>
      <c r="F383" s="327">
        <v>4.4312</v>
      </c>
      <c r="G383" s="327">
        <v>1.8166</v>
      </c>
      <c r="H383" s="327">
        <v>3.5403</v>
      </c>
      <c r="I383" s="327">
        <v>1.7436</v>
      </c>
      <c r="J383" s="327">
        <v>3.0026</v>
      </c>
      <c r="K383" s="327">
        <v>1.9426</v>
      </c>
      <c r="L383" s="327">
        <v>4.2039</v>
      </c>
      <c r="M383" s="327">
        <v>2.6187</v>
      </c>
      <c r="N383" s="327">
        <v>3.9657</v>
      </c>
      <c r="O383" s="327">
        <v>2.2784</v>
      </c>
      <c r="P383" s="327">
        <v>0</v>
      </c>
    </row>
    <row r="384" spans="1:16" ht="15">
      <c r="A384" s="326">
        <v>41</v>
      </c>
      <c r="B384" s="327">
        <v>0</v>
      </c>
      <c r="C384" s="327">
        <v>0</v>
      </c>
      <c r="D384" s="327">
        <v>8.0889</v>
      </c>
      <c r="E384" s="327">
        <v>1.8168</v>
      </c>
      <c r="F384" s="327">
        <v>4.3774</v>
      </c>
      <c r="G384" s="327">
        <v>1.8071</v>
      </c>
      <c r="H384" s="327">
        <v>3.3509</v>
      </c>
      <c r="I384" s="327">
        <v>1.7359</v>
      </c>
      <c r="J384" s="327">
        <v>2.9488</v>
      </c>
      <c r="K384" s="327">
        <v>1.9027</v>
      </c>
      <c r="L384" s="327">
        <v>4.2627</v>
      </c>
      <c r="M384" s="327">
        <v>2.5988</v>
      </c>
      <c r="N384" s="327">
        <v>3.8504</v>
      </c>
      <c r="O384" s="327">
        <v>2.1807</v>
      </c>
      <c r="P384" s="327">
        <v>0</v>
      </c>
    </row>
    <row r="385" spans="1:16" ht="15">
      <c r="A385" s="326">
        <v>42</v>
      </c>
      <c r="B385" s="327">
        <v>0</v>
      </c>
      <c r="C385" s="327">
        <v>0</v>
      </c>
      <c r="D385" s="327">
        <v>8.39</v>
      </c>
      <c r="E385" s="327">
        <v>1.8048</v>
      </c>
      <c r="F385" s="327">
        <v>4.3237</v>
      </c>
      <c r="G385" s="327">
        <v>1.7975</v>
      </c>
      <c r="H385" s="327">
        <v>3.1614</v>
      </c>
      <c r="I385" s="327">
        <v>1.7282</v>
      </c>
      <c r="J385" s="327">
        <v>2.895</v>
      </c>
      <c r="K385" s="327">
        <v>1.8628</v>
      </c>
      <c r="L385" s="327">
        <v>4.3215</v>
      </c>
      <c r="M385" s="327">
        <v>2.579</v>
      </c>
      <c r="N385" s="327">
        <v>3.7351</v>
      </c>
      <c r="O385" s="327">
        <v>2.083</v>
      </c>
      <c r="P385" s="327">
        <v>0</v>
      </c>
    </row>
    <row r="386" spans="1:16" ht="15">
      <c r="A386" s="326">
        <v>43</v>
      </c>
      <c r="B386" s="327">
        <v>0</v>
      </c>
      <c r="C386" s="327">
        <v>0</v>
      </c>
      <c r="D386" s="327">
        <v>8.0461</v>
      </c>
      <c r="E386" s="327">
        <v>1.8005</v>
      </c>
      <c r="F386" s="327">
        <v>4.4245</v>
      </c>
      <c r="G386" s="327">
        <v>1.7943</v>
      </c>
      <c r="H386" s="327">
        <v>3.1743</v>
      </c>
      <c r="I386" s="327">
        <v>1.7218</v>
      </c>
      <c r="J386" s="327">
        <v>3.0065</v>
      </c>
      <c r="K386" s="327">
        <v>1.8536</v>
      </c>
      <c r="L386" s="327">
        <v>4.3248</v>
      </c>
      <c r="M386" s="327">
        <v>2.5667</v>
      </c>
      <c r="N386" s="327">
        <v>3.6759</v>
      </c>
      <c r="O386" s="327">
        <v>2.0711</v>
      </c>
      <c r="P386" s="327">
        <v>0</v>
      </c>
    </row>
    <row r="387" spans="1:16" ht="15">
      <c r="A387" s="326">
        <v>44</v>
      </c>
      <c r="B387" s="327">
        <v>0</v>
      </c>
      <c r="C387" s="327">
        <v>0</v>
      </c>
      <c r="D387" s="327">
        <v>7.7022</v>
      </c>
      <c r="E387" s="327">
        <v>1.7963</v>
      </c>
      <c r="F387" s="327">
        <v>4.5253</v>
      </c>
      <c r="G387" s="327">
        <v>1.7911</v>
      </c>
      <c r="H387" s="327">
        <v>3.1872</v>
      </c>
      <c r="I387" s="327">
        <v>1.7154</v>
      </c>
      <c r="J387" s="327">
        <v>3.1181</v>
      </c>
      <c r="K387" s="327">
        <v>1.8443</v>
      </c>
      <c r="L387" s="327">
        <v>4.3281</v>
      </c>
      <c r="M387" s="327">
        <v>2.5544</v>
      </c>
      <c r="N387" s="327">
        <v>3.6166</v>
      </c>
      <c r="O387" s="327">
        <v>2.0592</v>
      </c>
      <c r="P387" s="327">
        <v>0</v>
      </c>
    </row>
    <row r="388" spans="1:16" ht="15">
      <c r="A388" s="326">
        <v>45</v>
      </c>
      <c r="B388" s="327">
        <v>0</v>
      </c>
      <c r="C388" s="327">
        <v>0</v>
      </c>
      <c r="D388" s="327">
        <v>7.3583</v>
      </c>
      <c r="E388" s="327">
        <v>1.7921</v>
      </c>
      <c r="F388" s="327">
        <v>4.6262</v>
      </c>
      <c r="G388" s="327">
        <v>1.7878</v>
      </c>
      <c r="H388" s="327">
        <v>3.2</v>
      </c>
      <c r="I388" s="327">
        <v>1.709</v>
      </c>
      <c r="J388" s="327">
        <v>3.2296</v>
      </c>
      <c r="K388" s="327">
        <v>1.835</v>
      </c>
      <c r="L388" s="327">
        <v>4.3314</v>
      </c>
      <c r="M388" s="327">
        <v>2.5421</v>
      </c>
      <c r="N388" s="327">
        <v>3.5574</v>
      </c>
      <c r="O388" s="327">
        <v>2.0473</v>
      </c>
      <c r="P388" s="327">
        <v>0</v>
      </c>
    </row>
    <row r="389" spans="1:16" ht="15">
      <c r="A389" s="326">
        <v>46</v>
      </c>
      <c r="B389" s="327">
        <v>0</v>
      </c>
      <c r="C389" s="327">
        <v>0</v>
      </c>
      <c r="D389" s="327">
        <v>7.0144</v>
      </c>
      <c r="E389" s="327">
        <v>1.7878</v>
      </c>
      <c r="F389" s="327">
        <v>4.727</v>
      </c>
      <c r="G389" s="327">
        <v>1.7846</v>
      </c>
      <c r="H389" s="327">
        <v>3.2129</v>
      </c>
      <c r="I389" s="327">
        <v>1.7026</v>
      </c>
      <c r="J389" s="327">
        <v>3.3411</v>
      </c>
      <c r="K389" s="327">
        <v>1.8257</v>
      </c>
      <c r="L389" s="327">
        <v>4.3346</v>
      </c>
      <c r="M389" s="327">
        <v>2.5298</v>
      </c>
      <c r="N389" s="327">
        <v>3.4981</v>
      </c>
      <c r="O389" s="327">
        <v>2.0354</v>
      </c>
      <c r="P389" s="327">
        <v>0</v>
      </c>
    </row>
    <row r="390" spans="1:16" ht="15">
      <c r="A390" s="326">
        <v>47</v>
      </c>
      <c r="B390" s="327">
        <v>0</v>
      </c>
      <c r="C390" s="327">
        <v>0</v>
      </c>
      <c r="D390" s="327">
        <v>6.6705</v>
      </c>
      <c r="E390" s="327">
        <v>1.7836</v>
      </c>
      <c r="F390" s="327">
        <v>4.8278</v>
      </c>
      <c r="G390" s="327">
        <v>1.7814</v>
      </c>
      <c r="H390" s="327">
        <v>3.2258</v>
      </c>
      <c r="I390" s="327">
        <v>1.6961</v>
      </c>
      <c r="J390" s="327">
        <v>3.4526</v>
      </c>
      <c r="K390" s="327">
        <v>1.8165</v>
      </c>
      <c r="L390" s="327">
        <v>4.3379</v>
      </c>
      <c r="M390" s="327">
        <v>2.5175</v>
      </c>
      <c r="N390" s="327">
        <v>3.4389</v>
      </c>
      <c r="O390" s="327">
        <v>2.0235</v>
      </c>
      <c r="P390" s="327">
        <v>0</v>
      </c>
    </row>
    <row r="391" spans="1:16" ht="15">
      <c r="A391" s="326">
        <v>48</v>
      </c>
      <c r="B391" s="327">
        <v>0</v>
      </c>
      <c r="C391" s="327">
        <v>0</v>
      </c>
      <c r="D391" s="327">
        <v>6.3266</v>
      </c>
      <c r="E391" s="327">
        <v>1.7794</v>
      </c>
      <c r="F391" s="327">
        <v>4.9286</v>
      </c>
      <c r="G391" s="327">
        <v>1.7782</v>
      </c>
      <c r="H391" s="327">
        <v>3.2386</v>
      </c>
      <c r="I391" s="327">
        <v>1.6897</v>
      </c>
      <c r="J391" s="327">
        <v>3.5641</v>
      </c>
      <c r="K391" s="327">
        <v>1.8072</v>
      </c>
      <c r="L391" s="327">
        <v>4.3412</v>
      </c>
      <c r="M391" s="327">
        <v>2.5052</v>
      </c>
      <c r="N391" s="327">
        <v>3.3797</v>
      </c>
      <c r="O391" s="327">
        <v>2.0116</v>
      </c>
      <c r="P391" s="327">
        <v>0</v>
      </c>
    </row>
    <row r="392" spans="1:16" ht="15">
      <c r="A392" s="326">
        <v>49</v>
      </c>
      <c r="B392" s="327">
        <v>0</v>
      </c>
      <c r="C392" s="327">
        <v>0</v>
      </c>
      <c r="D392" s="327">
        <v>5.9827</v>
      </c>
      <c r="E392" s="327">
        <v>1.7751</v>
      </c>
      <c r="F392" s="327">
        <v>5.0294</v>
      </c>
      <c r="G392" s="327">
        <v>1.7749</v>
      </c>
      <c r="H392" s="327">
        <v>3.2515</v>
      </c>
      <c r="I392" s="327">
        <v>1.6833</v>
      </c>
      <c r="J392" s="327">
        <v>3.6757</v>
      </c>
      <c r="K392" s="327">
        <v>1.7979</v>
      </c>
      <c r="L392" s="327">
        <v>4.3445</v>
      </c>
      <c r="M392" s="327">
        <v>2.4929</v>
      </c>
      <c r="N392" s="327">
        <v>3.3204</v>
      </c>
      <c r="O392" s="327">
        <v>1.9997</v>
      </c>
      <c r="P392" s="327">
        <v>0</v>
      </c>
    </row>
    <row r="393" spans="1:16" ht="15">
      <c r="A393" s="326">
        <v>50</v>
      </c>
      <c r="B393" s="327">
        <v>0</v>
      </c>
      <c r="C393" s="327">
        <v>0</v>
      </c>
      <c r="D393" s="327">
        <v>5.6388</v>
      </c>
      <c r="E393" s="327">
        <v>1.7709</v>
      </c>
      <c r="F393" s="327">
        <v>5.1302</v>
      </c>
      <c r="G393" s="327">
        <v>1.7717</v>
      </c>
      <c r="H393" s="327">
        <v>3.2644</v>
      </c>
      <c r="I393" s="327">
        <v>1.6769</v>
      </c>
      <c r="J393" s="327">
        <v>3.7872</v>
      </c>
      <c r="K393" s="327">
        <v>1.7887</v>
      </c>
      <c r="L393" s="327">
        <v>4.3478</v>
      </c>
      <c r="M393" s="327">
        <v>2.4806</v>
      </c>
      <c r="N393" s="327">
        <v>3.2612</v>
      </c>
      <c r="O393" s="327">
        <v>1.9878</v>
      </c>
      <c r="P393" s="327">
        <v>0</v>
      </c>
    </row>
    <row r="394" spans="1:16" ht="15">
      <c r="A394" s="326">
        <v>51</v>
      </c>
      <c r="B394" s="327">
        <v>0</v>
      </c>
      <c r="C394" s="327">
        <v>0</v>
      </c>
      <c r="D394" s="327">
        <v>5.2949</v>
      </c>
      <c r="E394" s="327">
        <v>1.7667</v>
      </c>
      <c r="F394" s="327">
        <v>5.2311</v>
      </c>
      <c r="G394" s="327">
        <v>1.7685</v>
      </c>
      <c r="H394" s="327">
        <v>3.2772</v>
      </c>
      <c r="I394" s="327">
        <v>1.6705</v>
      </c>
      <c r="J394" s="327">
        <v>3.8987</v>
      </c>
      <c r="K394" s="327">
        <v>1.7794</v>
      </c>
      <c r="L394" s="327">
        <v>4.3511</v>
      </c>
      <c r="M394" s="327">
        <v>2.4683</v>
      </c>
      <c r="N394" s="327">
        <v>3.2019</v>
      </c>
      <c r="O394" s="327">
        <v>1.9759</v>
      </c>
      <c r="P394" s="327">
        <v>0</v>
      </c>
    </row>
    <row r="395" spans="1:16" ht="15">
      <c r="A395" s="326">
        <v>52</v>
      </c>
      <c r="B395" s="327">
        <v>0</v>
      </c>
      <c r="C395" s="327">
        <v>0</v>
      </c>
      <c r="D395" s="327">
        <v>4.951</v>
      </c>
      <c r="E395" s="327">
        <v>1.7624</v>
      </c>
      <c r="F395" s="327">
        <v>5.3319</v>
      </c>
      <c r="G395" s="327">
        <v>1.7653</v>
      </c>
      <c r="H395" s="327">
        <v>3.2901</v>
      </c>
      <c r="I395" s="327">
        <v>1.6641</v>
      </c>
      <c r="J395" s="327">
        <v>4.0102</v>
      </c>
      <c r="K395" s="327">
        <v>1.7701</v>
      </c>
      <c r="L395" s="327">
        <v>4.3544</v>
      </c>
      <c r="M395" s="327">
        <v>2.456</v>
      </c>
      <c r="N395" s="327">
        <v>3.1427</v>
      </c>
      <c r="O395" s="327">
        <v>1.9641</v>
      </c>
      <c r="P395" s="327">
        <v>0</v>
      </c>
    </row>
    <row r="396" spans="1:16" ht="15">
      <c r="A396" s="326">
        <v>53</v>
      </c>
      <c r="B396" s="327">
        <v>0</v>
      </c>
      <c r="C396" s="327">
        <v>0</v>
      </c>
      <c r="D396" s="327">
        <v>4.6071</v>
      </c>
      <c r="E396" s="327">
        <v>1.7582</v>
      </c>
      <c r="F396" s="327">
        <v>5.4327</v>
      </c>
      <c r="G396" s="327">
        <v>1.762</v>
      </c>
      <c r="H396" s="327">
        <v>3.303</v>
      </c>
      <c r="I396" s="327">
        <v>1.6577</v>
      </c>
      <c r="J396" s="327">
        <v>4.1218</v>
      </c>
      <c r="K396" s="327">
        <v>1.7608</v>
      </c>
      <c r="L396" s="327">
        <v>4.3577</v>
      </c>
      <c r="M396" s="327">
        <v>2.4437</v>
      </c>
      <c r="N396" s="327">
        <v>3.0835</v>
      </c>
      <c r="O396" s="327">
        <v>1.9522</v>
      </c>
      <c r="P396" s="327">
        <v>0</v>
      </c>
    </row>
    <row r="397" spans="1:16" ht="15">
      <c r="A397" s="326">
        <v>54</v>
      </c>
      <c r="B397" s="327">
        <v>0</v>
      </c>
      <c r="C397" s="327">
        <v>0</v>
      </c>
      <c r="D397" s="327">
        <v>4.2632</v>
      </c>
      <c r="E397" s="327">
        <v>1.754</v>
      </c>
      <c r="F397" s="327">
        <v>5.5335</v>
      </c>
      <c r="G397" s="327">
        <v>1.7588</v>
      </c>
      <c r="H397" s="327">
        <v>3.3158</v>
      </c>
      <c r="I397" s="327">
        <v>1.6513</v>
      </c>
      <c r="J397" s="327">
        <v>4.2333</v>
      </c>
      <c r="K397" s="327">
        <v>1.7516</v>
      </c>
      <c r="L397" s="327">
        <v>4.3609</v>
      </c>
      <c r="M397" s="327">
        <v>2.4314</v>
      </c>
      <c r="N397" s="327">
        <v>3.0242</v>
      </c>
      <c r="O397" s="327">
        <v>1.9403</v>
      </c>
      <c r="P397" s="327">
        <v>0</v>
      </c>
    </row>
    <row r="398" spans="1:16" ht="15">
      <c r="A398" s="326">
        <v>55</v>
      </c>
      <c r="B398" s="327">
        <v>0</v>
      </c>
      <c r="C398" s="327">
        <v>0</v>
      </c>
      <c r="D398" s="327">
        <v>4.2762</v>
      </c>
      <c r="E398" s="327">
        <v>1.7278</v>
      </c>
      <c r="F398" s="327">
        <v>5.4245</v>
      </c>
      <c r="G398" s="327">
        <v>1.7324</v>
      </c>
      <c r="H398" s="327">
        <v>3.2448</v>
      </c>
      <c r="I398" s="327">
        <v>1.634</v>
      </c>
      <c r="J398" s="327">
        <v>4.1013</v>
      </c>
      <c r="K398" s="327">
        <v>1.7263</v>
      </c>
      <c r="L398" s="327">
        <v>4.2263</v>
      </c>
      <c r="M398" s="327">
        <v>2.3889</v>
      </c>
      <c r="N398" s="327">
        <v>2.9811</v>
      </c>
      <c r="O398" s="327">
        <v>1.9119</v>
      </c>
      <c r="P398" s="327">
        <v>0</v>
      </c>
    </row>
    <row r="399" spans="1:16" ht="15">
      <c r="A399" s="326">
        <v>56</v>
      </c>
      <c r="B399" s="327">
        <v>0</v>
      </c>
      <c r="C399" s="327">
        <v>0</v>
      </c>
      <c r="D399" s="327">
        <v>4.2892</v>
      </c>
      <c r="E399" s="327">
        <v>1.7017</v>
      </c>
      <c r="F399" s="327">
        <v>5.3155</v>
      </c>
      <c r="G399" s="327">
        <v>1.7061</v>
      </c>
      <c r="H399" s="327">
        <v>3.1737</v>
      </c>
      <c r="I399" s="327">
        <v>1.6168</v>
      </c>
      <c r="J399" s="327">
        <v>3.9692</v>
      </c>
      <c r="K399" s="327">
        <v>1.701</v>
      </c>
      <c r="L399" s="327">
        <v>4.0916</v>
      </c>
      <c r="M399" s="327">
        <v>2.3463</v>
      </c>
      <c r="N399" s="327">
        <v>2.9379</v>
      </c>
      <c r="O399" s="327">
        <v>1.8834</v>
      </c>
      <c r="P399" s="327">
        <v>0</v>
      </c>
    </row>
    <row r="400" spans="1:16" ht="15">
      <c r="A400" s="326">
        <v>57</v>
      </c>
      <c r="B400" s="327">
        <v>0</v>
      </c>
      <c r="C400" s="327">
        <v>0</v>
      </c>
      <c r="D400" s="327">
        <v>4.3021</v>
      </c>
      <c r="E400" s="327">
        <v>1.6756</v>
      </c>
      <c r="F400" s="327">
        <v>5.2065</v>
      </c>
      <c r="G400" s="327">
        <v>1.6797</v>
      </c>
      <c r="H400" s="327">
        <v>3.1027</v>
      </c>
      <c r="I400" s="327">
        <v>1.5996</v>
      </c>
      <c r="J400" s="327">
        <v>3.8372</v>
      </c>
      <c r="K400" s="327">
        <v>1.6758</v>
      </c>
      <c r="L400" s="327">
        <v>3.957</v>
      </c>
      <c r="M400" s="327">
        <v>2.3038</v>
      </c>
      <c r="N400" s="327">
        <v>2.8948</v>
      </c>
      <c r="O400" s="327">
        <v>1.855</v>
      </c>
      <c r="P400" s="327">
        <v>0</v>
      </c>
    </row>
    <row r="401" spans="1:16" ht="15">
      <c r="A401" s="326">
        <v>58</v>
      </c>
      <c r="B401" s="327">
        <v>0</v>
      </c>
      <c r="C401" s="327">
        <v>0</v>
      </c>
      <c r="D401" s="327">
        <v>4.3151</v>
      </c>
      <c r="E401" s="327">
        <v>1.6495</v>
      </c>
      <c r="F401" s="327">
        <v>5.0975</v>
      </c>
      <c r="G401" s="327">
        <v>1.6534</v>
      </c>
      <c r="H401" s="327">
        <v>3.0316</v>
      </c>
      <c r="I401" s="327">
        <v>1.5823</v>
      </c>
      <c r="J401" s="327">
        <v>3.7052</v>
      </c>
      <c r="K401" s="327">
        <v>1.6505</v>
      </c>
      <c r="L401" s="327">
        <v>3.8224</v>
      </c>
      <c r="M401" s="327">
        <v>2.2613</v>
      </c>
      <c r="N401" s="327">
        <v>2.8516</v>
      </c>
      <c r="O401" s="327">
        <v>1.8266</v>
      </c>
      <c r="P401" s="327">
        <v>0</v>
      </c>
    </row>
    <row r="402" spans="1:16" ht="15">
      <c r="A402" s="326">
        <v>59</v>
      </c>
      <c r="B402" s="327">
        <v>0</v>
      </c>
      <c r="C402" s="327">
        <v>0</v>
      </c>
      <c r="D402" s="327">
        <v>4.3281</v>
      </c>
      <c r="E402" s="327">
        <v>1.6233</v>
      </c>
      <c r="F402" s="327">
        <v>4.9885</v>
      </c>
      <c r="G402" s="327">
        <v>1.627</v>
      </c>
      <c r="H402" s="327">
        <v>2.9606</v>
      </c>
      <c r="I402" s="327">
        <v>1.5651</v>
      </c>
      <c r="J402" s="327">
        <v>3.5732</v>
      </c>
      <c r="K402" s="327">
        <v>1.6253</v>
      </c>
      <c r="L402" s="327">
        <v>3.6877</v>
      </c>
      <c r="M402" s="327">
        <v>2.2188</v>
      </c>
      <c r="N402" s="327">
        <v>2.8084</v>
      </c>
      <c r="O402" s="327">
        <v>1.7982</v>
      </c>
      <c r="P402" s="327">
        <v>0</v>
      </c>
    </row>
    <row r="403" spans="1:16" ht="15">
      <c r="A403" s="326">
        <v>60</v>
      </c>
      <c r="B403" s="327">
        <v>0</v>
      </c>
      <c r="C403" s="327">
        <v>0</v>
      </c>
      <c r="D403" s="327">
        <v>4.341</v>
      </c>
      <c r="E403" s="327">
        <v>1.5972</v>
      </c>
      <c r="F403" s="327">
        <v>4.8796</v>
      </c>
      <c r="G403" s="327">
        <v>1.6006</v>
      </c>
      <c r="H403" s="327">
        <v>2.8895</v>
      </c>
      <c r="I403" s="327">
        <v>1.5479</v>
      </c>
      <c r="J403" s="327">
        <v>3.4412</v>
      </c>
      <c r="K403" s="327">
        <v>1.6</v>
      </c>
      <c r="L403" s="327">
        <v>3.5531</v>
      </c>
      <c r="M403" s="327">
        <v>2.1763</v>
      </c>
      <c r="N403" s="327">
        <v>2.7653</v>
      </c>
      <c r="O403" s="327">
        <v>1.7698</v>
      </c>
      <c r="P403" s="327">
        <v>0</v>
      </c>
    </row>
    <row r="404" ht="12.75">
      <c r="A404" s="328"/>
    </row>
    <row r="405" ht="12.75">
      <c r="A405" s="320" t="e">
        <v>#N/A</v>
      </c>
    </row>
    <row r="406" spans="1:16" s="321" customFormat="1" ht="12.75">
      <c r="A406" s="484" t="s">
        <v>18311</v>
      </c>
      <c r="B406" s="484"/>
      <c r="C406" s="484"/>
      <c r="D406" s="484"/>
      <c r="E406" s="484"/>
      <c r="F406" s="484"/>
      <c r="G406" s="484"/>
      <c r="H406" s="484"/>
      <c r="I406" s="484"/>
      <c r="J406" s="484"/>
      <c r="K406" s="484"/>
      <c r="L406" s="484"/>
      <c r="M406" s="484"/>
      <c r="N406" s="484"/>
      <c r="O406" s="484"/>
      <c r="P406" s="484"/>
    </row>
    <row r="407" spans="1:16" ht="12.75">
      <c r="A407" s="485" t="s">
        <v>18088</v>
      </c>
      <c r="B407" s="485"/>
      <c r="C407" s="485"/>
      <c r="D407" s="485"/>
      <c r="E407" s="485"/>
      <c r="F407" s="485"/>
      <c r="G407" s="485"/>
      <c r="H407" s="485"/>
      <c r="I407" s="485"/>
      <c r="J407" s="485"/>
      <c r="K407" s="485"/>
      <c r="L407" s="485"/>
      <c r="M407" s="485"/>
      <c r="N407" s="485"/>
      <c r="O407" s="485"/>
      <c r="P407" s="485"/>
    </row>
    <row r="408" spans="1:16" ht="12.75">
      <c r="A408" s="322" t="s">
        <v>181</v>
      </c>
      <c r="B408" s="323" t="s">
        <v>182</v>
      </c>
      <c r="C408" s="323" t="s">
        <v>182</v>
      </c>
      <c r="D408" s="323" t="s">
        <v>182</v>
      </c>
      <c r="E408" s="323" t="s">
        <v>182</v>
      </c>
      <c r="F408" s="323" t="s">
        <v>182</v>
      </c>
      <c r="G408" s="323" t="s">
        <v>182</v>
      </c>
      <c r="H408" s="323" t="s">
        <v>182</v>
      </c>
      <c r="I408" s="323" t="s">
        <v>182</v>
      </c>
      <c r="J408" s="323" t="s">
        <v>182</v>
      </c>
      <c r="K408" s="323" t="s">
        <v>182</v>
      </c>
      <c r="L408" s="323" t="s">
        <v>182</v>
      </c>
      <c r="M408" s="323" t="s">
        <v>182</v>
      </c>
      <c r="N408" s="323" t="s">
        <v>182</v>
      </c>
      <c r="O408" s="323" t="s">
        <v>182</v>
      </c>
      <c r="P408" s="323" t="s">
        <v>182</v>
      </c>
    </row>
    <row r="409" spans="1:16" ht="12.75">
      <c r="A409" s="324" t="s">
        <v>196</v>
      </c>
      <c r="B409" s="325">
        <v>1</v>
      </c>
      <c r="C409" s="325">
        <v>2</v>
      </c>
      <c r="D409" s="325">
        <v>3</v>
      </c>
      <c r="E409" s="325">
        <v>4</v>
      </c>
      <c r="F409" s="325">
        <v>5</v>
      </c>
      <c r="G409" s="325">
        <v>6</v>
      </c>
      <c r="H409" s="325">
        <v>7</v>
      </c>
      <c r="I409" s="325">
        <v>8</v>
      </c>
      <c r="J409" s="325">
        <v>9</v>
      </c>
      <c r="K409" s="325">
        <v>10</v>
      </c>
      <c r="L409" s="325">
        <v>11</v>
      </c>
      <c r="M409" s="325">
        <v>12</v>
      </c>
      <c r="N409" s="325">
        <v>13</v>
      </c>
      <c r="O409" s="325">
        <v>14</v>
      </c>
      <c r="P409" s="325">
        <v>15</v>
      </c>
    </row>
    <row r="410" spans="1:16" ht="15">
      <c r="A410" s="326">
        <v>0</v>
      </c>
      <c r="B410" s="327">
        <v>0</v>
      </c>
      <c r="C410" s="327">
        <v>0</v>
      </c>
      <c r="D410" s="327">
        <v>22.9846</v>
      </c>
      <c r="E410" s="327">
        <v>9.1487</v>
      </c>
      <c r="F410" s="327">
        <v>28.3245</v>
      </c>
      <c r="G410" s="327">
        <v>8.6001</v>
      </c>
      <c r="H410" s="327">
        <v>32.9396</v>
      </c>
      <c r="I410" s="327">
        <v>8.4988</v>
      </c>
      <c r="J410" s="327">
        <v>33.7511</v>
      </c>
      <c r="K410" s="327">
        <v>8.5978</v>
      </c>
      <c r="L410" s="327">
        <v>27.126</v>
      </c>
      <c r="M410" s="327">
        <v>17.0145</v>
      </c>
      <c r="N410" s="327">
        <v>0</v>
      </c>
      <c r="O410" s="327">
        <v>0</v>
      </c>
      <c r="P410" s="327">
        <v>0</v>
      </c>
    </row>
    <row r="411" spans="1:16" ht="15">
      <c r="A411" s="326">
        <v>1</v>
      </c>
      <c r="B411" s="327">
        <v>0</v>
      </c>
      <c r="C411" s="327">
        <v>0</v>
      </c>
      <c r="D411" s="327">
        <v>20.4307</v>
      </c>
      <c r="E411" s="327">
        <v>8.1322</v>
      </c>
      <c r="F411" s="327">
        <v>25.1773</v>
      </c>
      <c r="G411" s="327">
        <v>7.6445</v>
      </c>
      <c r="H411" s="327">
        <v>29.2797</v>
      </c>
      <c r="I411" s="327">
        <v>7.5545</v>
      </c>
      <c r="J411" s="327">
        <v>30.001</v>
      </c>
      <c r="K411" s="327">
        <v>7.6425</v>
      </c>
      <c r="L411" s="327">
        <v>24.112</v>
      </c>
      <c r="M411" s="327">
        <v>15.124</v>
      </c>
      <c r="N411" s="327">
        <v>0</v>
      </c>
      <c r="O411" s="327">
        <v>0</v>
      </c>
      <c r="P411" s="327">
        <v>0</v>
      </c>
    </row>
    <row r="412" spans="1:16" ht="15">
      <c r="A412" s="326">
        <v>2</v>
      </c>
      <c r="B412" s="327">
        <v>0</v>
      </c>
      <c r="C412" s="327">
        <v>0</v>
      </c>
      <c r="D412" s="327">
        <v>17.8769</v>
      </c>
      <c r="E412" s="327">
        <v>7.1156</v>
      </c>
      <c r="F412" s="327">
        <v>22.0301</v>
      </c>
      <c r="G412" s="327">
        <v>6.689</v>
      </c>
      <c r="H412" s="327">
        <v>25.6197</v>
      </c>
      <c r="I412" s="327">
        <v>6.6102</v>
      </c>
      <c r="J412" s="327">
        <v>26.2509</v>
      </c>
      <c r="K412" s="327">
        <v>6.6872</v>
      </c>
      <c r="L412" s="327">
        <v>21.098</v>
      </c>
      <c r="M412" s="327">
        <v>13.2335</v>
      </c>
      <c r="N412" s="327">
        <v>0</v>
      </c>
      <c r="O412" s="327">
        <v>0</v>
      </c>
      <c r="P412" s="327">
        <v>0</v>
      </c>
    </row>
    <row r="413" spans="1:16" ht="15">
      <c r="A413" s="326">
        <v>3</v>
      </c>
      <c r="B413" s="327">
        <v>0</v>
      </c>
      <c r="C413" s="327">
        <v>0</v>
      </c>
      <c r="D413" s="327">
        <v>15.323</v>
      </c>
      <c r="E413" s="327">
        <v>6.0991</v>
      </c>
      <c r="F413" s="327">
        <v>18.883</v>
      </c>
      <c r="G413" s="327">
        <v>5.7334</v>
      </c>
      <c r="H413" s="327">
        <v>21.9598</v>
      </c>
      <c r="I413" s="327">
        <v>5.6659</v>
      </c>
      <c r="J413" s="327">
        <v>22.5008</v>
      </c>
      <c r="K413" s="327">
        <v>5.7319</v>
      </c>
      <c r="L413" s="327">
        <v>18.084</v>
      </c>
      <c r="M413" s="327">
        <v>11.343</v>
      </c>
      <c r="N413" s="327">
        <v>0</v>
      </c>
      <c r="O413" s="327">
        <v>0</v>
      </c>
      <c r="P413" s="327">
        <v>0</v>
      </c>
    </row>
    <row r="414" spans="1:16" ht="15">
      <c r="A414" s="326">
        <v>4</v>
      </c>
      <c r="B414" s="327">
        <v>0</v>
      </c>
      <c r="C414" s="327">
        <v>0</v>
      </c>
      <c r="D414" s="327">
        <v>12.7692</v>
      </c>
      <c r="E414" s="327">
        <v>5.0826</v>
      </c>
      <c r="F414" s="327">
        <v>15.7358</v>
      </c>
      <c r="G414" s="327">
        <v>4.7778</v>
      </c>
      <c r="H414" s="327">
        <v>18.2998</v>
      </c>
      <c r="I414" s="327">
        <v>4.7216</v>
      </c>
      <c r="J414" s="327">
        <v>18.7506</v>
      </c>
      <c r="K414" s="327">
        <v>4.7765</v>
      </c>
      <c r="L414" s="327">
        <v>15.07</v>
      </c>
      <c r="M414" s="327">
        <v>9.4525</v>
      </c>
      <c r="N414" s="327">
        <v>0</v>
      </c>
      <c r="O414" s="327">
        <v>0</v>
      </c>
      <c r="P414" s="327">
        <v>0</v>
      </c>
    </row>
    <row r="415" spans="1:16" ht="15">
      <c r="A415" s="326">
        <v>5</v>
      </c>
      <c r="B415" s="327">
        <v>0</v>
      </c>
      <c r="C415" s="327">
        <v>0</v>
      </c>
      <c r="D415" s="327">
        <v>10.2154</v>
      </c>
      <c r="E415" s="327">
        <v>4.0661</v>
      </c>
      <c r="F415" s="327">
        <v>12.5886</v>
      </c>
      <c r="G415" s="327">
        <v>3.8223</v>
      </c>
      <c r="H415" s="327">
        <v>14.6398</v>
      </c>
      <c r="I415" s="327">
        <v>3.7773</v>
      </c>
      <c r="J415" s="327">
        <v>15.0005</v>
      </c>
      <c r="K415" s="327">
        <v>3.8212</v>
      </c>
      <c r="L415" s="327">
        <v>12.056</v>
      </c>
      <c r="M415" s="327">
        <v>7.562</v>
      </c>
      <c r="N415" s="327">
        <v>0</v>
      </c>
      <c r="O415" s="327">
        <v>0</v>
      </c>
      <c r="P415" s="327">
        <v>0</v>
      </c>
    </row>
    <row r="416" spans="1:16" ht="15">
      <c r="A416" s="326">
        <v>6</v>
      </c>
      <c r="B416" s="327">
        <v>0</v>
      </c>
      <c r="C416" s="327">
        <v>0</v>
      </c>
      <c r="D416" s="327">
        <v>7.6615</v>
      </c>
      <c r="E416" s="327">
        <v>3.0496</v>
      </c>
      <c r="F416" s="327">
        <v>9.4415</v>
      </c>
      <c r="G416" s="327">
        <v>2.8667</v>
      </c>
      <c r="H416" s="327">
        <v>10.9799</v>
      </c>
      <c r="I416" s="327">
        <v>2.8329</v>
      </c>
      <c r="J416" s="327">
        <v>11.2504</v>
      </c>
      <c r="K416" s="327">
        <v>2.8659</v>
      </c>
      <c r="L416" s="327">
        <v>9.042</v>
      </c>
      <c r="M416" s="327">
        <v>5.6715</v>
      </c>
      <c r="N416" s="327">
        <v>0</v>
      </c>
      <c r="O416" s="327">
        <v>0</v>
      </c>
      <c r="P416" s="327">
        <v>0</v>
      </c>
    </row>
    <row r="417" spans="1:16" ht="15">
      <c r="A417" s="326">
        <v>7</v>
      </c>
      <c r="B417" s="327">
        <v>0</v>
      </c>
      <c r="C417" s="327">
        <v>0</v>
      </c>
      <c r="D417" s="327">
        <v>7.4727</v>
      </c>
      <c r="E417" s="327">
        <v>2.9784</v>
      </c>
      <c r="F417" s="327">
        <v>9.0942</v>
      </c>
      <c r="G417" s="327">
        <v>2.7998</v>
      </c>
      <c r="H417" s="327">
        <v>10.5606</v>
      </c>
      <c r="I417" s="327">
        <v>2.7655</v>
      </c>
      <c r="J417" s="327">
        <v>10.966</v>
      </c>
      <c r="K417" s="327">
        <v>2.7986</v>
      </c>
      <c r="L417" s="327">
        <v>8.8282</v>
      </c>
      <c r="M417" s="327">
        <v>5.514</v>
      </c>
      <c r="N417" s="327">
        <v>0</v>
      </c>
      <c r="O417" s="327">
        <v>0</v>
      </c>
      <c r="P417" s="327">
        <v>0</v>
      </c>
    </row>
    <row r="418" spans="1:16" ht="15">
      <c r="A418" s="326">
        <v>8</v>
      </c>
      <c r="B418" s="327">
        <v>0</v>
      </c>
      <c r="C418" s="327">
        <v>0</v>
      </c>
      <c r="D418" s="327">
        <v>7.2838</v>
      </c>
      <c r="E418" s="327">
        <v>2.9073</v>
      </c>
      <c r="F418" s="327">
        <v>8.747</v>
      </c>
      <c r="G418" s="327">
        <v>2.7329</v>
      </c>
      <c r="H418" s="327">
        <v>10.1413</v>
      </c>
      <c r="I418" s="327">
        <v>2.698</v>
      </c>
      <c r="J418" s="327">
        <v>10.6815</v>
      </c>
      <c r="K418" s="327">
        <v>2.7312</v>
      </c>
      <c r="L418" s="327">
        <v>8.6144</v>
      </c>
      <c r="M418" s="327">
        <v>5.3564</v>
      </c>
      <c r="N418" s="327">
        <v>0</v>
      </c>
      <c r="O418" s="327">
        <v>0</v>
      </c>
      <c r="P418" s="327">
        <v>0</v>
      </c>
    </row>
    <row r="419" spans="1:16" ht="15">
      <c r="A419" s="326">
        <v>9</v>
      </c>
      <c r="B419" s="327">
        <v>0</v>
      </c>
      <c r="C419" s="327">
        <v>0</v>
      </c>
      <c r="D419" s="327">
        <v>7.0949</v>
      </c>
      <c r="E419" s="327">
        <v>2.8362</v>
      </c>
      <c r="F419" s="327">
        <v>8.3997</v>
      </c>
      <c r="G419" s="327">
        <v>2.6661</v>
      </c>
      <c r="H419" s="327">
        <v>9.7221</v>
      </c>
      <c r="I419" s="327">
        <v>2.6306</v>
      </c>
      <c r="J419" s="327">
        <v>10.3971</v>
      </c>
      <c r="K419" s="327">
        <v>2.6639</v>
      </c>
      <c r="L419" s="327">
        <v>8.4006</v>
      </c>
      <c r="M419" s="327">
        <v>5.1989</v>
      </c>
      <c r="N419" s="327">
        <v>0</v>
      </c>
      <c r="O419" s="327">
        <v>0</v>
      </c>
      <c r="P419" s="327">
        <v>0</v>
      </c>
    </row>
    <row r="420" spans="1:16" ht="15">
      <c r="A420" s="326">
        <v>10</v>
      </c>
      <c r="B420" s="327">
        <v>0</v>
      </c>
      <c r="C420" s="327">
        <v>0</v>
      </c>
      <c r="D420" s="327">
        <v>6.9061</v>
      </c>
      <c r="E420" s="327">
        <v>2.765</v>
      </c>
      <c r="F420" s="327">
        <v>8.0524</v>
      </c>
      <c r="G420" s="327">
        <v>2.5992</v>
      </c>
      <c r="H420" s="327">
        <v>9.3028</v>
      </c>
      <c r="I420" s="327">
        <v>2.5631</v>
      </c>
      <c r="J420" s="327">
        <v>10.1127</v>
      </c>
      <c r="K420" s="327">
        <v>2.5965</v>
      </c>
      <c r="L420" s="327">
        <v>8.1868</v>
      </c>
      <c r="M420" s="327">
        <v>5.0413</v>
      </c>
      <c r="N420" s="327">
        <v>0</v>
      </c>
      <c r="O420" s="327">
        <v>0</v>
      </c>
      <c r="P420" s="327">
        <v>0</v>
      </c>
    </row>
    <row r="421" spans="1:16" ht="15">
      <c r="A421" s="326">
        <v>11</v>
      </c>
      <c r="B421" s="327">
        <v>0</v>
      </c>
      <c r="C421" s="327">
        <v>0</v>
      </c>
      <c r="D421" s="327">
        <v>6.7172</v>
      </c>
      <c r="E421" s="327">
        <v>2.6939</v>
      </c>
      <c r="F421" s="327">
        <v>7.7052</v>
      </c>
      <c r="G421" s="327">
        <v>2.5323</v>
      </c>
      <c r="H421" s="327">
        <v>8.8835</v>
      </c>
      <c r="I421" s="327">
        <v>2.4957</v>
      </c>
      <c r="J421" s="327">
        <v>9.8282</v>
      </c>
      <c r="K421" s="327">
        <v>2.5292</v>
      </c>
      <c r="L421" s="327">
        <v>7.973</v>
      </c>
      <c r="M421" s="327">
        <v>4.8838</v>
      </c>
      <c r="N421" s="327">
        <v>0</v>
      </c>
      <c r="O421" s="327">
        <v>0</v>
      </c>
      <c r="P421" s="327">
        <v>0</v>
      </c>
    </row>
    <row r="422" spans="1:16" ht="15">
      <c r="A422" s="326">
        <v>12</v>
      </c>
      <c r="B422" s="327">
        <v>0</v>
      </c>
      <c r="C422" s="327">
        <v>0</v>
      </c>
      <c r="D422" s="327">
        <v>6.5283</v>
      </c>
      <c r="E422" s="327">
        <v>2.6228</v>
      </c>
      <c r="F422" s="327">
        <v>7.3579</v>
      </c>
      <c r="G422" s="327">
        <v>2.4654</v>
      </c>
      <c r="H422" s="327">
        <v>8.4643</v>
      </c>
      <c r="I422" s="327">
        <v>2.4282</v>
      </c>
      <c r="J422" s="327">
        <v>9.5438</v>
      </c>
      <c r="K422" s="327">
        <v>2.4618</v>
      </c>
      <c r="L422" s="327">
        <v>7.7592</v>
      </c>
      <c r="M422" s="327">
        <v>4.7263</v>
      </c>
      <c r="N422" s="327">
        <v>0</v>
      </c>
      <c r="O422" s="327">
        <v>0</v>
      </c>
      <c r="P422" s="327">
        <v>0</v>
      </c>
    </row>
    <row r="423" spans="1:16" ht="15">
      <c r="A423" s="326">
        <v>13</v>
      </c>
      <c r="B423" s="327">
        <v>0</v>
      </c>
      <c r="C423" s="327">
        <v>0</v>
      </c>
      <c r="D423" s="327">
        <v>6.3395</v>
      </c>
      <c r="E423" s="327">
        <v>2.5516</v>
      </c>
      <c r="F423" s="327">
        <v>7.0106</v>
      </c>
      <c r="G423" s="327">
        <v>2.3985</v>
      </c>
      <c r="H423" s="327">
        <v>8.045</v>
      </c>
      <c r="I423" s="327">
        <v>2.3608</v>
      </c>
      <c r="J423" s="327">
        <v>9.2594</v>
      </c>
      <c r="K423" s="327">
        <v>2.3945</v>
      </c>
      <c r="L423" s="327">
        <v>7.5454</v>
      </c>
      <c r="M423" s="327">
        <v>4.5687</v>
      </c>
      <c r="N423" s="327">
        <v>0</v>
      </c>
      <c r="O423" s="327">
        <v>0</v>
      </c>
      <c r="P423" s="327">
        <v>0</v>
      </c>
    </row>
    <row r="424" spans="1:16" ht="15">
      <c r="A424" s="326">
        <v>14</v>
      </c>
      <c r="B424" s="327">
        <v>0</v>
      </c>
      <c r="C424" s="327">
        <v>0</v>
      </c>
      <c r="D424" s="327">
        <v>6.1506</v>
      </c>
      <c r="E424" s="327">
        <v>2.4805</v>
      </c>
      <c r="F424" s="327">
        <v>6.6634</v>
      </c>
      <c r="G424" s="327">
        <v>2.3317</v>
      </c>
      <c r="H424" s="327">
        <v>7.6257</v>
      </c>
      <c r="I424" s="327">
        <v>2.2933</v>
      </c>
      <c r="J424" s="327">
        <v>8.975</v>
      </c>
      <c r="K424" s="327">
        <v>2.3271</v>
      </c>
      <c r="L424" s="327">
        <v>7.3316</v>
      </c>
      <c r="M424" s="327">
        <v>4.4112</v>
      </c>
      <c r="N424" s="327">
        <v>0</v>
      </c>
      <c r="O424" s="327">
        <v>0</v>
      </c>
      <c r="P424" s="327">
        <v>0</v>
      </c>
    </row>
    <row r="425" spans="1:16" ht="15">
      <c r="A425" s="326">
        <v>15</v>
      </c>
      <c r="B425" s="327">
        <v>0</v>
      </c>
      <c r="C425" s="327">
        <v>0</v>
      </c>
      <c r="D425" s="327">
        <v>5.9617</v>
      </c>
      <c r="E425" s="327">
        <v>2.4093</v>
      </c>
      <c r="F425" s="327">
        <v>6.3161</v>
      </c>
      <c r="G425" s="327">
        <v>2.2648</v>
      </c>
      <c r="H425" s="327">
        <v>7.2065</v>
      </c>
      <c r="I425" s="327">
        <v>2.2259</v>
      </c>
      <c r="J425" s="327">
        <v>8.6905</v>
      </c>
      <c r="K425" s="327">
        <v>2.2598</v>
      </c>
      <c r="L425" s="327">
        <v>7.1178</v>
      </c>
      <c r="M425" s="327">
        <v>4.2536</v>
      </c>
      <c r="N425" s="327">
        <v>0</v>
      </c>
      <c r="O425" s="327">
        <v>0</v>
      </c>
      <c r="P425" s="327">
        <v>0</v>
      </c>
    </row>
    <row r="426" spans="1:16" ht="15">
      <c r="A426" s="326">
        <v>16</v>
      </c>
      <c r="B426" s="327">
        <v>0</v>
      </c>
      <c r="C426" s="327">
        <v>0</v>
      </c>
      <c r="D426" s="327">
        <v>5.7729</v>
      </c>
      <c r="E426" s="327">
        <v>2.3382</v>
      </c>
      <c r="F426" s="327">
        <v>5.9688</v>
      </c>
      <c r="G426" s="327">
        <v>2.1979</v>
      </c>
      <c r="H426" s="327">
        <v>6.7872</v>
      </c>
      <c r="I426" s="327">
        <v>2.1584</v>
      </c>
      <c r="J426" s="327">
        <v>8.4061</v>
      </c>
      <c r="K426" s="327">
        <v>2.1924</v>
      </c>
      <c r="L426" s="327">
        <v>6.904</v>
      </c>
      <c r="M426" s="327">
        <v>4.0961</v>
      </c>
      <c r="N426" s="327">
        <v>0</v>
      </c>
      <c r="O426" s="327">
        <v>0</v>
      </c>
      <c r="P426" s="327">
        <v>0</v>
      </c>
    </row>
    <row r="427" spans="1:16" ht="15">
      <c r="A427" s="326">
        <v>17</v>
      </c>
      <c r="B427" s="327">
        <v>0</v>
      </c>
      <c r="C427" s="327">
        <v>0</v>
      </c>
      <c r="D427" s="327">
        <v>5.584</v>
      </c>
      <c r="E427" s="327">
        <v>2.2671</v>
      </c>
      <c r="F427" s="327">
        <v>5.6216</v>
      </c>
      <c r="G427" s="327">
        <v>2.131</v>
      </c>
      <c r="H427" s="327">
        <v>6.3679</v>
      </c>
      <c r="I427" s="327">
        <v>2.091</v>
      </c>
      <c r="J427" s="327">
        <v>8.1217</v>
      </c>
      <c r="K427" s="327">
        <v>2.1251</v>
      </c>
      <c r="L427" s="327">
        <v>6.6902</v>
      </c>
      <c r="M427" s="327">
        <v>3.9386</v>
      </c>
      <c r="N427" s="327">
        <v>0</v>
      </c>
      <c r="O427" s="327">
        <v>0</v>
      </c>
      <c r="P427" s="327">
        <v>0</v>
      </c>
    </row>
    <row r="428" spans="1:16" ht="15">
      <c r="A428" s="326">
        <v>18</v>
      </c>
      <c r="B428" s="327">
        <v>0</v>
      </c>
      <c r="C428" s="327">
        <v>0</v>
      </c>
      <c r="D428" s="327">
        <v>5.3952</v>
      </c>
      <c r="E428" s="327">
        <v>2.1959</v>
      </c>
      <c r="F428" s="327">
        <v>5.2743</v>
      </c>
      <c r="G428" s="327">
        <v>2.0641</v>
      </c>
      <c r="H428" s="327">
        <v>5.9487</v>
      </c>
      <c r="I428" s="327">
        <v>2.0235</v>
      </c>
      <c r="J428" s="327">
        <v>7.8372</v>
      </c>
      <c r="K428" s="327">
        <v>2.0577</v>
      </c>
      <c r="L428" s="327">
        <v>6.4764</v>
      </c>
      <c r="M428" s="327">
        <v>3.781</v>
      </c>
      <c r="N428" s="327">
        <v>8.2583</v>
      </c>
      <c r="O428" s="327">
        <v>3.8487</v>
      </c>
      <c r="P428" s="327">
        <v>0</v>
      </c>
    </row>
    <row r="429" spans="1:16" ht="15">
      <c r="A429" s="326">
        <v>19</v>
      </c>
      <c r="B429" s="327">
        <v>0</v>
      </c>
      <c r="C429" s="327">
        <v>0</v>
      </c>
      <c r="D429" s="327">
        <v>5.6643</v>
      </c>
      <c r="E429" s="327">
        <v>2.194</v>
      </c>
      <c r="F429" s="327">
        <v>5.3319</v>
      </c>
      <c r="G429" s="327">
        <v>2.0628</v>
      </c>
      <c r="H429" s="327">
        <v>5.9407</v>
      </c>
      <c r="I429" s="327">
        <v>2.0218</v>
      </c>
      <c r="J429" s="327">
        <v>7.5814</v>
      </c>
      <c r="K429" s="327">
        <v>2.055</v>
      </c>
      <c r="L429" s="327">
        <v>6.3396</v>
      </c>
      <c r="M429" s="327">
        <v>3.7377</v>
      </c>
      <c r="N429" s="327">
        <v>8.0289</v>
      </c>
      <c r="O429" s="327">
        <v>3.7418</v>
      </c>
      <c r="P429" s="327">
        <v>0</v>
      </c>
    </row>
    <row r="430" spans="1:16" ht="15">
      <c r="A430" s="326">
        <v>20</v>
      </c>
      <c r="B430" s="327">
        <v>0</v>
      </c>
      <c r="C430" s="327">
        <v>0</v>
      </c>
      <c r="D430" s="327">
        <v>5.9335</v>
      </c>
      <c r="E430" s="327">
        <v>2.192</v>
      </c>
      <c r="F430" s="327">
        <v>5.3895</v>
      </c>
      <c r="G430" s="327">
        <v>2.0615</v>
      </c>
      <c r="H430" s="327">
        <v>5.9327</v>
      </c>
      <c r="I430" s="327">
        <v>2.02</v>
      </c>
      <c r="J430" s="327">
        <v>7.3256</v>
      </c>
      <c r="K430" s="327">
        <v>2.0522</v>
      </c>
      <c r="L430" s="327">
        <v>6.2028</v>
      </c>
      <c r="M430" s="327">
        <v>3.6944</v>
      </c>
      <c r="N430" s="327">
        <v>7.7995</v>
      </c>
      <c r="O430" s="327">
        <v>3.6349</v>
      </c>
      <c r="P430" s="327">
        <v>0</v>
      </c>
    </row>
    <row r="431" spans="1:16" ht="15">
      <c r="A431" s="326">
        <v>21</v>
      </c>
      <c r="B431" s="327">
        <v>0</v>
      </c>
      <c r="C431" s="327">
        <v>0</v>
      </c>
      <c r="D431" s="327">
        <v>6.3267</v>
      </c>
      <c r="E431" s="327">
        <v>2.2338</v>
      </c>
      <c r="F431" s="327">
        <v>5.5561</v>
      </c>
      <c r="G431" s="327">
        <v>2.1014</v>
      </c>
      <c r="H431" s="327">
        <v>6.0431</v>
      </c>
      <c r="I431" s="327">
        <v>2.0587</v>
      </c>
      <c r="J431" s="327">
        <v>7.2111</v>
      </c>
      <c r="K431" s="327">
        <v>2.0904</v>
      </c>
      <c r="L431" s="327">
        <v>6.1874</v>
      </c>
      <c r="M431" s="327">
        <v>3.7241</v>
      </c>
      <c r="N431" s="327">
        <v>7.7215</v>
      </c>
      <c r="O431" s="327">
        <v>3.5986</v>
      </c>
      <c r="P431" s="327">
        <v>0</v>
      </c>
    </row>
    <row r="432" spans="1:16" ht="15">
      <c r="A432" s="326">
        <v>22</v>
      </c>
      <c r="B432" s="327">
        <v>0</v>
      </c>
      <c r="C432" s="327">
        <v>0</v>
      </c>
      <c r="D432" s="327">
        <v>6.6012</v>
      </c>
      <c r="E432" s="327">
        <v>2.2318</v>
      </c>
      <c r="F432" s="327">
        <v>5.6148</v>
      </c>
      <c r="G432" s="327">
        <v>2.1001</v>
      </c>
      <c r="H432" s="327">
        <v>6.035</v>
      </c>
      <c r="I432" s="327">
        <v>2.0569</v>
      </c>
      <c r="J432" s="327">
        <v>6.9502</v>
      </c>
      <c r="K432" s="327">
        <v>2.0875</v>
      </c>
      <c r="L432" s="327">
        <v>6.0479</v>
      </c>
      <c r="M432" s="327">
        <v>3.6799</v>
      </c>
      <c r="N432" s="327">
        <v>7.4875</v>
      </c>
      <c r="O432" s="327">
        <v>3.4895</v>
      </c>
      <c r="P432" s="327">
        <v>0</v>
      </c>
    </row>
    <row r="433" spans="1:16" ht="15">
      <c r="A433" s="326">
        <v>23</v>
      </c>
      <c r="B433" s="327">
        <v>0</v>
      </c>
      <c r="C433" s="327">
        <v>0</v>
      </c>
      <c r="D433" s="327">
        <v>6.8758</v>
      </c>
      <c r="E433" s="327">
        <v>2.2298</v>
      </c>
      <c r="F433" s="327">
        <v>5.6736</v>
      </c>
      <c r="G433" s="327">
        <v>2.0987</v>
      </c>
      <c r="H433" s="327">
        <v>6.0268</v>
      </c>
      <c r="I433" s="327">
        <v>2.0551</v>
      </c>
      <c r="J433" s="327">
        <v>6.6892</v>
      </c>
      <c r="K433" s="327">
        <v>2.0847</v>
      </c>
      <c r="L433" s="327">
        <v>5.9083</v>
      </c>
      <c r="M433" s="327">
        <v>3.6358</v>
      </c>
      <c r="N433" s="327">
        <v>7.2535</v>
      </c>
      <c r="O433" s="327">
        <v>3.3805</v>
      </c>
      <c r="P433" s="327">
        <v>0</v>
      </c>
    </row>
    <row r="434" spans="1:16" ht="15">
      <c r="A434" s="326">
        <v>24</v>
      </c>
      <c r="B434" s="327">
        <v>0</v>
      </c>
      <c r="C434" s="327">
        <v>0</v>
      </c>
      <c r="D434" s="327">
        <v>7.1503</v>
      </c>
      <c r="E434" s="327">
        <v>2.2278</v>
      </c>
      <c r="F434" s="327">
        <v>5.7324</v>
      </c>
      <c r="G434" s="327">
        <v>2.0974</v>
      </c>
      <c r="H434" s="327">
        <v>6.0186</v>
      </c>
      <c r="I434" s="327">
        <v>2.0534</v>
      </c>
      <c r="J434" s="327">
        <v>6.4282</v>
      </c>
      <c r="K434" s="327">
        <v>2.0819</v>
      </c>
      <c r="L434" s="327">
        <v>5.7688</v>
      </c>
      <c r="M434" s="327">
        <v>3.5916</v>
      </c>
      <c r="N434" s="327">
        <v>7.0195</v>
      </c>
      <c r="O434" s="327">
        <v>3.2714</v>
      </c>
      <c r="P434" s="327">
        <v>0</v>
      </c>
    </row>
    <row r="435" spans="1:16" ht="15">
      <c r="A435" s="326">
        <v>25</v>
      </c>
      <c r="B435" s="327">
        <v>0</v>
      </c>
      <c r="C435" s="327">
        <v>0</v>
      </c>
      <c r="D435" s="327">
        <v>7.4249</v>
      </c>
      <c r="E435" s="327">
        <v>2.2258</v>
      </c>
      <c r="F435" s="327">
        <v>5.7911</v>
      </c>
      <c r="G435" s="327">
        <v>2.096</v>
      </c>
      <c r="H435" s="327">
        <v>6.0105</v>
      </c>
      <c r="I435" s="327">
        <v>2.0516</v>
      </c>
      <c r="J435" s="327">
        <v>6.1673</v>
      </c>
      <c r="K435" s="327">
        <v>2.079</v>
      </c>
      <c r="L435" s="327">
        <v>5.6293</v>
      </c>
      <c r="M435" s="327">
        <v>3.5474</v>
      </c>
      <c r="N435" s="327">
        <v>6.7856</v>
      </c>
      <c r="O435" s="327">
        <v>3.1624</v>
      </c>
      <c r="P435" s="327">
        <v>0</v>
      </c>
    </row>
    <row r="436" spans="1:16" ht="15">
      <c r="A436" s="326">
        <v>26</v>
      </c>
      <c r="B436" s="327">
        <v>0</v>
      </c>
      <c r="C436" s="327">
        <v>0</v>
      </c>
      <c r="D436" s="327">
        <v>7.6994</v>
      </c>
      <c r="E436" s="327">
        <v>2.2238</v>
      </c>
      <c r="F436" s="327">
        <v>5.8499</v>
      </c>
      <c r="G436" s="327">
        <v>2.0947</v>
      </c>
      <c r="H436" s="327">
        <v>6.0023</v>
      </c>
      <c r="I436" s="327">
        <v>2.0498</v>
      </c>
      <c r="J436" s="327">
        <v>5.9063</v>
      </c>
      <c r="K436" s="327">
        <v>2.0762</v>
      </c>
      <c r="L436" s="327">
        <v>5.4898</v>
      </c>
      <c r="M436" s="327">
        <v>3.5033</v>
      </c>
      <c r="N436" s="327">
        <v>6.5516</v>
      </c>
      <c r="O436" s="327">
        <v>3.0533</v>
      </c>
      <c r="P436" s="327">
        <v>0</v>
      </c>
    </row>
    <row r="437" spans="1:16" ht="15">
      <c r="A437" s="326">
        <v>27</v>
      </c>
      <c r="B437" s="327">
        <v>0</v>
      </c>
      <c r="C437" s="327">
        <v>0</v>
      </c>
      <c r="D437" s="327">
        <v>7.974</v>
      </c>
      <c r="E437" s="327">
        <v>2.2218</v>
      </c>
      <c r="F437" s="327">
        <v>5.9086</v>
      </c>
      <c r="G437" s="327">
        <v>2.0933</v>
      </c>
      <c r="H437" s="327">
        <v>5.9941</v>
      </c>
      <c r="I437" s="327">
        <v>2.048</v>
      </c>
      <c r="J437" s="327">
        <v>5.6454</v>
      </c>
      <c r="K437" s="327">
        <v>2.0734</v>
      </c>
      <c r="L437" s="327">
        <v>5.3503</v>
      </c>
      <c r="M437" s="327">
        <v>3.4591</v>
      </c>
      <c r="N437" s="327">
        <v>6.3176</v>
      </c>
      <c r="O437" s="327">
        <v>2.9443</v>
      </c>
      <c r="P437" s="327">
        <v>0</v>
      </c>
    </row>
    <row r="438" spans="1:16" ht="15">
      <c r="A438" s="326">
        <v>28</v>
      </c>
      <c r="B438" s="327">
        <v>0</v>
      </c>
      <c r="C438" s="327">
        <v>0</v>
      </c>
      <c r="D438" s="327">
        <v>8.2485</v>
      </c>
      <c r="E438" s="327">
        <v>2.2198</v>
      </c>
      <c r="F438" s="327">
        <v>5.9674</v>
      </c>
      <c r="G438" s="327">
        <v>2.092</v>
      </c>
      <c r="H438" s="327">
        <v>5.9859</v>
      </c>
      <c r="I438" s="327">
        <v>2.0463</v>
      </c>
      <c r="J438" s="327">
        <v>5.3844</v>
      </c>
      <c r="K438" s="327">
        <v>2.0705</v>
      </c>
      <c r="L438" s="327">
        <v>5.2108</v>
      </c>
      <c r="M438" s="327">
        <v>3.4149</v>
      </c>
      <c r="N438" s="327">
        <v>6.0836</v>
      </c>
      <c r="O438" s="327">
        <v>2.8352</v>
      </c>
      <c r="P438" s="327">
        <v>0</v>
      </c>
    </row>
    <row r="439" spans="1:16" ht="15">
      <c r="A439" s="326">
        <v>29</v>
      </c>
      <c r="B439" s="327">
        <v>0</v>
      </c>
      <c r="C439" s="327">
        <v>0</v>
      </c>
      <c r="D439" s="327">
        <v>8.5231</v>
      </c>
      <c r="E439" s="327">
        <v>2.2177</v>
      </c>
      <c r="F439" s="327">
        <v>6.0262</v>
      </c>
      <c r="G439" s="327">
        <v>2.0907</v>
      </c>
      <c r="H439" s="327">
        <v>5.9778</v>
      </c>
      <c r="I439" s="327">
        <v>2.0445</v>
      </c>
      <c r="J439" s="327">
        <v>5.1234</v>
      </c>
      <c r="K439" s="327">
        <v>2.0677</v>
      </c>
      <c r="L439" s="327">
        <v>5.0713</v>
      </c>
      <c r="M439" s="327">
        <v>3.3708</v>
      </c>
      <c r="N439" s="327">
        <v>5.8496</v>
      </c>
      <c r="O439" s="327">
        <v>2.7262</v>
      </c>
      <c r="P439" s="327">
        <v>0</v>
      </c>
    </row>
    <row r="440" spans="1:16" ht="15">
      <c r="A440" s="326">
        <v>30</v>
      </c>
      <c r="B440" s="327">
        <v>0</v>
      </c>
      <c r="C440" s="327">
        <v>0</v>
      </c>
      <c r="D440" s="327">
        <v>8.7976</v>
      </c>
      <c r="E440" s="327">
        <v>2.2157</v>
      </c>
      <c r="F440" s="327">
        <v>6.0849</v>
      </c>
      <c r="G440" s="327">
        <v>2.0893</v>
      </c>
      <c r="H440" s="327">
        <v>5.9696</v>
      </c>
      <c r="I440" s="327">
        <v>2.0427</v>
      </c>
      <c r="J440" s="327">
        <v>4.8625</v>
      </c>
      <c r="K440" s="327">
        <v>2.0649</v>
      </c>
      <c r="L440" s="327">
        <v>4.9318</v>
      </c>
      <c r="M440" s="327">
        <v>3.3266</v>
      </c>
      <c r="N440" s="327">
        <v>5.6156</v>
      </c>
      <c r="O440" s="327">
        <v>2.6171</v>
      </c>
      <c r="P440" s="327">
        <v>0</v>
      </c>
    </row>
    <row r="441" spans="1:16" ht="15">
      <c r="A441" s="326">
        <v>31</v>
      </c>
      <c r="B441" s="327">
        <v>0</v>
      </c>
      <c r="C441" s="327">
        <v>0</v>
      </c>
      <c r="D441" s="327">
        <v>8.4202</v>
      </c>
      <c r="E441" s="327">
        <v>2.2137</v>
      </c>
      <c r="F441" s="327">
        <v>5.9919</v>
      </c>
      <c r="G441" s="327">
        <v>2.088</v>
      </c>
      <c r="H441" s="327">
        <v>6.0015</v>
      </c>
      <c r="I441" s="327">
        <v>2.0247</v>
      </c>
      <c r="J441" s="327">
        <v>4.7806</v>
      </c>
      <c r="K441" s="327">
        <v>2.0599</v>
      </c>
      <c r="L441" s="327">
        <v>4.893</v>
      </c>
      <c r="M441" s="327">
        <v>3.3024</v>
      </c>
      <c r="N441" s="327">
        <v>5.5122</v>
      </c>
      <c r="O441" s="327">
        <v>2.5976</v>
      </c>
      <c r="P441" s="327">
        <v>0</v>
      </c>
    </row>
    <row r="442" spans="1:16" ht="15">
      <c r="A442" s="326">
        <v>32</v>
      </c>
      <c r="B442" s="327">
        <v>0</v>
      </c>
      <c r="C442" s="327">
        <v>0</v>
      </c>
      <c r="D442" s="327">
        <v>8.0427</v>
      </c>
      <c r="E442" s="327">
        <v>2.2118</v>
      </c>
      <c r="F442" s="327">
        <v>5.8988</v>
      </c>
      <c r="G442" s="327">
        <v>2.0866</v>
      </c>
      <c r="H442" s="327">
        <v>6.0334</v>
      </c>
      <c r="I442" s="327">
        <v>2.0066</v>
      </c>
      <c r="J442" s="327">
        <v>4.6987</v>
      </c>
      <c r="K442" s="327">
        <v>2.0549</v>
      </c>
      <c r="L442" s="327">
        <v>4.8542</v>
      </c>
      <c r="M442" s="327">
        <v>3.2782</v>
      </c>
      <c r="N442" s="327">
        <v>5.4088</v>
      </c>
      <c r="O442" s="327">
        <v>2.5781</v>
      </c>
      <c r="P442" s="327">
        <v>0</v>
      </c>
    </row>
    <row r="443" spans="1:16" ht="15">
      <c r="A443" s="326">
        <v>33</v>
      </c>
      <c r="B443" s="327">
        <v>0</v>
      </c>
      <c r="C443" s="327">
        <v>0</v>
      </c>
      <c r="D443" s="327">
        <v>7.6653</v>
      </c>
      <c r="E443" s="327">
        <v>2.2098</v>
      </c>
      <c r="F443" s="327">
        <v>5.8058</v>
      </c>
      <c r="G443" s="327">
        <v>2.0853</v>
      </c>
      <c r="H443" s="327">
        <v>6.0653</v>
      </c>
      <c r="I443" s="327">
        <v>1.9885</v>
      </c>
      <c r="J443" s="327">
        <v>4.6168</v>
      </c>
      <c r="K443" s="327">
        <v>2.0499</v>
      </c>
      <c r="L443" s="327">
        <v>4.8154</v>
      </c>
      <c r="M443" s="327">
        <v>3.254</v>
      </c>
      <c r="N443" s="327">
        <v>5.3055</v>
      </c>
      <c r="O443" s="327">
        <v>2.5586</v>
      </c>
      <c r="P443" s="327">
        <v>0</v>
      </c>
    </row>
    <row r="444" spans="1:16" ht="15">
      <c r="A444" s="326">
        <v>34</v>
      </c>
      <c r="B444" s="327">
        <v>0</v>
      </c>
      <c r="C444" s="327">
        <v>0</v>
      </c>
      <c r="D444" s="327">
        <v>7.2878</v>
      </c>
      <c r="E444" s="327">
        <v>2.2078</v>
      </c>
      <c r="F444" s="327">
        <v>5.7127</v>
      </c>
      <c r="G444" s="327">
        <v>2.084</v>
      </c>
      <c r="H444" s="327">
        <v>6.0972</v>
      </c>
      <c r="I444" s="327">
        <v>1.9704</v>
      </c>
      <c r="J444" s="327">
        <v>4.5349</v>
      </c>
      <c r="K444" s="327">
        <v>2.0449</v>
      </c>
      <c r="L444" s="327">
        <v>4.7766</v>
      </c>
      <c r="M444" s="327">
        <v>3.2298</v>
      </c>
      <c r="N444" s="327">
        <v>5.2021</v>
      </c>
      <c r="O444" s="327">
        <v>2.5391</v>
      </c>
      <c r="P444" s="327">
        <v>0</v>
      </c>
    </row>
    <row r="445" spans="1:16" ht="15">
      <c r="A445" s="326">
        <v>35</v>
      </c>
      <c r="B445" s="327">
        <v>0</v>
      </c>
      <c r="C445" s="327">
        <v>0</v>
      </c>
      <c r="D445" s="327">
        <v>6.9103</v>
      </c>
      <c r="E445" s="327">
        <v>2.2058</v>
      </c>
      <c r="F445" s="327">
        <v>5.6196</v>
      </c>
      <c r="G445" s="327">
        <v>2.0827</v>
      </c>
      <c r="H445" s="327">
        <v>6.1291</v>
      </c>
      <c r="I445" s="327">
        <v>1.9523</v>
      </c>
      <c r="J445" s="327">
        <v>4.4531</v>
      </c>
      <c r="K445" s="327">
        <v>2.04</v>
      </c>
      <c r="L445" s="327">
        <v>4.7378</v>
      </c>
      <c r="M445" s="327">
        <v>3.2056</v>
      </c>
      <c r="N445" s="327">
        <v>5.0987</v>
      </c>
      <c r="O445" s="327">
        <v>2.5196</v>
      </c>
      <c r="P445" s="327">
        <v>0</v>
      </c>
    </row>
    <row r="446" spans="1:16" ht="15">
      <c r="A446" s="326">
        <v>36</v>
      </c>
      <c r="B446" s="327">
        <v>0</v>
      </c>
      <c r="C446" s="327">
        <v>0</v>
      </c>
      <c r="D446" s="327">
        <v>6.5329</v>
      </c>
      <c r="E446" s="327">
        <v>2.2038</v>
      </c>
      <c r="F446" s="327">
        <v>5.5266</v>
      </c>
      <c r="G446" s="327">
        <v>2.0813</v>
      </c>
      <c r="H446" s="327">
        <v>6.1611</v>
      </c>
      <c r="I446" s="327">
        <v>1.9342</v>
      </c>
      <c r="J446" s="327">
        <v>4.3712</v>
      </c>
      <c r="K446" s="327">
        <v>2.035</v>
      </c>
      <c r="L446" s="327">
        <v>4.699</v>
      </c>
      <c r="M446" s="327">
        <v>3.1814</v>
      </c>
      <c r="N446" s="327">
        <v>4.9953</v>
      </c>
      <c r="O446" s="327">
        <v>2.5001</v>
      </c>
      <c r="P446" s="327">
        <v>0</v>
      </c>
    </row>
    <row r="447" spans="1:16" ht="15">
      <c r="A447" s="326">
        <v>37</v>
      </c>
      <c r="B447" s="327">
        <v>0</v>
      </c>
      <c r="C447" s="327">
        <v>0</v>
      </c>
      <c r="D447" s="327">
        <v>6.1554</v>
      </c>
      <c r="E447" s="327">
        <v>2.2018</v>
      </c>
      <c r="F447" s="327">
        <v>5.4335</v>
      </c>
      <c r="G447" s="327">
        <v>2.08</v>
      </c>
      <c r="H447" s="327">
        <v>6.193</v>
      </c>
      <c r="I447" s="327">
        <v>1.9161</v>
      </c>
      <c r="J447" s="327">
        <v>4.2893</v>
      </c>
      <c r="K447" s="327">
        <v>2.03</v>
      </c>
      <c r="L447" s="327">
        <v>4.6602</v>
      </c>
      <c r="M447" s="327">
        <v>3.1572</v>
      </c>
      <c r="N447" s="327">
        <v>4.8919</v>
      </c>
      <c r="O447" s="327">
        <v>2.4806</v>
      </c>
      <c r="P447" s="327">
        <v>0</v>
      </c>
    </row>
    <row r="448" spans="1:16" ht="15">
      <c r="A448" s="326">
        <v>38</v>
      </c>
      <c r="B448" s="327">
        <v>0</v>
      </c>
      <c r="C448" s="327">
        <v>0</v>
      </c>
      <c r="D448" s="327">
        <v>5.778</v>
      </c>
      <c r="E448" s="327">
        <v>2.1998</v>
      </c>
      <c r="F448" s="327">
        <v>5.3405</v>
      </c>
      <c r="G448" s="327">
        <v>2.0787</v>
      </c>
      <c r="H448" s="327">
        <v>6.2249</v>
      </c>
      <c r="I448" s="327">
        <v>1.898</v>
      </c>
      <c r="J448" s="327">
        <v>4.2074</v>
      </c>
      <c r="K448" s="327">
        <v>2.025</v>
      </c>
      <c r="L448" s="327">
        <v>4.6214</v>
      </c>
      <c r="M448" s="327">
        <v>3.133</v>
      </c>
      <c r="N448" s="327">
        <v>4.7885</v>
      </c>
      <c r="O448" s="327">
        <v>2.461</v>
      </c>
      <c r="P448" s="327">
        <v>0</v>
      </c>
    </row>
    <row r="449" spans="1:16" ht="15">
      <c r="A449" s="326">
        <v>39</v>
      </c>
      <c r="B449" s="327">
        <v>0</v>
      </c>
      <c r="C449" s="327">
        <v>0</v>
      </c>
      <c r="D449" s="327">
        <v>5.4005</v>
      </c>
      <c r="E449" s="327">
        <v>2.1978</v>
      </c>
      <c r="F449" s="327">
        <v>5.2474</v>
      </c>
      <c r="G449" s="327">
        <v>2.0773</v>
      </c>
      <c r="H449" s="327">
        <v>6.2568</v>
      </c>
      <c r="I449" s="327">
        <v>1.88</v>
      </c>
      <c r="J449" s="327">
        <v>4.1255</v>
      </c>
      <c r="K449" s="327">
        <v>2.02</v>
      </c>
      <c r="L449" s="327">
        <v>4.5826</v>
      </c>
      <c r="M449" s="327">
        <v>3.1088</v>
      </c>
      <c r="N449" s="327">
        <v>4.6851</v>
      </c>
      <c r="O449" s="327">
        <v>2.4415</v>
      </c>
      <c r="P449" s="327">
        <v>0</v>
      </c>
    </row>
    <row r="450" spans="1:16" ht="15">
      <c r="A450" s="326">
        <v>40</v>
      </c>
      <c r="B450" s="327">
        <v>0</v>
      </c>
      <c r="C450" s="327">
        <v>0</v>
      </c>
      <c r="D450" s="327">
        <v>5.0231</v>
      </c>
      <c r="E450" s="327">
        <v>2.1958</v>
      </c>
      <c r="F450" s="327">
        <v>5.1544</v>
      </c>
      <c r="G450" s="327">
        <v>2.076</v>
      </c>
      <c r="H450" s="327">
        <v>6.2887</v>
      </c>
      <c r="I450" s="327">
        <v>1.8619</v>
      </c>
      <c r="J450" s="327">
        <v>4.0436</v>
      </c>
      <c r="K450" s="327">
        <v>2.015</v>
      </c>
      <c r="L450" s="327">
        <v>4.5438</v>
      </c>
      <c r="M450" s="327">
        <v>3.0846</v>
      </c>
      <c r="N450" s="327">
        <v>4.5817</v>
      </c>
      <c r="O450" s="327">
        <v>2.422</v>
      </c>
      <c r="P450" s="327">
        <v>0</v>
      </c>
    </row>
    <row r="451" spans="1:16" ht="15">
      <c r="A451" s="326">
        <v>41</v>
      </c>
      <c r="B451" s="327">
        <v>0</v>
      </c>
      <c r="C451" s="327">
        <v>0</v>
      </c>
      <c r="D451" s="327">
        <v>4.6456</v>
      </c>
      <c r="E451" s="327">
        <v>2.1939</v>
      </c>
      <c r="F451" s="327">
        <v>5.0613</v>
      </c>
      <c r="G451" s="327">
        <v>2.0747</v>
      </c>
      <c r="H451" s="327">
        <v>6.3206</v>
      </c>
      <c r="I451" s="327">
        <v>1.8438</v>
      </c>
      <c r="J451" s="327">
        <v>3.9617</v>
      </c>
      <c r="K451" s="327">
        <v>2.0101</v>
      </c>
      <c r="L451" s="327">
        <v>4.505</v>
      </c>
      <c r="M451" s="327">
        <v>3.0604</v>
      </c>
      <c r="N451" s="327">
        <v>4.4783</v>
      </c>
      <c r="O451" s="327">
        <v>2.4025</v>
      </c>
      <c r="P451" s="327">
        <v>0</v>
      </c>
    </row>
    <row r="452" spans="1:16" ht="15">
      <c r="A452" s="326">
        <v>42</v>
      </c>
      <c r="B452" s="327">
        <v>0</v>
      </c>
      <c r="C452" s="327">
        <v>0</v>
      </c>
      <c r="D452" s="327">
        <v>4.2682</v>
      </c>
      <c r="E452" s="327">
        <v>2.1919</v>
      </c>
      <c r="F452" s="327">
        <v>4.9682</v>
      </c>
      <c r="G452" s="327">
        <v>2.0733</v>
      </c>
      <c r="H452" s="327">
        <v>6.3525</v>
      </c>
      <c r="I452" s="327">
        <v>1.8257</v>
      </c>
      <c r="J452" s="327">
        <v>3.8798</v>
      </c>
      <c r="K452" s="327">
        <v>2.0051</v>
      </c>
      <c r="L452" s="327">
        <v>4.4662</v>
      </c>
      <c r="M452" s="327">
        <v>3.0362</v>
      </c>
      <c r="N452" s="327">
        <v>4.3749</v>
      </c>
      <c r="O452" s="327">
        <v>2.383</v>
      </c>
      <c r="P452" s="327">
        <v>0</v>
      </c>
    </row>
    <row r="453" spans="1:16" ht="15">
      <c r="A453" s="326">
        <v>43</v>
      </c>
      <c r="B453" s="327">
        <v>0</v>
      </c>
      <c r="C453" s="327">
        <v>0</v>
      </c>
      <c r="D453" s="327">
        <v>4.9292</v>
      </c>
      <c r="E453" s="327">
        <v>2.1812</v>
      </c>
      <c r="F453" s="327">
        <v>4.9844</v>
      </c>
      <c r="G453" s="327">
        <v>2.0675</v>
      </c>
      <c r="H453" s="327">
        <v>6.1663</v>
      </c>
      <c r="I453" s="327">
        <v>1.8241</v>
      </c>
      <c r="J453" s="327">
        <v>3.8649</v>
      </c>
      <c r="K453" s="327">
        <v>2.0024</v>
      </c>
      <c r="L453" s="327">
        <v>4.4462</v>
      </c>
      <c r="M453" s="327">
        <v>3.0249</v>
      </c>
      <c r="N453" s="327">
        <v>4.3111</v>
      </c>
      <c r="O453" s="327">
        <v>2.3773</v>
      </c>
      <c r="P453" s="327">
        <v>0</v>
      </c>
    </row>
    <row r="454" spans="1:16" ht="15">
      <c r="A454" s="326">
        <v>44</v>
      </c>
      <c r="B454" s="327">
        <v>0</v>
      </c>
      <c r="C454" s="327">
        <v>0</v>
      </c>
      <c r="D454" s="327">
        <v>5.5902</v>
      </c>
      <c r="E454" s="327">
        <v>2.1705</v>
      </c>
      <c r="F454" s="327">
        <v>5.0005</v>
      </c>
      <c r="G454" s="327">
        <v>2.0616</v>
      </c>
      <c r="H454" s="327">
        <v>5.9801</v>
      </c>
      <c r="I454" s="327">
        <v>1.8226</v>
      </c>
      <c r="J454" s="327">
        <v>3.85</v>
      </c>
      <c r="K454" s="327">
        <v>1.9997</v>
      </c>
      <c r="L454" s="327">
        <v>4.4262</v>
      </c>
      <c r="M454" s="327">
        <v>3.0136</v>
      </c>
      <c r="N454" s="327">
        <v>4.2472</v>
      </c>
      <c r="O454" s="327">
        <v>2.3717</v>
      </c>
      <c r="P454" s="327">
        <v>0</v>
      </c>
    </row>
    <row r="455" spans="1:16" ht="15">
      <c r="A455" s="326">
        <v>45</v>
      </c>
      <c r="B455" s="327">
        <v>0</v>
      </c>
      <c r="C455" s="327">
        <v>0</v>
      </c>
      <c r="D455" s="327">
        <v>6.2512</v>
      </c>
      <c r="E455" s="327">
        <v>2.1598</v>
      </c>
      <c r="F455" s="327">
        <v>5.0166</v>
      </c>
      <c r="G455" s="327">
        <v>2.0558</v>
      </c>
      <c r="H455" s="327">
        <v>5.7939</v>
      </c>
      <c r="I455" s="327">
        <v>1.821</v>
      </c>
      <c r="J455" s="327">
        <v>3.8351</v>
      </c>
      <c r="K455" s="327">
        <v>1.997</v>
      </c>
      <c r="L455" s="327">
        <v>4.4063</v>
      </c>
      <c r="M455" s="327">
        <v>3.0023</v>
      </c>
      <c r="N455" s="327">
        <v>4.1834</v>
      </c>
      <c r="O455" s="327">
        <v>2.3661</v>
      </c>
      <c r="P455" s="327">
        <v>0</v>
      </c>
    </row>
    <row r="456" spans="1:16" ht="15">
      <c r="A456" s="326">
        <v>46</v>
      </c>
      <c r="B456" s="327">
        <v>0</v>
      </c>
      <c r="C456" s="327">
        <v>0</v>
      </c>
      <c r="D456" s="327">
        <v>6.9122</v>
      </c>
      <c r="E456" s="327">
        <v>2.1491</v>
      </c>
      <c r="F456" s="327">
        <v>5.0327</v>
      </c>
      <c r="G456" s="327">
        <v>2.0499</v>
      </c>
      <c r="H456" s="327">
        <v>5.6078</v>
      </c>
      <c r="I456" s="327">
        <v>1.8194</v>
      </c>
      <c r="J456" s="327">
        <v>3.8202</v>
      </c>
      <c r="K456" s="327">
        <v>1.9943</v>
      </c>
      <c r="L456" s="327">
        <v>4.3863</v>
      </c>
      <c r="M456" s="327">
        <v>2.991</v>
      </c>
      <c r="N456" s="327">
        <v>4.1195</v>
      </c>
      <c r="O456" s="327">
        <v>2.3604</v>
      </c>
      <c r="P456" s="327">
        <v>0</v>
      </c>
    </row>
    <row r="457" spans="1:16" ht="15">
      <c r="A457" s="326">
        <v>47</v>
      </c>
      <c r="B457" s="327">
        <v>0</v>
      </c>
      <c r="C457" s="327">
        <v>0</v>
      </c>
      <c r="D457" s="327">
        <v>7.5732</v>
      </c>
      <c r="E457" s="327">
        <v>2.1384</v>
      </c>
      <c r="F457" s="327">
        <v>5.0488</v>
      </c>
      <c r="G457" s="327">
        <v>2.0441</v>
      </c>
      <c r="H457" s="327">
        <v>5.4216</v>
      </c>
      <c r="I457" s="327">
        <v>1.8179</v>
      </c>
      <c r="J457" s="327">
        <v>3.8052</v>
      </c>
      <c r="K457" s="327">
        <v>1.9915</v>
      </c>
      <c r="L457" s="327">
        <v>4.3663</v>
      </c>
      <c r="M457" s="327">
        <v>2.9797</v>
      </c>
      <c r="N457" s="327">
        <v>4.0557</v>
      </c>
      <c r="O457" s="327">
        <v>2.3548</v>
      </c>
      <c r="P457" s="327">
        <v>0</v>
      </c>
    </row>
    <row r="458" spans="1:16" ht="15">
      <c r="A458" s="326">
        <v>48</v>
      </c>
      <c r="B458" s="327">
        <v>0</v>
      </c>
      <c r="C458" s="327">
        <v>0</v>
      </c>
      <c r="D458" s="327">
        <v>8.2342</v>
      </c>
      <c r="E458" s="327">
        <v>2.1278</v>
      </c>
      <c r="F458" s="327">
        <v>5.0649</v>
      </c>
      <c r="G458" s="327">
        <v>2.0382</v>
      </c>
      <c r="H458" s="327">
        <v>5.2354</v>
      </c>
      <c r="I458" s="327">
        <v>1.8163</v>
      </c>
      <c r="J458" s="327">
        <v>3.7903</v>
      </c>
      <c r="K458" s="327">
        <v>1.9888</v>
      </c>
      <c r="L458" s="327">
        <v>4.3463</v>
      </c>
      <c r="M458" s="327">
        <v>2.9685</v>
      </c>
      <c r="N458" s="327">
        <v>3.9918</v>
      </c>
      <c r="O458" s="327">
        <v>2.3491</v>
      </c>
      <c r="P458" s="327">
        <v>0</v>
      </c>
    </row>
    <row r="459" spans="1:16" ht="15">
      <c r="A459" s="326">
        <v>49</v>
      </c>
      <c r="B459" s="327">
        <v>0</v>
      </c>
      <c r="C459" s="327">
        <v>0</v>
      </c>
      <c r="D459" s="327">
        <v>8.8952</v>
      </c>
      <c r="E459" s="327">
        <v>2.1171</v>
      </c>
      <c r="F459" s="327">
        <v>5.081</v>
      </c>
      <c r="G459" s="327">
        <v>2.0324</v>
      </c>
      <c r="H459" s="327">
        <v>5.0492</v>
      </c>
      <c r="I459" s="327">
        <v>1.8147</v>
      </c>
      <c r="J459" s="327">
        <v>3.7754</v>
      </c>
      <c r="K459" s="327">
        <v>1.9861</v>
      </c>
      <c r="L459" s="327">
        <v>4.3263</v>
      </c>
      <c r="M459" s="327">
        <v>2.9572</v>
      </c>
      <c r="N459" s="327">
        <v>3.928</v>
      </c>
      <c r="O459" s="327">
        <v>2.3435</v>
      </c>
      <c r="P459" s="327">
        <v>0</v>
      </c>
    </row>
    <row r="460" spans="1:16" ht="15">
      <c r="A460" s="326">
        <v>50</v>
      </c>
      <c r="B460" s="327">
        <v>0</v>
      </c>
      <c r="C460" s="327">
        <v>0</v>
      </c>
      <c r="D460" s="327">
        <v>9.5562</v>
      </c>
      <c r="E460" s="327">
        <v>2.1064</v>
      </c>
      <c r="F460" s="327">
        <v>5.0971</v>
      </c>
      <c r="G460" s="327">
        <v>2.0265</v>
      </c>
      <c r="H460" s="327">
        <v>4.863</v>
      </c>
      <c r="I460" s="327">
        <v>1.8132</v>
      </c>
      <c r="J460" s="327">
        <v>3.7605</v>
      </c>
      <c r="K460" s="327">
        <v>1.9834</v>
      </c>
      <c r="L460" s="327">
        <v>4.3063</v>
      </c>
      <c r="M460" s="327">
        <v>2.9459</v>
      </c>
      <c r="N460" s="327">
        <v>3.8641</v>
      </c>
      <c r="O460" s="327">
        <v>2.3378</v>
      </c>
      <c r="P460" s="327">
        <v>0</v>
      </c>
    </row>
    <row r="461" spans="1:16" ht="15">
      <c r="A461" s="326">
        <v>51</v>
      </c>
      <c r="B461" s="327">
        <v>0</v>
      </c>
      <c r="C461" s="327">
        <v>0</v>
      </c>
      <c r="D461" s="327">
        <v>10.2172</v>
      </c>
      <c r="E461" s="327">
        <v>2.0957</v>
      </c>
      <c r="F461" s="327">
        <v>5.1133</v>
      </c>
      <c r="G461" s="327">
        <v>2.0207</v>
      </c>
      <c r="H461" s="327">
        <v>4.6768</v>
      </c>
      <c r="I461" s="327">
        <v>1.8116</v>
      </c>
      <c r="J461" s="327">
        <v>3.7455</v>
      </c>
      <c r="K461" s="327">
        <v>1.9807</v>
      </c>
      <c r="L461" s="327">
        <v>4.2863</v>
      </c>
      <c r="M461" s="327">
        <v>2.9346</v>
      </c>
      <c r="N461" s="327">
        <v>3.8003</v>
      </c>
      <c r="O461" s="327">
        <v>2.3322</v>
      </c>
      <c r="P461" s="327">
        <v>0</v>
      </c>
    </row>
    <row r="462" spans="1:16" ht="15">
      <c r="A462" s="326">
        <v>52</v>
      </c>
      <c r="B462" s="327">
        <v>0</v>
      </c>
      <c r="C462" s="327">
        <v>0</v>
      </c>
      <c r="D462" s="327">
        <v>10.8782</v>
      </c>
      <c r="E462" s="327">
        <v>2.085</v>
      </c>
      <c r="F462" s="327">
        <v>5.1294</v>
      </c>
      <c r="G462" s="327">
        <v>2.0149</v>
      </c>
      <c r="H462" s="327">
        <v>4.4906</v>
      </c>
      <c r="I462" s="327">
        <v>1.81</v>
      </c>
      <c r="J462" s="327">
        <v>3.7306</v>
      </c>
      <c r="K462" s="327">
        <v>1.978</v>
      </c>
      <c r="L462" s="327">
        <v>4.2663</v>
      </c>
      <c r="M462" s="327">
        <v>2.9233</v>
      </c>
      <c r="N462" s="327">
        <v>3.7364</v>
      </c>
      <c r="O462" s="327">
        <v>2.3265</v>
      </c>
      <c r="P462" s="327">
        <v>0</v>
      </c>
    </row>
    <row r="463" spans="1:16" ht="15">
      <c r="A463" s="326">
        <v>53</v>
      </c>
      <c r="B463" s="327">
        <v>0</v>
      </c>
      <c r="C463" s="327">
        <v>0</v>
      </c>
      <c r="D463" s="327">
        <v>11.5392</v>
      </c>
      <c r="E463" s="327">
        <v>2.0743</v>
      </c>
      <c r="F463" s="327">
        <v>5.1455</v>
      </c>
      <c r="G463" s="327">
        <v>2.009</v>
      </c>
      <c r="H463" s="327">
        <v>4.3044</v>
      </c>
      <c r="I463" s="327">
        <v>1.8085</v>
      </c>
      <c r="J463" s="327">
        <v>3.7157</v>
      </c>
      <c r="K463" s="327">
        <v>1.9753</v>
      </c>
      <c r="L463" s="327">
        <v>4.2463</v>
      </c>
      <c r="M463" s="327">
        <v>2.912</v>
      </c>
      <c r="N463" s="327">
        <v>3.6726</v>
      </c>
      <c r="O463" s="327">
        <v>2.3209</v>
      </c>
      <c r="P463" s="327">
        <v>0</v>
      </c>
    </row>
    <row r="464" spans="1:16" ht="15">
      <c r="A464" s="326">
        <v>54</v>
      </c>
      <c r="B464" s="327">
        <v>0</v>
      </c>
      <c r="C464" s="327">
        <v>0</v>
      </c>
      <c r="D464" s="327">
        <v>12.2002</v>
      </c>
      <c r="E464" s="327">
        <v>2.0636</v>
      </c>
      <c r="F464" s="327">
        <v>5.1616</v>
      </c>
      <c r="G464" s="327">
        <v>2.0032</v>
      </c>
      <c r="H464" s="327">
        <v>4.1182</v>
      </c>
      <c r="I464" s="327">
        <v>1.8069</v>
      </c>
      <c r="J464" s="327">
        <v>3.7008</v>
      </c>
      <c r="K464" s="327">
        <v>1.9726</v>
      </c>
      <c r="L464" s="327">
        <v>4.2263</v>
      </c>
      <c r="M464" s="327">
        <v>2.9007</v>
      </c>
      <c r="N464" s="327">
        <v>3.6087</v>
      </c>
      <c r="O464" s="327">
        <v>2.3152</v>
      </c>
      <c r="P464" s="327">
        <v>0</v>
      </c>
    </row>
    <row r="465" spans="1:16" ht="15">
      <c r="A465" s="326">
        <v>55</v>
      </c>
      <c r="B465" s="327">
        <v>0</v>
      </c>
      <c r="C465" s="327">
        <v>0</v>
      </c>
      <c r="D465" s="327">
        <v>11.3811</v>
      </c>
      <c r="E465" s="327">
        <v>2.029</v>
      </c>
      <c r="F465" s="327">
        <v>5.0134</v>
      </c>
      <c r="G465" s="327">
        <v>1.9745</v>
      </c>
      <c r="H465" s="327">
        <v>3.991</v>
      </c>
      <c r="I465" s="327">
        <v>1.7943</v>
      </c>
      <c r="J465" s="327">
        <v>3.6184</v>
      </c>
      <c r="K465" s="327">
        <v>1.9467</v>
      </c>
      <c r="L465" s="327">
        <v>4.1453</v>
      </c>
      <c r="M465" s="327">
        <v>2.8498</v>
      </c>
      <c r="N465" s="327">
        <v>3.5429</v>
      </c>
      <c r="O465" s="327">
        <v>2.275</v>
      </c>
      <c r="P465" s="327">
        <v>0</v>
      </c>
    </row>
    <row r="466" spans="1:16" ht="15">
      <c r="A466" s="326">
        <v>56</v>
      </c>
      <c r="B466" s="327">
        <v>0</v>
      </c>
      <c r="C466" s="327">
        <v>0</v>
      </c>
      <c r="D466" s="327">
        <v>10.5621</v>
      </c>
      <c r="E466" s="327">
        <v>1.9943</v>
      </c>
      <c r="F466" s="327">
        <v>4.8652</v>
      </c>
      <c r="G466" s="327">
        <v>1.9459</v>
      </c>
      <c r="H466" s="327">
        <v>3.8637</v>
      </c>
      <c r="I466" s="327">
        <v>1.7817</v>
      </c>
      <c r="J466" s="327">
        <v>3.5359</v>
      </c>
      <c r="K466" s="327">
        <v>1.9208</v>
      </c>
      <c r="L466" s="327">
        <v>4.0644</v>
      </c>
      <c r="M466" s="327">
        <v>2.7988</v>
      </c>
      <c r="N466" s="327">
        <v>3.477</v>
      </c>
      <c r="O466" s="327">
        <v>2.2348</v>
      </c>
      <c r="P466" s="327">
        <v>0</v>
      </c>
    </row>
    <row r="467" spans="1:16" ht="15">
      <c r="A467" s="326">
        <v>57</v>
      </c>
      <c r="B467" s="327">
        <v>0</v>
      </c>
      <c r="C467" s="327">
        <v>0</v>
      </c>
      <c r="D467" s="327">
        <v>9.743</v>
      </c>
      <c r="E467" s="327">
        <v>1.9596</v>
      </c>
      <c r="F467" s="327">
        <v>4.717</v>
      </c>
      <c r="G467" s="327">
        <v>1.9173</v>
      </c>
      <c r="H467" s="327">
        <v>3.7364</v>
      </c>
      <c r="I467" s="327">
        <v>1.7691</v>
      </c>
      <c r="J467" s="327">
        <v>3.4535</v>
      </c>
      <c r="K467" s="327">
        <v>1.8949</v>
      </c>
      <c r="L467" s="327">
        <v>3.9834</v>
      </c>
      <c r="M467" s="327">
        <v>2.7479</v>
      </c>
      <c r="N467" s="327">
        <v>3.4111</v>
      </c>
      <c r="O467" s="327">
        <v>2.1946</v>
      </c>
      <c r="P467" s="327">
        <v>0</v>
      </c>
    </row>
    <row r="468" spans="1:16" ht="15">
      <c r="A468" s="326">
        <v>58</v>
      </c>
      <c r="B468" s="327">
        <v>0</v>
      </c>
      <c r="C468" s="327">
        <v>0</v>
      </c>
      <c r="D468" s="327">
        <v>8.924</v>
      </c>
      <c r="E468" s="327">
        <v>1.925</v>
      </c>
      <c r="F468" s="327">
        <v>4.5688</v>
      </c>
      <c r="G468" s="327">
        <v>1.8887</v>
      </c>
      <c r="H468" s="327">
        <v>3.6091</v>
      </c>
      <c r="I468" s="327">
        <v>1.7565</v>
      </c>
      <c r="J468" s="327">
        <v>3.3711</v>
      </c>
      <c r="K468" s="327">
        <v>1.869</v>
      </c>
      <c r="L468" s="327">
        <v>3.9024</v>
      </c>
      <c r="M468" s="327">
        <v>2.6969</v>
      </c>
      <c r="N468" s="327">
        <v>3.3452</v>
      </c>
      <c r="O468" s="327">
        <v>2.1544</v>
      </c>
      <c r="P468" s="327">
        <v>0</v>
      </c>
    </row>
    <row r="469" spans="1:16" ht="15">
      <c r="A469" s="326">
        <v>59</v>
      </c>
      <c r="B469" s="327">
        <v>0</v>
      </c>
      <c r="C469" s="327">
        <v>0</v>
      </c>
      <c r="D469" s="327">
        <v>8.1049</v>
      </c>
      <c r="E469" s="327">
        <v>1.8903</v>
      </c>
      <c r="F469" s="327">
        <v>4.4206</v>
      </c>
      <c r="G469" s="327">
        <v>1.86</v>
      </c>
      <c r="H469" s="327">
        <v>3.4818</v>
      </c>
      <c r="I469" s="327">
        <v>1.7439</v>
      </c>
      <c r="J469" s="327">
        <v>3.2886</v>
      </c>
      <c r="K469" s="327">
        <v>1.8431</v>
      </c>
      <c r="L469" s="327">
        <v>3.8215</v>
      </c>
      <c r="M469" s="327">
        <v>2.646</v>
      </c>
      <c r="N469" s="327">
        <v>3.2794</v>
      </c>
      <c r="O469" s="327">
        <v>2.1142</v>
      </c>
      <c r="P469" s="327">
        <v>0</v>
      </c>
    </row>
    <row r="470" spans="1:16" ht="15">
      <c r="A470" s="326">
        <v>60</v>
      </c>
      <c r="B470" s="327">
        <v>0</v>
      </c>
      <c r="C470" s="327">
        <v>0</v>
      </c>
      <c r="D470" s="327">
        <v>7.2859</v>
      </c>
      <c r="E470" s="327">
        <v>1.8556</v>
      </c>
      <c r="F470" s="327">
        <v>4.2724</v>
      </c>
      <c r="G470" s="327">
        <v>1.8314</v>
      </c>
      <c r="H470" s="327">
        <v>3.3545</v>
      </c>
      <c r="I470" s="327">
        <v>1.7313</v>
      </c>
      <c r="J470" s="327">
        <v>3.2062</v>
      </c>
      <c r="K470" s="327">
        <v>1.8171</v>
      </c>
      <c r="L470" s="327">
        <v>3.7405</v>
      </c>
      <c r="M470" s="327">
        <v>2.595</v>
      </c>
      <c r="N470" s="327">
        <v>3.2135</v>
      </c>
      <c r="O470" s="327">
        <v>2.074</v>
      </c>
      <c r="P470" s="327">
        <v>0</v>
      </c>
    </row>
    <row r="471" ht="12.75">
      <c r="A471" s="328"/>
    </row>
    <row r="472" ht="12.75">
      <c r="A472" s="320" t="e">
        <v>#N/A</v>
      </c>
    </row>
    <row r="473" spans="1:16" s="321" customFormat="1" ht="12.75">
      <c r="A473" s="484" t="s">
        <v>18311</v>
      </c>
      <c r="B473" s="484"/>
      <c r="C473" s="484"/>
      <c r="D473" s="484"/>
      <c r="E473" s="484"/>
      <c r="F473" s="484"/>
      <c r="G473" s="484"/>
      <c r="H473" s="484"/>
      <c r="I473" s="484"/>
      <c r="J473" s="484"/>
      <c r="K473" s="484"/>
      <c r="L473" s="484"/>
      <c r="M473" s="484"/>
      <c r="N473" s="484"/>
      <c r="O473" s="484"/>
      <c r="P473" s="484"/>
    </row>
    <row r="474" spans="1:16" ht="12.75">
      <c r="A474" s="485" t="s">
        <v>18123</v>
      </c>
      <c r="B474" s="485"/>
      <c r="C474" s="485"/>
      <c r="D474" s="485"/>
      <c r="E474" s="485"/>
      <c r="F474" s="485"/>
      <c r="G474" s="485"/>
      <c r="H474" s="485"/>
      <c r="I474" s="485"/>
      <c r="J474" s="485"/>
      <c r="K474" s="485"/>
      <c r="L474" s="485"/>
      <c r="M474" s="485"/>
      <c r="N474" s="485"/>
      <c r="O474" s="485"/>
      <c r="P474" s="485"/>
    </row>
    <row r="475" spans="1:16" ht="12.75">
      <c r="A475" s="322" t="s">
        <v>181</v>
      </c>
      <c r="B475" s="323" t="s">
        <v>182</v>
      </c>
      <c r="C475" s="323" t="s">
        <v>182</v>
      </c>
      <c r="D475" s="323" t="s">
        <v>182</v>
      </c>
      <c r="E475" s="323" t="s">
        <v>182</v>
      </c>
      <c r="F475" s="323" t="s">
        <v>182</v>
      </c>
      <c r="G475" s="323" t="s">
        <v>182</v>
      </c>
      <c r="H475" s="323" t="s">
        <v>182</v>
      </c>
      <c r="I475" s="323" t="s">
        <v>182</v>
      </c>
      <c r="J475" s="323" t="s">
        <v>182</v>
      </c>
      <c r="K475" s="323" t="s">
        <v>182</v>
      </c>
      <c r="L475" s="323" t="s">
        <v>182</v>
      </c>
      <c r="M475" s="323" t="s">
        <v>182</v>
      </c>
      <c r="N475" s="323" t="s">
        <v>182</v>
      </c>
      <c r="O475" s="323" t="s">
        <v>182</v>
      </c>
      <c r="P475" s="323" t="s">
        <v>182</v>
      </c>
    </row>
    <row r="476" spans="1:16" ht="12.75">
      <c r="A476" s="324" t="s">
        <v>196</v>
      </c>
      <c r="B476" s="325">
        <v>1</v>
      </c>
      <c r="C476" s="325">
        <v>2</v>
      </c>
      <c r="D476" s="325">
        <v>3</v>
      </c>
      <c r="E476" s="325">
        <v>4</v>
      </c>
      <c r="F476" s="325">
        <v>5</v>
      </c>
      <c r="G476" s="325">
        <v>6</v>
      </c>
      <c r="H476" s="325">
        <v>7</v>
      </c>
      <c r="I476" s="325">
        <v>8</v>
      </c>
      <c r="J476" s="325">
        <v>9</v>
      </c>
      <c r="K476" s="325">
        <v>10</v>
      </c>
      <c r="L476" s="325">
        <v>11</v>
      </c>
      <c r="M476" s="325">
        <v>12</v>
      </c>
      <c r="N476" s="325">
        <v>13</v>
      </c>
      <c r="O476" s="325">
        <v>14</v>
      </c>
      <c r="P476" s="325">
        <v>15</v>
      </c>
    </row>
    <row r="477" spans="1:16" ht="15">
      <c r="A477" s="326">
        <v>0</v>
      </c>
      <c r="B477" s="327">
        <v>0</v>
      </c>
      <c r="C477" s="327">
        <v>0</v>
      </c>
      <c r="D477" s="327">
        <v>21.6542</v>
      </c>
      <c r="E477" s="327">
        <v>9.1318</v>
      </c>
      <c r="F477" s="327">
        <v>25.2327</v>
      </c>
      <c r="G477" s="327">
        <v>8.4566</v>
      </c>
      <c r="H477" s="327">
        <v>34.8219</v>
      </c>
      <c r="I477" s="327">
        <v>8.271</v>
      </c>
      <c r="J477" s="327">
        <v>23.1127</v>
      </c>
      <c r="K477" s="327">
        <v>9.9249</v>
      </c>
      <c r="L477" s="327">
        <v>37</v>
      </c>
      <c r="M477" s="327">
        <v>10.9464</v>
      </c>
      <c r="N477" s="327">
        <v>0</v>
      </c>
      <c r="O477" s="327">
        <v>0</v>
      </c>
      <c r="P477" s="327">
        <v>0</v>
      </c>
    </row>
    <row r="478" spans="1:16" ht="15">
      <c r="A478" s="326">
        <v>1</v>
      </c>
      <c r="B478" s="327">
        <v>0</v>
      </c>
      <c r="C478" s="327">
        <v>0</v>
      </c>
      <c r="D478" s="327">
        <v>19.2482</v>
      </c>
      <c r="E478" s="327">
        <v>8.1172</v>
      </c>
      <c r="F478" s="327">
        <v>22.429</v>
      </c>
      <c r="G478" s="327">
        <v>7.517</v>
      </c>
      <c r="H478" s="327">
        <v>30.9528</v>
      </c>
      <c r="I478" s="327">
        <v>7.352</v>
      </c>
      <c r="J478" s="327">
        <v>20.5446</v>
      </c>
      <c r="K478" s="327">
        <v>8.8221</v>
      </c>
      <c r="L478" s="327">
        <v>32.8889</v>
      </c>
      <c r="M478" s="327">
        <v>9.7301</v>
      </c>
      <c r="N478" s="327">
        <v>0</v>
      </c>
      <c r="O478" s="327">
        <v>0</v>
      </c>
      <c r="P478" s="327">
        <v>0</v>
      </c>
    </row>
    <row r="479" spans="1:16" ht="15">
      <c r="A479" s="326">
        <v>2</v>
      </c>
      <c r="B479" s="327">
        <v>0</v>
      </c>
      <c r="C479" s="327">
        <v>0</v>
      </c>
      <c r="D479" s="327">
        <v>16.8421</v>
      </c>
      <c r="E479" s="327">
        <v>7.1025</v>
      </c>
      <c r="F479" s="327">
        <v>19.6254</v>
      </c>
      <c r="G479" s="327">
        <v>6.5774</v>
      </c>
      <c r="H479" s="327">
        <v>27.0837</v>
      </c>
      <c r="I479" s="327">
        <v>6.433</v>
      </c>
      <c r="J479" s="327">
        <v>17.9765</v>
      </c>
      <c r="K479" s="327">
        <v>7.7193</v>
      </c>
      <c r="L479" s="327">
        <v>28.7778</v>
      </c>
      <c r="M479" s="327">
        <v>8.5138</v>
      </c>
      <c r="N479" s="327">
        <v>0</v>
      </c>
      <c r="O479" s="327">
        <v>0</v>
      </c>
      <c r="P479" s="327">
        <v>0</v>
      </c>
    </row>
    <row r="480" spans="1:16" ht="15">
      <c r="A480" s="326">
        <v>3</v>
      </c>
      <c r="B480" s="327">
        <v>0</v>
      </c>
      <c r="C480" s="327">
        <v>0</v>
      </c>
      <c r="D480" s="327">
        <v>14.4361</v>
      </c>
      <c r="E480" s="327">
        <v>6.0879</v>
      </c>
      <c r="F480" s="327">
        <v>16.8218</v>
      </c>
      <c r="G480" s="327">
        <v>5.6378</v>
      </c>
      <c r="H480" s="327">
        <v>23.2146</v>
      </c>
      <c r="I480" s="327">
        <v>5.514</v>
      </c>
      <c r="J480" s="327">
        <v>15.4085</v>
      </c>
      <c r="K480" s="327">
        <v>6.6166</v>
      </c>
      <c r="L480" s="327">
        <v>24.6666</v>
      </c>
      <c r="M480" s="327">
        <v>7.2976</v>
      </c>
      <c r="N480" s="327">
        <v>0</v>
      </c>
      <c r="O480" s="327">
        <v>0</v>
      </c>
      <c r="P480" s="327">
        <v>0</v>
      </c>
    </row>
    <row r="481" spans="1:16" ht="15">
      <c r="A481" s="326">
        <v>4</v>
      </c>
      <c r="B481" s="327">
        <v>0</v>
      </c>
      <c r="C481" s="327">
        <v>0</v>
      </c>
      <c r="D481" s="327">
        <v>12.0301</v>
      </c>
      <c r="E481" s="327">
        <v>5.0732</v>
      </c>
      <c r="F481" s="327">
        <v>14.0181</v>
      </c>
      <c r="G481" s="327">
        <v>4.6981</v>
      </c>
      <c r="H481" s="327">
        <v>19.3455</v>
      </c>
      <c r="I481" s="327">
        <v>4.595</v>
      </c>
      <c r="J481" s="327">
        <v>12.8404</v>
      </c>
      <c r="K481" s="327">
        <v>5.5138</v>
      </c>
      <c r="L481" s="327">
        <v>20.5555</v>
      </c>
      <c r="M481" s="327">
        <v>6.0813</v>
      </c>
      <c r="N481" s="327">
        <v>0</v>
      </c>
      <c r="O481" s="327">
        <v>0</v>
      </c>
      <c r="P481" s="327">
        <v>0</v>
      </c>
    </row>
    <row r="482" spans="1:16" ht="15">
      <c r="A482" s="326">
        <v>5</v>
      </c>
      <c r="B482" s="327">
        <v>0</v>
      </c>
      <c r="C482" s="327">
        <v>0</v>
      </c>
      <c r="D482" s="327">
        <v>9.6241</v>
      </c>
      <c r="E482" s="327">
        <v>4.0586</v>
      </c>
      <c r="F482" s="327">
        <v>11.2145</v>
      </c>
      <c r="G482" s="327">
        <v>3.7585</v>
      </c>
      <c r="H482" s="327">
        <v>15.4764</v>
      </c>
      <c r="I482" s="327">
        <v>3.676</v>
      </c>
      <c r="J482" s="327">
        <v>10.2723</v>
      </c>
      <c r="K482" s="327">
        <v>4.4111</v>
      </c>
      <c r="L482" s="327">
        <v>16.4444</v>
      </c>
      <c r="M482" s="327">
        <v>4.865</v>
      </c>
      <c r="N482" s="327">
        <v>0</v>
      </c>
      <c r="O482" s="327">
        <v>0</v>
      </c>
      <c r="P482" s="327">
        <v>0</v>
      </c>
    </row>
    <row r="483" spans="1:16" ht="15">
      <c r="A483" s="326">
        <v>6</v>
      </c>
      <c r="B483" s="327">
        <v>0</v>
      </c>
      <c r="C483" s="327">
        <v>0</v>
      </c>
      <c r="D483" s="327">
        <v>7.2181</v>
      </c>
      <c r="E483" s="327">
        <v>3.0439</v>
      </c>
      <c r="F483" s="327">
        <v>8.4109</v>
      </c>
      <c r="G483" s="327">
        <v>2.8189</v>
      </c>
      <c r="H483" s="327">
        <v>11.6073</v>
      </c>
      <c r="I483" s="327">
        <v>2.757</v>
      </c>
      <c r="J483" s="327">
        <v>7.7042</v>
      </c>
      <c r="K483" s="327">
        <v>3.3083</v>
      </c>
      <c r="L483" s="327">
        <v>12.3333</v>
      </c>
      <c r="M483" s="327">
        <v>3.6488</v>
      </c>
      <c r="N483" s="327">
        <v>0</v>
      </c>
      <c r="O483" s="327">
        <v>0</v>
      </c>
      <c r="P483" s="327">
        <v>0</v>
      </c>
    </row>
    <row r="484" spans="1:16" ht="15">
      <c r="A484" s="326">
        <v>7</v>
      </c>
      <c r="B484" s="327">
        <v>0</v>
      </c>
      <c r="C484" s="327">
        <v>0</v>
      </c>
      <c r="D484" s="327">
        <v>7.0546</v>
      </c>
      <c r="E484" s="327">
        <v>2.9735</v>
      </c>
      <c r="F484" s="327">
        <v>8.0751</v>
      </c>
      <c r="G484" s="327">
        <v>2.7534</v>
      </c>
      <c r="H484" s="327">
        <v>11.066</v>
      </c>
      <c r="I484" s="327">
        <v>2.6927</v>
      </c>
      <c r="J484" s="327">
        <v>7.6345</v>
      </c>
      <c r="K484" s="327">
        <v>3.2164</v>
      </c>
      <c r="L484" s="327">
        <v>11.7289</v>
      </c>
      <c r="M484" s="327">
        <v>3.5637</v>
      </c>
      <c r="N484" s="327">
        <v>0</v>
      </c>
      <c r="O484" s="327">
        <v>0</v>
      </c>
      <c r="P484" s="327">
        <v>0</v>
      </c>
    </row>
    <row r="485" spans="1:16" ht="15">
      <c r="A485" s="326">
        <v>8</v>
      </c>
      <c r="B485" s="327">
        <v>0</v>
      </c>
      <c r="C485" s="327">
        <v>0</v>
      </c>
      <c r="D485" s="327">
        <v>6.8911</v>
      </c>
      <c r="E485" s="327">
        <v>2.9031</v>
      </c>
      <c r="F485" s="327">
        <v>7.7393</v>
      </c>
      <c r="G485" s="327">
        <v>2.6879</v>
      </c>
      <c r="H485" s="327">
        <v>10.5247</v>
      </c>
      <c r="I485" s="327">
        <v>2.6283</v>
      </c>
      <c r="J485" s="327">
        <v>7.5648</v>
      </c>
      <c r="K485" s="327">
        <v>3.1245</v>
      </c>
      <c r="L485" s="327">
        <v>11.1244</v>
      </c>
      <c r="M485" s="327">
        <v>3.4787</v>
      </c>
      <c r="N485" s="327">
        <v>0</v>
      </c>
      <c r="O485" s="327">
        <v>0</v>
      </c>
      <c r="P485" s="327">
        <v>0</v>
      </c>
    </row>
    <row r="486" spans="1:16" ht="15">
      <c r="A486" s="326">
        <v>9</v>
      </c>
      <c r="B486" s="327">
        <v>0</v>
      </c>
      <c r="C486" s="327">
        <v>0</v>
      </c>
      <c r="D486" s="327">
        <v>6.7277</v>
      </c>
      <c r="E486" s="327">
        <v>2.8327</v>
      </c>
      <c r="F486" s="327">
        <v>7.4036</v>
      </c>
      <c r="G486" s="327">
        <v>2.6225</v>
      </c>
      <c r="H486" s="327">
        <v>9.9834</v>
      </c>
      <c r="I486" s="327">
        <v>2.564</v>
      </c>
      <c r="J486" s="327">
        <v>7.4951</v>
      </c>
      <c r="K486" s="327">
        <v>3.0326</v>
      </c>
      <c r="L486" s="327">
        <v>10.52</v>
      </c>
      <c r="M486" s="327">
        <v>3.3936</v>
      </c>
      <c r="N486" s="327">
        <v>0</v>
      </c>
      <c r="O486" s="327">
        <v>0</v>
      </c>
      <c r="P486" s="327">
        <v>0</v>
      </c>
    </row>
    <row r="487" spans="1:16" ht="15">
      <c r="A487" s="326">
        <v>10</v>
      </c>
      <c r="B487" s="327">
        <v>0</v>
      </c>
      <c r="C487" s="327">
        <v>0</v>
      </c>
      <c r="D487" s="327">
        <v>6.5642</v>
      </c>
      <c r="E487" s="327">
        <v>2.7623</v>
      </c>
      <c r="F487" s="327">
        <v>7.0678</v>
      </c>
      <c r="G487" s="327">
        <v>2.557</v>
      </c>
      <c r="H487" s="327">
        <v>9.4421</v>
      </c>
      <c r="I487" s="327">
        <v>2.4997</v>
      </c>
      <c r="J487" s="327">
        <v>7.4254</v>
      </c>
      <c r="K487" s="327">
        <v>2.9407</v>
      </c>
      <c r="L487" s="327">
        <v>9.9156</v>
      </c>
      <c r="M487" s="327">
        <v>3.3085</v>
      </c>
      <c r="N487" s="327">
        <v>0</v>
      </c>
      <c r="O487" s="327">
        <v>0</v>
      </c>
      <c r="P487" s="327">
        <v>0</v>
      </c>
    </row>
    <row r="488" spans="1:16" ht="15">
      <c r="A488" s="326">
        <v>11</v>
      </c>
      <c r="B488" s="327">
        <v>0</v>
      </c>
      <c r="C488" s="327">
        <v>0</v>
      </c>
      <c r="D488" s="327">
        <v>6.4007</v>
      </c>
      <c r="E488" s="327">
        <v>2.6919</v>
      </c>
      <c r="F488" s="327">
        <v>6.732</v>
      </c>
      <c r="G488" s="327">
        <v>2.4915</v>
      </c>
      <c r="H488" s="327">
        <v>8.9008</v>
      </c>
      <c r="I488" s="327">
        <v>2.4353</v>
      </c>
      <c r="J488" s="327">
        <v>7.3557</v>
      </c>
      <c r="K488" s="327">
        <v>2.8488</v>
      </c>
      <c r="L488" s="327">
        <v>9.3111</v>
      </c>
      <c r="M488" s="327">
        <v>3.2235</v>
      </c>
      <c r="N488" s="327">
        <v>0</v>
      </c>
      <c r="O488" s="327">
        <v>0</v>
      </c>
      <c r="P488" s="327">
        <v>0</v>
      </c>
    </row>
    <row r="489" spans="1:16" ht="15">
      <c r="A489" s="326">
        <v>12</v>
      </c>
      <c r="B489" s="327">
        <v>0</v>
      </c>
      <c r="C489" s="327">
        <v>0</v>
      </c>
      <c r="D489" s="327">
        <v>6.2372</v>
      </c>
      <c r="E489" s="327">
        <v>2.6215</v>
      </c>
      <c r="F489" s="327">
        <v>6.3963</v>
      </c>
      <c r="G489" s="327">
        <v>2.4261</v>
      </c>
      <c r="H489" s="327">
        <v>8.3595</v>
      </c>
      <c r="I489" s="327">
        <v>2.371</v>
      </c>
      <c r="J489" s="327">
        <v>7.286</v>
      </c>
      <c r="K489" s="327">
        <v>2.7569</v>
      </c>
      <c r="L489" s="327">
        <v>8.7067</v>
      </c>
      <c r="M489" s="327">
        <v>3.1384</v>
      </c>
      <c r="N489" s="327">
        <v>0</v>
      </c>
      <c r="O489" s="327">
        <v>0</v>
      </c>
      <c r="P489" s="327">
        <v>0</v>
      </c>
    </row>
    <row r="490" spans="1:16" ht="15">
      <c r="A490" s="326">
        <v>13</v>
      </c>
      <c r="B490" s="327">
        <v>0</v>
      </c>
      <c r="C490" s="327">
        <v>0</v>
      </c>
      <c r="D490" s="327">
        <v>6.0738</v>
      </c>
      <c r="E490" s="327">
        <v>2.5511</v>
      </c>
      <c r="F490" s="327">
        <v>6.0605</v>
      </c>
      <c r="G490" s="327">
        <v>2.3606</v>
      </c>
      <c r="H490" s="327">
        <v>7.8182</v>
      </c>
      <c r="I490" s="327">
        <v>2.3067</v>
      </c>
      <c r="J490" s="327">
        <v>7.2163</v>
      </c>
      <c r="K490" s="327">
        <v>2.665</v>
      </c>
      <c r="L490" s="327">
        <v>8.1023</v>
      </c>
      <c r="M490" s="327">
        <v>3.0533</v>
      </c>
      <c r="N490" s="327">
        <v>0</v>
      </c>
      <c r="O490" s="327">
        <v>0</v>
      </c>
      <c r="P490" s="327">
        <v>0</v>
      </c>
    </row>
    <row r="491" spans="1:16" ht="15">
      <c r="A491" s="326">
        <v>14</v>
      </c>
      <c r="B491" s="327">
        <v>0</v>
      </c>
      <c r="C491" s="327">
        <v>0</v>
      </c>
      <c r="D491" s="327">
        <v>5.9103</v>
      </c>
      <c r="E491" s="327">
        <v>2.4807</v>
      </c>
      <c r="F491" s="327">
        <v>5.7247</v>
      </c>
      <c r="G491" s="327">
        <v>2.2951</v>
      </c>
      <c r="H491" s="327">
        <v>7.2769</v>
      </c>
      <c r="I491" s="327">
        <v>2.2424</v>
      </c>
      <c r="J491" s="327">
        <v>7.1466</v>
      </c>
      <c r="K491" s="327">
        <v>2.5731</v>
      </c>
      <c r="L491" s="327">
        <v>7.4978</v>
      </c>
      <c r="M491" s="327">
        <v>2.9683</v>
      </c>
      <c r="N491" s="327">
        <v>0</v>
      </c>
      <c r="O491" s="327">
        <v>0</v>
      </c>
      <c r="P491" s="327">
        <v>0</v>
      </c>
    </row>
    <row r="492" spans="1:16" ht="15">
      <c r="A492" s="326">
        <v>15</v>
      </c>
      <c r="B492" s="327">
        <v>0</v>
      </c>
      <c r="C492" s="327">
        <v>0</v>
      </c>
      <c r="D492" s="327">
        <v>5.7468</v>
      </c>
      <c r="E492" s="327">
        <v>2.4103</v>
      </c>
      <c r="F492" s="327">
        <v>5.389</v>
      </c>
      <c r="G492" s="327">
        <v>2.2297</v>
      </c>
      <c r="H492" s="327">
        <v>6.7356</v>
      </c>
      <c r="I492" s="327">
        <v>2.178</v>
      </c>
      <c r="J492" s="327">
        <v>7.0769</v>
      </c>
      <c r="K492" s="327">
        <v>2.4812</v>
      </c>
      <c r="L492" s="327">
        <v>6.8934</v>
      </c>
      <c r="M492" s="327">
        <v>2.8832</v>
      </c>
      <c r="N492" s="327">
        <v>0</v>
      </c>
      <c r="O492" s="327">
        <v>0</v>
      </c>
      <c r="P492" s="327">
        <v>0</v>
      </c>
    </row>
    <row r="493" spans="1:16" ht="15">
      <c r="A493" s="326">
        <v>16</v>
      </c>
      <c r="B493" s="327">
        <v>0</v>
      </c>
      <c r="C493" s="327">
        <v>0</v>
      </c>
      <c r="D493" s="327">
        <v>5.5834</v>
      </c>
      <c r="E493" s="327">
        <v>2.3399</v>
      </c>
      <c r="F493" s="327">
        <v>5.0532</v>
      </c>
      <c r="G493" s="327">
        <v>2.1642</v>
      </c>
      <c r="H493" s="327">
        <v>6.1943</v>
      </c>
      <c r="I493" s="327">
        <v>2.1137</v>
      </c>
      <c r="J493" s="327">
        <v>7.0072</v>
      </c>
      <c r="K493" s="327">
        <v>2.3893</v>
      </c>
      <c r="L493" s="327">
        <v>6.2889</v>
      </c>
      <c r="M493" s="327">
        <v>2.7981</v>
      </c>
      <c r="N493" s="327">
        <v>0</v>
      </c>
      <c r="O493" s="327">
        <v>0</v>
      </c>
      <c r="P493" s="327">
        <v>0</v>
      </c>
    </row>
    <row r="494" spans="1:16" ht="15">
      <c r="A494" s="326">
        <v>17</v>
      </c>
      <c r="B494" s="327">
        <v>0</v>
      </c>
      <c r="C494" s="327">
        <v>0</v>
      </c>
      <c r="D494" s="327">
        <v>5.4199</v>
      </c>
      <c r="E494" s="327">
        <v>2.2695</v>
      </c>
      <c r="F494" s="327">
        <v>4.7174</v>
      </c>
      <c r="G494" s="327">
        <v>2.0987</v>
      </c>
      <c r="H494" s="327">
        <v>5.6531</v>
      </c>
      <c r="I494" s="327">
        <v>2.0494</v>
      </c>
      <c r="J494" s="327">
        <v>6.9375</v>
      </c>
      <c r="K494" s="327">
        <v>2.2974</v>
      </c>
      <c r="L494" s="327">
        <v>5.6845</v>
      </c>
      <c r="M494" s="327">
        <v>2.7131</v>
      </c>
      <c r="N494" s="327">
        <v>0</v>
      </c>
      <c r="O494" s="327">
        <v>0</v>
      </c>
      <c r="P494" s="327">
        <v>0</v>
      </c>
    </row>
    <row r="495" spans="1:16" ht="15">
      <c r="A495" s="326">
        <v>18</v>
      </c>
      <c r="B495" s="327">
        <v>0</v>
      </c>
      <c r="C495" s="327">
        <v>0</v>
      </c>
      <c r="D495" s="327">
        <v>5.2564</v>
      </c>
      <c r="E495" s="327">
        <v>2.1991</v>
      </c>
      <c r="F495" s="327">
        <v>4.3817</v>
      </c>
      <c r="G495" s="327">
        <v>2.0333</v>
      </c>
      <c r="H495" s="327">
        <v>5.1118</v>
      </c>
      <c r="I495" s="327">
        <v>1.985</v>
      </c>
      <c r="J495" s="327">
        <v>6.8678</v>
      </c>
      <c r="K495" s="327">
        <v>2.2055</v>
      </c>
      <c r="L495" s="327">
        <v>5.0801</v>
      </c>
      <c r="M495" s="327">
        <v>2.628</v>
      </c>
      <c r="N495" s="327">
        <v>7.171</v>
      </c>
      <c r="O495" s="327">
        <v>3.757</v>
      </c>
      <c r="P495" s="327">
        <v>0</v>
      </c>
    </row>
    <row r="496" spans="1:16" ht="15">
      <c r="A496" s="326">
        <v>19</v>
      </c>
      <c r="B496" s="327">
        <v>0</v>
      </c>
      <c r="C496" s="327">
        <v>0</v>
      </c>
      <c r="D496" s="327">
        <v>5.4336</v>
      </c>
      <c r="E496" s="327">
        <v>2.1884</v>
      </c>
      <c r="F496" s="327">
        <v>4.4311</v>
      </c>
      <c r="G496" s="327">
        <v>2.0261</v>
      </c>
      <c r="H496" s="327">
        <v>4.9962</v>
      </c>
      <c r="I496" s="327">
        <v>1.9846</v>
      </c>
      <c r="J496" s="327">
        <v>6.5869</v>
      </c>
      <c r="K496" s="327">
        <v>2.1912</v>
      </c>
      <c r="L496" s="327">
        <v>4.947</v>
      </c>
      <c r="M496" s="327">
        <v>2.624</v>
      </c>
      <c r="N496" s="327">
        <v>6.9718</v>
      </c>
      <c r="O496" s="327">
        <v>3.6526</v>
      </c>
      <c r="P496" s="327">
        <v>0</v>
      </c>
    </row>
    <row r="497" spans="1:16" ht="15">
      <c r="A497" s="326">
        <v>20</v>
      </c>
      <c r="B497" s="327">
        <v>0</v>
      </c>
      <c r="C497" s="327">
        <v>0</v>
      </c>
      <c r="D497" s="327">
        <v>5.6108</v>
      </c>
      <c r="E497" s="327">
        <v>2.1777</v>
      </c>
      <c r="F497" s="327">
        <v>4.4806</v>
      </c>
      <c r="G497" s="327">
        <v>2.0189</v>
      </c>
      <c r="H497" s="327">
        <v>4.8806</v>
      </c>
      <c r="I497" s="327">
        <v>1.9841</v>
      </c>
      <c r="J497" s="327">
        <v>6.306</v>
      </c>
      <c r="K497" s="327">
        <v>2.1768</v>
      </c>
      <c r="L497" s="327">
        <v>4.814</v>
      </c>
      <c r="M497" s="327">
        <v>2.62</v>
      </c>
      <c r="N497" s="327">
        <v>6.7726</v>
      </c>
      <c r="O497" s="327">
        <v>3.5483</v>
      </c>
      <c r="P497" s="327">
        <v>0</v>
      </c>
    </row>
    <row r="498" spans="1:16" ht="15">
      <c r="A498" s="326">
        <v>21</v>
      </c>
      <c r="B498" s="327">
        <v>0</v>
      </c>
      <c r="C498" s="327">
        <v>0</v>
      </c>
      <c r="D498" s="327">
        <v>5.9037</v>
      </c>
      <c r="E498" s="327">
        <v>2.2104</v>
      </c>
      <c r="F498" s="327">
        <v>4.6206</v>
      </c>
      <c r="G498" s="327">
        <v>2.0519</v>
      </c>
      <c r="H498" s="327">
        <v>4.8603</v>
      </c>
      <c r="I498" s="327">
        <v>2.0233</v>
      </c>
      <c r="J498" s="327">
        <v>6.1457</v>
      </c>
      <c r="K498" s="327">
        <v>2.2057</v>
      </c>
      <c r="L498" s="327">
        <v>4.7746</v>
      </c>
      <c r="M498" s="327">
        <v>2.6684</v>
      </c>
      <c r="N498" s="327">
        <v>6.7048</v>
      </c>
      <c r="O498" s="327">
        <v>3.5128</v>
      </c>
      <c r="P498" s="327">
        <v>0</v>
      </c>
    </row>
    <row r="499" spans="1:16" ht="15">
      <c r="A499" s="326">
        <v>22</v>
      </c>
      <c r="B499" s="327">
        <v>0</v>
      </c>
      <c r="C499" s="327">
        <v>0</v>
      </c>
      <c r="D499" s="327">
        <v>6.0844</v>
      </c>
      <c r="E499" s="327">
        <v>2.1994</v>
      </c>
      <c r="F499" s="327">
        <v>4.6711</v>
      </c>
      <c r="G499" s="327">
        <v>2.0446</v>
      </c>
      <c r="H499" s="327">
        <v>4.7423</v>
      </c>
      <c r="I499" s="327">
        <v>2.0228</v>
      </c>
      <c r="J499" s="327">
        <v>5.8592</v>
      </c>
      <c r="K499" s="327">
        <v>2.191</v>
      </c>
      <c r="L499" s="327">
        <v>4.6389</v>
      </c>
      <c r="M499" s="327">
        <v>2.6643</v>
      </c>
      <c r="N499" s="327">
        <v>6.5017</v>
      </c>
      <c r="O499" s="327">
        <v>3.4063</v>
      </c>
      <c r="P499" s="327">
        <v>0</v>
      </c>
    </row>
    <row r="500" spans="1:16" ht="15">
      <c r="A500" s="326">
        <v>23</v>
      </c>
      <c r="B500" s="327">
        <v>0</v>
      </c>
      <c r="C500" s="327">
        <v>0</v>
      </c>
      <c r="D500" s="327">
        <v>6.2651</v>
      </c>
      <c r="E500" s="327">
        <v>2.1885</v>
      </c>
      <c r="F500" s="327">
        <v>4.7215</v>
      </c>
      <c r="G500" s="327">
        <v>2.0372</v>
      </c>
      <c r="H500" s="327">
        <v>4.6244</v>
      </c>
      <c r="I500" s="327">
        <v>2.0223</v>
      </c>
      <c r="J500" s="327">
        <v>5.5728</v>
      </c>
      <c r="K500" s="327">
        <v>2.1764</v>
      </c>
      <c r="L500" s="327">
        <v>4.5032</v>
      </c>
      <c r="M500" s="327">
        <v>2.6602</v>
      </c>
      <c r="N500" s="327">
        <v>6.2985</v>
      </c>
      <c r="O500" s="327">
        <v>3.2999</v>
      </c>
      <c r="P500" s="327">
        <v>0</v>
      </c>
    </row>
    <row r="501" spans="1:16" ht="15">
      <c r="A501" s="326">
        <v>24</v>
      </c>
      <c r="B501" s="327">
        <v>0</v>
      </c>
      <c r="C501" s="327">
        <v>0</v>
      </c>
      <c r="D501" s="327">
        <v>6.4458</v>
      </c>
      <c r="E501" s="327">
        <v>2.1776</v>
      </c>
      <c r="F501" s="327">
        <v>4.772</v>
      </c>
      <c r="G501" s="327">
        <v>2.0299</v>
      </c>
      <c r="H501" s="327">
        <v>4.5065</v>
      </c>
      <c r="I501" s="327">
        <v>2.0218</v>
      </c>
      <c r="J501" s="327">
        <v>5.2863</v>
      </c>
      <c r="K501" s="327">
        <v>2.1617</v>
      </c>
      <c r="L501" s="327">
        <v>4.3675</v>
      </c>
      <c r="M501" s="327">
        <v>2.6561</v>
      </c>
      <c r="N501" s="327">
        <v>6.0953</v>
      </c>
      <c r="O501" s="327">
        <v>3.1934</v>
      </c>
      <c r="P501" s="327">
        <v>0</v>
      </c>
    </row>
    <row r="502" spans="1:16" ht="15">
      <c r="A502" s="326">
        <v>25</v>
      </c>
      <c r="B502" s="327">
        <v>0</v>
      </c>
      <c r="C502" s="327">
        <v>0</v>
      </c>
      <c r="D502" s="327">
        <v>6.6265</v>
      </c>
      <c r="E502" s="327">
        <v>2.1667</v>
      </c>
      <c r="F502" s="327">
        <v>4.8224</v>
      </c>
      <c r="G502" s="327">
        <v>2.0226</v>
      </c>
      <c r="H502" s="327">
        <v>4.3886</v>
      </c>
      <c r="I502" s="327">
        <v>2.0213</v>
      </c>
      <c r="J502" s="327">
        <v>4.9998</v>
      </c>
      <c r="K502" s="327">
        <v>2.1471</v>
      </c>
      <c r="L502" s="327">
        <v>4.2318</v>
      </c>
      <c r="M502" s="327">
        <v>2.6521</v>
      </c>
      <c r="N502" s="327">
        <v>5.8921</v>
      </c>
      <c r="O502" s="327">
        <v>3.087</v>
      </c>
      <c r="P502" s="327">
        <v>0</v>
      </c>
    </row>
    <row r="503" spans="1:16" ht="15">
      <c r="A503" s="326">
        <v>26</v>
      </c>
      <c r="B503" s="327">
        <v>0</v>
      </c>
      <c r="C503" s="327">
        <v>0</v>
      </c>
      <c r="D503" s="327">
        <v>6.8072</v>
      </c>
      <c r="E503" s="327">
        <v>2.1557</v>
      </c>
      <c r="F503" s="327">
        <v>4.8729</v>
      </c>
      <c r="G503" s="327">
        <v>2.0152</v>
      </c>
      <c r="H503" s="327">
        <v>4.2707</v>
      </c>
      <c r="I503" s="327">
        <v>2.0208</v>
      </c>
      <c r="J503" s="327">
        <v>4.7134</v>
      </c>
      <c r="K503" s="327">
        <v>2.1324</v>
      </c>
      <c r="L503" s="327">
        <v>4.0961</v>
      </c>
      <c r="M503" s="327">
        <v>2.648</v>
      </c>
      <c r="N503" s="327">
        <v>5.689</v>
      </c>
      <c r="O503" s="327">
        <v>2.9806</v>
      </c>
      <c r="P503" s="327">
        <v>0</v>
      </c>
    </row>
    <row r="504" spans="1:16" ht="15">
      <c r="A504" s="326">
        <v>27</v>
      </c>
      <c r="B504" s="327">
        <v>0</v>
      </c>
      <c r="C504" s="327">
        <v>0</v>
      </c>
      <c r="D504" s="327">
        <v>6.9879</v>
      </c>
      <c r="E504" s="327">
        <v>2.1448</v>
      </c>
      <c r="F504" s="327">
        <v>4.9233</v>
      </c>
      <c r="G504" s="327">
        <v>2.0079</v>
      </c>
      <c r="H504" s="327">
        <v>4.1528</v>
      </c>
      <c r="I504" s="327">
        <v>2.0203</v>
      </c>
      <c r="J504" s="327">
        <v>4.4269</v>
      </c>
      <c r="K504" s="327">
        <v>2.1178</v>
      </c>
      <c r="L504" s="327">
        <v>3.9604</v>
      </c>
      <c r="M504" s="327">
        <v>2.6439</v>
      </c>
      <c r="N504" s="327">
        <v>5.4858</v>
      </c>
      <c r="O504" s="327">
        <v>2.8741</v>
      </c>
      <c r="P504" s="327">
        <v>0</v>
      </c>
    </row>
    <row r="505" spans="1:16" ht="15">
      <c r="A505" s="326">
        <v>28</v>
      </c>
      <c r="B505" s="327">
        <v>0</v>
      </c>
      <c r="C505" s="327">
        <v>0</v>
      </c>
      <c r="D505" s="327">
        <v>7.1686</v>
      </c>
      <c r="E505" s="327">
        <v>2.1339</v>
      </c>
      <c r="F505" s="327">
        <v>4.9737</v>
      </c>
      <c r="G505" s="327">
        <v>2.0005</v>
      </c>
      <c r="H505" s="327">
        <v>4.0349</v>
      </c>
      <c r="I505" s="327">
        <v>2.0198</v>
      </c>
      <c r="J505" s="327">
        <v>4.1404</v>
      </c>
      <c r="K505" s="327">
        <v>2.1031</v>
      </c>
      <c r="L505" s="327">
        <v>3.8248</v>
      </c>
      <c r="M505" s="327">
        <v>2.6399</v>
      </c>
      <c r="N505" s="327">
        <v>5.2826</v>
      </c>
      <c r="O505" s="327">
        <v>2.7677</v>
      </c>
      <c r="P505" s="327">
        <v>0</v>
      </c>
    </row>
    <row r="506" spans="1:16" ht="15">
      <c r="A506" s="326">
        <v>29</v>
      </c>
      <c r="B506" s="327">
        <v>0</v>
      </c>
      <c r="C506" s="327">
        <v>0</v>
      </c>
      <c r="D506" s="327">
        <v>7.3493</v>
      </c>
      <c r="E506" s="327">
        <v>2.123</v>
      </c>
      <c r="F506" s="327">
        <v>5.0242</v>
      </c>
      <c r="G506" s="327">
        <v>1.9932</v>
      </c>
      <c r="H506" s="327">
        <v>3.9169</v>
      </c>
      <c r="I506" s="327">
        <v>2.0193</v>
      </c>
      <c r="J506" s="327">
        <v>3.8539</v>
      </c>
      <c r="K506" s="327">
        <v>2.0885</v>
      </c>
      <c r="L506" s="327">
        <v>3.6891</v>
      </c>
      <c r="M506" s="327">
        <v>2.6358</v>
      </c>
      <c r="N506" s="327">
        <v>5.0794</v>
      </c>
      <c r="O506" s="327">
        <v>2.6612</v>
      </c>
      <c r="P506" s="327">
        <v>0</v>
      </c>
    </row>
    <row r="507" spans="1:16" ht="15">
      <c r="A507" s="326">
        <v>30</v>
      </c>
      <c r="B507" s="327">
        <v>0</v>
      </c>
      <c r="C507" s="327">
        <v>0</v>
      </c>
      <c r="D507" s="327">
        <v>7.53</v>
      </c>
      <c r="E507" s="327">
        <v>2.1121</v>
      </c>
      <c r="F507" s="327">
        <v>5.0746</v>
      </c>
      <c r="G507" s="327">
        <v>1.9859</v>
      </c>
      <c r="H507" s="327">
        <v>3.799</v>
      </c>
      <c r="I507" s="327">
        <v>2.0188</v>
      </c>
      <c r="J507" s="327">
        <v>3.5675</v>
      </c>
      <c r="K507" s="327">
        <v>2.0738</v>
      </c>
      <c r="L507" s="327">
        <v>3.5534</v>
      </c>
      <c r="M507" s="327">
        <v>2.6317</v>
      </c>
      <c r="N507" s="327">
        <v>4.8763</v>
      </c>
      <c r="O507" s="327">
        <v>2.5548</v>
      </c>
      <c r="P507" s="327">
        <v>0</v>
      </c>
    </row>
    <row r="508" spans="1:16" ht="15">
      <c r="A508" s="326">
        <v>31</v>
      </c>
      <c r="B508" s="327">
        <v>0</v>
      </c>
      <c r="C508" s="327">
        <v>0</v>
      </c>
      <c r="D508" s="327">
        <v>7.7678</v>
      </c>
      <c r="E508" s="327">
        <v>2.1018</v>
      </c>
      <c r="F508" s="327">
        <v>5.2073</v>
      </c>
      <c r="G508" s="327">
        <v>1.9788</v>
      </c>
      <c r="H508" s="327">
        <v>3.8128</v>
      </c>
      <c r="I508" s="327">
        <v>2.0183</v>
      </c>
      <c r="J508" s="327">
        <v>3.7688</v>
      </c>
      <c r="K508" s="327">
        <v>2.0686</v>
      </c>
      <c r="L508" s="327">
        <v>3.5439</v>
      </c>
      <c r="M508" s="327">
        <v>2.6277</v>
      </c>
      <c r="N508" s="327">
        <v>4.7746</v>
      </c>
      <c r="O508" s="327">
        <v>2.5205</v>
      </c>
      <c r="P508" s="327">
        <v>0</v>
      </c>
    </row>
    <row r="509" spans="1:16" ht="15">
      <c r="A509" s="326">
        <v>32</v>
      </c>
      <c r="B509" s="327">
        <v>0</v>
      </c>
      <c r="C509" s="327">
        <v>0</v>
      </c>
      <c r="D509" s="327">
        <v>8.0057</v>
      </c>
      <c r="E509" s="327">
        <v>2.0915</v>
      </c>
      <c r="F509" s="327">
        <v>5.3399</v>
      </c>
      <c r="G509" s="327">
        <v>1.9718</v>
      </c>
      <c r="H509" s="327">
        <v>3.8265</v>
      </c>
      <c r="I509" s="327">
        <v>2.0178</v>
      </c>
      <c r="J509" s="327">
        <v>3.97</v>
      </c>
      <c r="K509" s="327">
        <v>2.0633</v>
      </c>
      <c r="L509" s="327">
        <v>3.5345</v>
      </c>
      <c r="M509" s="327">
        <v>2.6237</v>
      </c>
      <c r="N509" s="327">
        <v>4.673</v>
      </c>
      <c r="O509" s="327">
        <v>2.4862</v>
      </c>
      <c r="P509" s="327">
        <v>0</v>
      </c>
    </row>
    <row r="510" spans="1:16" ht="15">
      <c r="A510" s="326">
        <v>33</v>
      </c>
      <c r="B510" s="327">
        <v>0</v>
      </c>
      <c r="C510" s="327">
        <v>0</v>
      </c>
      <c r="D510" s="327">
        <v>8.2436</v>
      </c>
      <c r="E510" s="327">
        <v>2.0812</v>
      </c>
      <c r="F510" s="327">
        <v>5.4725</v>
      </c>
      <c r="G510" s="327">
        <v>1.9648</v>
      </c>
      <c r="H510" s="327">
        <v>3.8402</v>
      </c>
      <c r="I510" s="327">
        <v>2.0173</v>
      </c>
      <c r="J510" s="327">
        <v>4.1713</v>
      </c>
      <c r="K510" s="327">
        <v>2.058</v>
      </c>
      <c r="L510" s="327">
        <v>3.525</v>
      </c>
      <c r="M510" s="327">
        <v>2.6197</v>
      </c>
      <c r="N510" s="327">
        <v>4.5713</v>
      </c>
      <c r="O510" s="327">
        <v>2.4519</v>
      </c>
      <c r="P510" s="327">
        <v>0</v>
      </c>
    </row>
    <row r="511" spans="1:16" ht="15">
      <c r="A511" s="326">
        <v>34</v>
      </c>
      <c r="B511" s="327">
        <v>0</v>
      </c>
      <c r="C511" s="327">
        <v>0</v>
      </c>
      <c r="D511" s="327">
        <v>8.4814</v>
      </c>
      <c r="E511" s="327">
        <v>2.0709</v>
      </c>
      <c r="F511" s="327">
        <v>5.6052</v>
      </c>
      <c r="G511" s="327">
        <v>1.9578</v>
      </c>
      <c r="H511" s="327">
        <v>3.8539</v>
      </c>
      <c r="I511" s="327">
        <v>2.0168</v>
      </c>
      <c r="J511" s="327">
        <v>4.3726</v>
      </c>
      <c r="K511" s="327">
        <v>2.0527</v>
      </c>
      <c r="L511" s="327">
        <v>3.5156</v>
      </c>
      <c r="M511" s="327">
        <v>2.6157</v>
      </c>
      <c r="N511" s="327">
        <v>4.4697</v>
      </c>
      <c r="O511" s="327">
        <v>2.4177</v>
      </c>
      <c r="P511" s="327">
        <v>0</v>
      </c>
    </row>
    <row r="512" spans="1:16" ht="15">
      <c r="A512" s="326">
        <v>35</v>
      </c>
      <c r="B512" s="327">
        <v>0</v>
      </c>
      <c r="C512" s="327">
        <v>0</v>
      </c>
      <c r="D512" s="327">
        <v>8.7193</v>
      </c>
      <c r="E512" s="327">
        <v>2.0606</v>
      </c>
      <c r="F512" s="327">
        <v>5.7378</v>
      </c>
      <c r="G512" s="327">
        <v>1.9507</v>
      </c>
      <c r="H512" s="327">
        <v>3.8676</v>
      </c>
      <c r="I512" s="327">
        <v>2.0163</v>
      </c>
      <c r="J512" s="327">
        <v>4.5738</v>
      </c>
      <c r="K512" s="327">
        <v>2.0474</v>
      </c>
      <c r="L512" s="327">
        <v>3.5062</v>
      </c>
      <c r="M512" s="327">
        <v>2.6118</v>
      </c>
      <c r="N512" s="327">
        <v>4.368</v>
      </c>
      <c r="O512" s="327">
        <v>2.3834</v>
      </c>
      <c r="P512" s="327">
        <v>0</v>
      </c>
    </row>
    <row r="513" spans="1:16" ht="15">
      <c r="A513" s="326">
        <v>36</v>
      </c>
      <c r="B513" s="327">
        <v>0</v>
      </c>
      <c r="C513" s="327">
        <v>0</v>
      </c>
      <c r="D513" s="327">
        <v>8.9572</v>
      </c>
      <c r="E513" s="327">
        <v>2.0504</v>
      </c>
      <c r="F513" s="327">
        <v>5.8704</v>
      </c>
      <c r="G513" s="327">
        <v>1.9437</v>
      </c>
      <c r="H513" s="327">
        <v>3.8813</v>
      </c>
      <c r="I513" s="327">
        <v>2.0158</v>
      </c>
      <c r="J513" s="327">
        <v>4.7751</v>
      </c>
      <c r="K513" s="327">
        <v>2.0421</v>
      </c>
      <c r="L513" s="327">
        <v>3.4967</v>
      </c>
      <c r="M513" s="327">
        <v>2.6078</v>
      </c>
      <c r="N513" s="327">
        <v>4.2664</v>
      </c>
      <c r="O513" s="327">
        <v>2.3491</v>
      </c>
      <c r="P513" s="327">
        <v>0</v>
      </c>
    </row>
    <row r="514" spans="1:16" ht="15">
      <c r="A514" s="326">
        <v>37</v>
      </c>
      <c r="B514" s="327">
        <v>0</v>
      </c>
      <c r="C514" s="327">
        <v>0</v>
      </c>
      <c r="D514" s="327">
        <v>9.195</v>
      </c>
      <c r="E514" s="327">
        <v>2.0401</v>
      </c>
      <c r="F514" s="327">
        <v>6.0031</v>
      </c>
      <c r="G514" s="327">
        <v>1.9367</v>
      </c>
      <c r="H514" s="327">
        <v>3.8951</v>
      </c>
      <c r="I514" s="327">
        <v>2.0153</v>
      </c>
      <c r="J514" s="327">
        <v>4.9764</v>
      </c>
      <c r="K514" s="327">
        <v>2.0368</v>
      </c>
      <c r="L514" s="327">
        <v>3.4873</v>
      </c>
      <c r="M514" s="327">
        <v>2.6038</v>
      </c>
      <c r="N514" s="327">
        <v>4.1647</v>
      </c>
      <c r="O514" s="327">
        <v>2.3148</v>
      </c>
      <c r="P514" s="327">
        <v>0</v>
      </c>
    </row>
    <row r="515" spans="1:16" ht="15">
      <c r="A515" s="326">
        <v>38</v>
      </c>
      <c r="B515" s="327">
        <v>0</v>
      </c>
      <c r="C515" s="327">
        <v>0</v>
      </c>
      <c r="D515" s="327">
        <v>9.4329</v>
      </c>
      <c r="E515" s="327">
        <v>2.0298</v>
      </c>
      <c r="F515" s="327">
        <v>6.1357</v>
      </c>
      <c r="G515" s="327">
        <v>1.9297</v>
      </c>
      <c r="H515" s="327">
        <v>3.9088</v>
      </c>
      <c r="I515" s="327">
        <v>2.0148</v>
      </c>
      <c r="J515" s="327">
        <v>5.1776</v>
      </c>
      <c r="K515" s="327">
        <v>2.0316</v>
      </c>
      <c r="L515" s="327">
        <v>3.4778</v>
      </c>
      <c r="M515" s="327">
        <v>2.5998</v>
      </c>
      <c r="N515" s="327">
        <v>4.0631</v>
      </c>
      <c r="O515" s="327">
        <v>2.2806</v>
      </c>
      <c r="P515" s="327">
        <v>0</v>
      </c>
    </row>
    <row r="516" spans="1:16" ht="15">
      <c r="A516" s="326">
        <v>39</v>
      </c>
      <c r="B516" s="327">
        <v>0</v>
      </c>
      <c r="C516" s="327">
        <v>0</v>
      </c>
      <c r="D516" s="327">
        <v>9.6708</v>
      </c>
      <c r="E516" s="327">
        <v>2.0195</v>
      </c>
      <c r="F516" s="327">
        <v>6.2683</v>
      </c>
      <c r="G516" s="327">
        <v>1.9226</v>
      </c>
      <c r="H516" s="327">
        <v>3.9225</v>
      </c>
      <c r="I516" s="327">
        <v>2.0143</v>
      </c>
      <c r="J516" s="327">
        <v>5.3789</v>
      </c>
      <c r="K516" s="327">
        <v>2.0263</v>
      </c>
      <c r="L516" s="327">
        <v>3.4684</v>
      </c>
      <c r="M516" s="327">
        <v>2.5958</v>
      </c>
      <c r="N516" s="327">
        <v>3.9615</v>
      </c>
      <c r="O516" s="327">
        <v>2.2463</v>
      </c>
      <c r="P516" s="327">
        <v>0</v>
      </c>
    </row>
    <row r="517" spans="1:16" ht="15">
      <c r="A517" s="326">
        <v>40</v>
      </c>
      <c r="B517" s="327">
        <v>0</v>
      </c>
      <c r="C517" s="327">
        <v>0</v>
      </c>
      <c r="D517" s="327">
        <v>9.9087</v>
      </c>
      <c r="E517" s="327">
        <v>2.0092</v>
      </c>
      <c r="F517" s="327">
        <v>6.401</v>
      </c>
      <c r="G517" s="327">
        <v>1.9156</v>
      </c>
      <c r="H517" s="327">
        <v>3.9362</v>
      </c>
      <c r="I517" s="327">
        <v>2.0138</v>
      </c>
      <c r="J517" s="327">
        <v>5.5802</v>
      </c>
      <c r="K517" s="327">
        <v>2.021</v>
      </c>
      <c r="L517" s="327">
        <v>3.459</v>
      </c>
      <c r="M517" s="327">
        <v>2.5918</v>
      </c>
      <c r="N517" s="327">
        <v>3.8598</v>
      </c>
      <c r="O517" s="327">
        <v>2.212</v>
      </c>
      <c r="P517" s="327">
        <v>0</v>
      </c>
    </row>
    <row r="518" spans="1:16" ht="15">
      <c r="A518" s="326">
        <v>41</v>
      </c>
      <c r="B518" s="327">
        <v>0</v>
      </c>
      <c r="C518" s="327">
        <v>0</v>
      </c>
      <c r="D518" s="327">
        <v>10.1465</v>
      </c>
      <c r="E518" s="327">
        <v>1.9989</v>
      </c>
      <c r="F518" s="327">
        <v>6.5336</v>
      </c>
      <c r="G518" s="327">
        <v>1.9086</v>
      </c>
      <c r="H518" s="327">
        <v>3.9499</v>
      </c>
      <c r="I518" s="327">
        <v>2.0133</v>
      </c>
      <c r="J518" s="327">
        <v>5.7814</v>
      </c>
      <c r="K518" s="327">
        <v>2.0157</v>
      </c>
      <c r="L518" s="327">
        <v>3.4495</v>
      </c>
      <c r="M518" s="327">
        <v>2.5878</v>
      </c>
      <c r="N518" s="327">
        <v>3.7582</v>
      </c>
      <c r="O518" s="327">
        <v>2.1778</v>
      </c>
      <c r="P518" s="327">
        <v>0</v>
      </c>
    </row>
    <row r="519" spans="1:16" ht="15">
      <c r="A519" s="326">
        <v>42</v>
      </c>
      <c r="B519" s="327">
        <v>0</v>
      </c>
      <c r="C519" s="327">
        <v>0</v>
      </c>
      <c r="D519" s="327">
        <v>10.3844</v>
      </c>
      <c r="E519" s="327">
        <v>1.9886</v>
      </c>
      <c r="F519" s="327">
        <v>6.6663</v>
      </c>
      <c r="G519" s="327">
        <v>1.9016</v>
      </c>
      <c r="H519" s="327">
        <v>3.9637</v>
      </c>
      <c r="I519" s="327">
        <v>2.0128</v>
      </c>
      <c r="J519" s="327">
        <v>5.9827</v>
      </c>
      <c r="K519" s="327">
        <v>2.0104</v>
      </c>
      <c r="L519" s="327">
        <v>3.4401</v>
      </c>
      <c r="M519" s="327">
        <v>2.5838</v>
      </c>
      <c r="N519" s="327">
        <v>3.6565</v>
      </c>
      <c r="O519" s="327">
        <v>2.1435</v>
      </c>
      <c r="P519" s="327">
        <v>0</v>
      </c>
    </row>
    <row r="520" spans="1:16" ht="15">
      <c r="A520" s="326">
        <v>43</v>
      </c>
      <c r="B520" s="327">
        <v>0</v>
      </c>
      <c r="C520" s="327">
        <v>0</v>
      </c>
      <c r="D520" s="327">
        <v>9.7661</v>
      </c>
      <c r="E520" s="327">
        <v>1.9717</v>
      </c>
      <c r="F520" s="327">
        <v>6.4946</v>
      </c>
      <c r="G520" s="327">
        <v>1.8925</v>
      </c>
      <c r="H520" s="327">
        <v>4.032</v>
      </c>
      <c r="I520" s="327">
        <v>2.0056</v>
      </c>
      <c r="J520" s="327">
        <v>6.04</v>
      </c>
      <c r="K520" s="327">
        <v>1.9963</v>
      </c>
      <c r="L520" s="327">
        <v>3.4162</v>
      </c>
      <c r="M520" s="327">
        <v>2.5725</v>
      </c>
      <c r="N520" s="327">
        <v>3.603</v>
      </c>
      <c r="O520" s="327">
        <v>2.1352</v>
      </c>
      <c r="P520" s="327">
        <v>0</v>
      </c>
    </row>
    <row r="521" spans="1:16" ht="15">
      <c r="A521" s="326">
        <v>44</v>
      </c>
      <c r="B521" s="327">
        <v>0</v>
      </c>
      <c r="C521" s="327">
        <v>0</v>
      </c>
      <c r="D521" s="327">
        <v>9.1478</v>
      </c>
      <c r="E521" s="327">
        <v>1.9548</v>
      </c>
      <c r="F521" s="327">
        <v>6.3229</v>
      </c>
      <c r="G521" s="327">
        <v>1.8834</v>
      </c>
      <c r="H521" s="327">
        <v>4.1003</v>
      </c>
      <c r="I521" s="327">
        <v>1.9983</v>
      </c>
      <c r="J521" s="327">
        <v>6.0972</v>
      </c>
      <c r="K521" s="327">
        <v>1.9822</v>
      </c>
      <c r="L521" s="327">
        <v>3.3924</v>
      </c>
      <c r="M521" s="327">
        <v>2.5612</v>
      </c>
      <c r="N521" s="327">
        <v>3.5494</v>
      </c>
      <c r="O521" s="327">
        <v>2.1269</v>
      </c>
      <c r="P521" s="327">
        <v>0</v>
      </c>
    </row>
    <row r="522" spans="1:16" ht="15">
      <c r="A522" s="326">
        <v>45</v>
      </c>
      <c r="B522" s="327">
        <v>0</v>
      </c>
      <c r="C522" s="327">
        <v>0</v>
      </c>
      <c r="D522" s="327">
        <v>8.5295</v>
      </c>
      <c r="E522" s="327">
        <v>1.9378</v>
      </c>
      <c r="F522" s="327">
        <v>6.1512</v>
      </c>
      <c r="G522" s="327">
        <v>1.8743</v>
      </c>
      <c r="H522" s="327">
        <v>4.1687</v>
      </c>
      <c r="I522" s="327">
        <v>1.9911</v>
      </c>
      <c r="J522" s="327">
        <v>6.1545</v>
      </c>
      <c r="K522" s="327">
        <v>1.9681</v>
      </c>
      <c r="L522" s="327">
        <v>3.3685</v>
      </c>
      <c r="M522" s="327">
        <v>2.5499</v>
      </c>
      <c r="N522" s="327">
        <v>3.4959</v>
      </c>
      <c r="O522" s="327">
        <v>2.1187</v>
      </c>
      <c r="P522" s="327">
        <v>0</v>
      </c>
    </row>
    <row r="523" spans="1:16" ht="15">
      <c r="A523" s="326">
        <v>46</v>
      </c>
      <c r="B523" s="327">
        <v>0</v>
      </c>
      <c r="C523" s="327">
        <v>0</v>
      </c>
      <c r="D523" s="327">
        <v>7.9112</v>
      </c>
      <c r="E523" s="327">
        <v>1.9209</v>
      </c>
      <c r="F523" s="327">
        <v>5.9795</v>
      </c>
      <c r="G523" s="327">
        <v>1.8653</v>
      </c>
      <c r="H523" s="327">
        <v>4.237</v>
      </c>
      <c r="I523" s="327">
        <v>1.9838</v>
      </c>
      <c r="J523" s="327">
        <v>6.2118</v>
      </c>
      <c r="K523" s="327">
        <v>1.954</v>
      </c>
      <c r="L523" s="327">
        <v>3.3447</v>
      </c>
      <c r="M523" s="327">
        <v>2.5386</v>
      </c>
      <c r="N523" s="327">
        <v>3.4423</v>
      </c>
      <c r="O523" s="327">
        <v>2.1104</v>
      </c>
      <c r="P523" s="327">
        <v>0</v>
      </c>
    </row>
    <row r="524" spans="1:16" ht="15">
      <c r="A524" s="326">
        <v>47</v>
      </c>
      <c r="B524" s="327">
        <v>0</v>
      </c>
      <c r="C524" s="327">
        <v>0</v>
      </c>
      <c r="D524" s="327">
        <v>7.2929</v>
      </c>
      <c r="E524" s="327">
        <v>1.904</v>
      </c>
      <c r="F524" s="327">
        <v>5.8078</v>
      </c>
      <c r="G524" s="327">
        <v>1.8562</v>
      </c>
      <c r="H524" s="327">
        <v>4.3054</v>
      </c>
      <c r="I524" s="327">
        <v>1.9766</v>
      </c>
      <c r="J524" s="327">
        <v>6.269</v>
      </c>
      <c r="K524" s="327">
        <v>1.9399</v>
      </c>
      <c r="L524" s="327">
        <v>3.3208</v>
      </c>
      <c r="M524" s="327">
        <v>2.5273</v>
      </c>
      <c r="N524" s="327">
        <v>3.3888</v>
      </c>
      <c r="O524" s="327">
        <v>2.1022</v>
      </c>
      <c r="P524" s="327">
        <v>0</v>
      </c>
    </row>
    <row r="525" spans="1:16" ht="15">
      <c r="A525" s="326">
        <v>48</v>
      </c>
      <c r="B525" s="327">
        <v>0</v>
      </c>
      <c r="C525" s="327">
        <v>0</v>
      </c>
      <c r="D525" s="327">
        <v>6.6747</v>
      </c>
      <c r="E525" s="327">
        <v>1.887</v>
      </c>
      <c r="F525" s="327">
        <v>5.6361</v>
      </c>
      <c r="G525" s="327">
        <v>1.8471</v>
      </c>
      <c r="H525" s="327">
        <v>4.3737</v>
      </c>
      <c r="I525" s="327">
        <v>1.9693</v>
      </c>
      <c r="J525" s="327">
        <v>6.3263</v>
      </c>
      <c r="K525" s="327">
        <v>1.9257</v>
      </c>
      <c r="L525" s="327">
        <v>3.2969</v>
      </c>
      <c r="M525" s="327">
        <v>2.516</v>
      </c>
      <c r="N525" s="327">
        <v>3.3352</v>
      </c>
      <c r="O525" s="327">
        <v>2.0939</v>
      </c>
      <c r="P525" s="327">
        <v>0</v>
      </c>
    </row>
    <row r="526" spans="1:16" ht="15">
      <c r="A526" s="326">
        <v>49</v>
      </c>
      <c r="B526" s="327">
        <v>0</v>
      </c>
      <c r="C526" s="327">
        <v>0</v>
      </c>
      <c r="D526" s="327">
        <v>6.0564</v>
      </c>
      <c r="E526" s="327">
        <v>1.8701</v>
      </c>
      <c r="F526" s="327">
        <v>5.4644</v>
      </c>
      <c r="G526" s="327">
        <v>1.838</v>
      </c>
      <c r="H526" s="327">
        <v>4.442</v>
      </c>
      <c r="I526" s="327">
        <v>1.962</v>
      </c>
      <c r="J526" s="327">
        <v>6.3835</v>
      </c>
      <c r="K526" s="327">
        <v>1.9116</v>
      </c>
      <c r="L526" s="327">
        <v>3.2731</v>
      </c>
      <c r="M526" s="327">
        <v>2.5048</v>
      </c>
      <c r="N526" s="327">
        <v>3.2817</v>
      </c>
      <c r="O526" s="327">
        <v>2.0856</v>
      </c>
      <c r="P526" s="327">
        <v>0</v>
      </c>
    </row>
    <row r="527" spans="1:16" ht="15">
      <c r="A527" s="326">
        <v>50</v>
      </c>
      <c r="B527" s="327">
        <v>0</v>
      </c>
      <c r="C527" s="327">
        <v>0</v>
      </c>
      <c r="D527" s="327">
        <v>5.4381</v>
      </c>
      <c r="E527" s="327">
        <v>1.8532</v>
      </c>
      <c r="F527" s="327">
        <v>5.2927</v>
      </c>
      <c r="G527" s="327">
        <v>1.829</v>
      </c>
      <c r="H527" s="327">
        <v>4.5104</v>
      </c>
      <c r="I527" s="327">
        <v>1.9548</v>
      </c>
      <c r="J527" s="327">
        <v>6.4408</v>
      </c>
      <c r="K527" s="327">
        <v>1.8975</v>
      </c>
      <c r="L527" s="327">
        <v>3.2492</v>
      </c>
      <c r="M527" s="327">
        <v>2.4935</v>
      </c>
      <c r="N527" s="327">
        <v>3.2282</v>
      </c>
      <c r="O527" s="327">
        <v>2.0774</v>
      </c>
      <c r="P527" s="327">
        <v>0</v>
      </c>
    </row>
    <row r="528" spans="1:16" ht="15">
      <c r="A528" s="326">
        <v>51</v>
      </c>
      <c r="B528" s="327">
        <v>0</v>
      </c>
      <c r="C528" s="327">
        <v>0</v>
      </c>
      <c r="D528" s="327">
        <v>4.8198</v>
      </c>
      <c r="E528" s="327">
        <v>1.8362</v>
      </c>
      <c r="F528" s="327">
        <v>5.121</v>
      </c>
      <c r="G528" s="327">
        <v>1.8199</v>
      </c>
      <c r="H528" s="327">
        <v>4.5787</v>
      </c>
      <c r="I528" s="327">
        <v>1.9475</v>
      </c>
      <c r="J528" s="327">
        <v>6.498</v>
      </c>
      <c r="K528" s="327">
        <v>1.8834</v>
      </c>
      <c r="L528" s="327">
        <v>3.2254</v>
      </c>
      <c r="M528" s="327">
        <v>2.4822</v>
      </c>
      <c r="N528" s="327">
        <v>3.1746</v>
      </c>
      <c r="O528" s="327">
        <v>2.0691</v>
      </c>
      <c r="P528" s="327">
        <v>0</v>
      </c>
    </row>
    <row r="529" spans="1:16" ht="15">
      <c r="A529" s="326">
        <v>52</v>
      </c>
      <c r="B529" s="327">
        <v>0</v>
      </c>
      <c r="C529" s="327">
        <v>0</v>
      </c>
      <c r="D529" s="327">
        <v>4.2015</v>
      </c>
      <c r="E529" s="327">
        <v>1.8193</v>
      </c>
      <c r="F529" s="327">
        <v>4.9493</v>
      </c>
      <c r="G529" s="327">
        <v>1.8108</v>
      </c>
      <c r="H529" s="327">
        <v>4.6471</v>
      </c>
      <c r="I529" s="327">
        <v>1.9403</v>
      </c>
      <c r="J529" s="327">
        <v>6.5553</v>
      </c>
      <c r="K529" s="327">
        <v>1.8693</v>
      </c>
      <c r="L529" s="327">
        <v>3.2015</v>
      </c>
      <c r="M529" s="327">
        <v>2.4709</v>
      </c>
      <c r="N529" s="327">
        <v>3.1211</v>
      </c>
      <c r="O529" s="327">
        <v>2.0608</v>
      </c>
      <c r="P529" s="327">
        <v>0</v>
      </c>
    </row>
    <row r="530" spans="1:16" ht="15">
      <c r="A530" s="326">
        <v>53</v>
      </c>
      <c r="B530" s="327">
        <v>0</v>
      </c>
      <c r="C530" s="327">
        <v>0</v>
      </c>
      <c r="D530" s="327">
        <v>3.5832</v>
      </c>
      <c r="E530" s="327">
        <v>1.8024</v>
      </c>
      <c r="F530" s="327">
        <v>4.7776</v>
      </c>
      <c r="G530" s="327">
        <v>1.8018</v>
      </c>
      <c r="H530" s="327">
        <v>4.7154</v>
      </c>
      <c r="I530" s="327">
        <v>1.933</v>
      </c>
      <c r="J530" s="327">
        <v>6.6126</v>
      </c>
      <c r="K530" s="327">
        <v>1.8552</v>
      </c>
      <c r="L530" s="327">
        <v>3.1776</v>
      </c>
      <c r="M530" s="327">
        <v>2.4596</v>
      </c>
      <c r="N530" s="327">
        <v>3.0675</v>
      </c>
      <c r="O530" s="327">
        <v>2.0526</v>
      </c>
      <c r="P530" s="327">
        <v>0</v>
      </c>
    </row>
    <row r="531" spans="1:16" ht="15">
      <c r="A531" s="326">
        <v>54</v>
      </c>
      <c r="B531" s="327">
        <v>0</v>
      </c>
      <c r="C531" s="327">
        <v>0</v>
      </c>
      <c r="D531" s="327">
        <v>2.9649</v>
      </c>
      <c r="E531" s="327">
        <v>1.7854</v>
      </c>
      <c r="F531" s="327">
        <v>4.6059</v>
      </c>
      <c r="G531" s="327">
        <v>1.7927</v>
      </c>
      <c r="H531" s="327">
        <v>4.7837</v>
      </c>
      <c r="I531" s="327">
        <v>1.9257</v>
      </c>
      <c r="J531" s="327">
        <v>6.6698</v>
      </c>
      <c r="K531" s="327">
        <v>1.8411</v>
      </c>
      <c r="L531" s="327">
        <v>3.1538</v>
      </c>
      <c r="M531" s="327">
        <v>2.4483</v>
      </c>
      <c r="N531" s="327">
        <v>3.014</v>
      </c>
      <c r="O531" s="327">
        <v>2.0443</v>
      </c>
      <c r="P531" s="327">
        <v>0</v>
      </c>
    </row>
    <row r="532" spans="1:16" ht="15">
      <c r="A532" s="326">
        <v>55</v>
      </c>
      <c r="B532" s="327">
        <v>0</v>
      </c>
      <c r="C532" s="327">
        <v>0</v>
      </c>
      <c r="D532" s="327">
        <v>2.9227</v>
      </c>
      <c r="E532" s="327">
        <v>1.76</v>
      </c>
      <c r="F532" s="327">
        <v>4.4007</v>
      </c>
      <c r="G532" s="327">
        <v>1.767</v>
      </c>
      <c r="H532" s="327">
        <v>4.5637</v>
      </c>
      <c r="I532" s="327">
        <v>1.8903</v>
      </c>
      <c r="J532" s="327">
        <v>6.2625</v>
      </c>
      <c r="K532" s="327">
        <v>1.8124</v>
      </c>
      <c r="L532" s="327">
        <v>3.1526</v>
      </c>
      <c r="M532" s="327">
        <v>2.4106</v>
      </c>
      <c r="N532" s="327">
        <v>2.9742</v>
      </c>
      <c r="O532" s="327">
        <v>2.0134</v>
      </c>
      <c r="P532" s="327">
        <v>0</v>
      </c>
    </row>
    <row r="533" spans="1:16" ht="15">
      <c r="A533" s="326">
        <v>56</v>
      </c>
      <c r="B533" s="327">
        <v>0</v>
      </c>
      <c r="C533" s="327">
        <v>0</v>
      </c>
      <c r="D533" s="327">
        <v>2.8804</v>
      </c>
      <c r="E533" s="327">
        <v>1.7346</v>
      </c>
      <c r="F533" s="327">
        <v>4.1956</v>
      </c>
      <c r="G533" s="327">
        <v>1.7413</v>
      </c>
      <c r="H533" s="327">
        <v>4.3437</v>
      </c>
      <c r="I533" s="327">
        <v>1.8549</v>
      </c>
      <c r="J533" s="327">
        <v>5.8551</v>
      </c>
      <c r="K533" s="327">
        <v>1.7837</v>
      </c>
      <c r="L533" s="327">
        <v>3.1513</v>
      </c>
      <c r="M533" s="327">
        <v>2.3729</v>
      </c>
      <c r="N533" s="327">
        <v>2.9345</v>
      </c>
      <c r="O533" s="327">
        <v>1.9825</v>
      </c>
      <c r="P533" s="327">
        <v>0</v>
      </c>
    </row>
    <row r="534" spans="1:16" ht="15">
      <c r="A534" s="326">
        <v>57</v>
      </c>
      <c r="B534" s="327">
        <v>0</v>
      </c>
      <c r="C534" s="327">
        <v>0</v>
      </c>
      <c r="D534" s="327">
        <v>2.8382</v>
      </c>
      <c r="E534" s="327">
        <v>1.7092</v>
      </c>
      <c r="F534" s="327">
        <v>3.9904</v>
      </c>
      <c r="G534" s="327">
        <v>1.7157</v>
      </c>
      <c r="H534" s="327">
        <v>4.1237</v>
      </c>
      <c r="I534" s="327">
        <v>1.8195</v>
      </c>
      <c r="J534" s="327">
        <v>5.4478</v>
      </c>
      <c r="K534" s="327">
        <v>1.755</v>
      </c>
      <c r="L534" s="327">
        <v>3.1501</v>
      </c>
      <c r="M534" s="327">
        <v>2.3351</v>
      </c>
      <c r="N534" s="327">
        <v>2.8948</v>
      </c>
      <c r="O534" s="327">
        <v>1.9517</v>
      </c>
      <c r="P534" s="327">
        <v>0</v>
      </c>
    </row>
    <row r="535" spans="1:16" ht="15">
      <c r="A535" s="326">
        <v>58</v>
      </c>
      <c r="B535" s="327">
        <v>0</v>
      </c>
      <c r="C535" s="327">
        <v>0</v>
      </c>
      <c r="D535" s="327">
        <v>2.796</v>
      </c>
      <c r="E535" s="327">
        <v>1.6838</v>
      </c>
      <c r="F535" s="327">
        <v>3.7852</v>
      </c>
      <c r="G535" s="327">
        <v>1.69</v>
      </c>
      <c r="H535" s="327">
        <v>3.9038</v>
      </c>
      <c r="I535" s="327">
        <v>1.7841</v>
      </c>
      <c r="J535" s="327">
        <v>5.0404</v>
      </c>
      <c r="K535" s="327">
        <v>1.7263</v>
      </c>
      <c r="L535" s="327">
        <v>3.1489</v>
      </c>
      <c r="M535" s="327">
        <v>2.2974</v>
      </c>
      <c r="N535" s="327">
        <v>2.8551</v>
      </c>
      <c r="O535" s="327">
        <v>1.9208</v>
      </c>
      <c r="P535" s="327">
        <v>0</v>
      </c>
    </row>
    <row r="536" spans="1:16" ht="15">
      <c r="A536" s="326">
        <v>59</v>
      </c>
      <c r="B536" s="327">
        <v>0</v>
      </c>
      <c r="C536" s="327">
        <v>0</v>
      </c>
      <c r="D536" s="327">
        <v>2.7537</v>
      </c>
      <c r="E536" s="327">
        <v>1.6584</v>
      </c>
      <c r="F536" s="327">
        <v>3.58</v>
      </c>
      <c r="G536" s="327">
        <v>1.6643</v>
      </c>
      <c r="H536" s="327">
        <v>3.6838</v>
      </c>
      <c r="I536" s="327">
        <v>1.7487</v>
      </c>
      <c r="J536" s="327">
        <v>4.633</v>
      </c>
      <c r="K536" s="327">
        <v>1.6976</v>
      </c>
      <c r="L536" s="327">
        <v>3.1476</v>
      </c>
      <c r="M536" s="327">
        <v>2.2597</v>
      </c>
      <c r="N536" s="327">
        <v>2.8153</v>
      </c>
      <c r="O536" s="327">
        <v>1.8899</v>
      </c>
      <c r="P536" s="327">
        <v>0</v>
      </c>
    </row>
    <row r="537" spans="1:16" ht="15">
      <c r="A537" s="326">
        <v>60</v>
      </c>
      <c r="B537" s="327">
        <v>0</v>
      </c>
      <c r="C537" s="327">
        <v>0</v>
      </c>
      <c r="D537" s="327">
        <v>2.7115</v>
      </c>
      <c r="E537" s="327">
        <v>1.633</v>
      </c>
      <c r="F537" s="327">
        <v>3.3749</v>
      </c>
      <c r="G537" s="327">
        <v>1.6387</v>
      </c>
      <c r="H537" s="327">
        <v>3.4638</v>
      </c>
      <c r="I537" s="327">
        <v>1.7133</v>
      </c>
      <c r="J537" s="327">
        <v>4.2257</v>
      </c>
      <c r="K537" s="327">
        <v>1.6689</v>
      </c>
      <c r="L537" s="327">
        <v>3.1464</v>
      </c>
      <c r="M537" s="327">
        <v>2.222</v>
      </c>
      <c r="N537" s="327">
        <v>2.7756</v>
      </c>
      <c r="O537" s="327">
        <v>1.859</v>
      </c>
      <c r="P537" s="327">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I22" sqref="I22:J22"/>
    </sheetView>
  </sheetViews>
  <sheetFormatPr defaultColWidth="9.140625" defaultRowHeight="12.75"/>
  <cols>
    <col min="1" max="1" width="8.28125" style="1" customWidth="1"/>
    <col min="2" max="2" width="6.7109375" style="78" customWidth="1"/>
    <col min="3" max="3" width="7.28125" style="78" bestFit="1" customWidth="1"/>
    <col min="4" max="4" width="7.7109375" style="78" customWidth="1"/>
    <col min="5" max="5" width="6.7109375" style="78" customWidth="1"/>
    <col min="6" max="6" width="7.421875" style="78" bestFit="1" customWidth="1"/>
    <col min="7" max="7" width="7.57421875" style="78" bestFit="1" customWidth="1"/>
    <col min="8" max="8" width="7.421875" style="78" bestFit="1" customWidth="1"/>
    <col min="9" max="9" width="6.7109375" style="78" customWidth="1"/>
    <col min="10" max="10" width="7.57421875" style="78" bestFit="1" customWidth="1"/>
    <col min="11" max="11" width="6.7109375" style="78" customWidth="1"/>
    <col min="12" max="13" width="7.57421875" style="78" bestFit="1" customWidth="1"/>
    <col min="14" max="16" width="6.7109375" style="78" customWidth="1"/>
    <col min="17" max="16384" width="9.140625" style="303" customWidth="1"/>
  </cols>
  <sheetData>
    <row r="1" spans="1:4" ht="12.75">
      <c r="A1" s="73" t="e">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#N/A</v>
      </c>
      <c r="B1" s="220" t="e">
        <f>IF(A1=2,IF(AND(RateGroup&gt;799,RateGroup&lt;876),HLOOKUP(ClmType,B409:Q470,MATCH(ClmAge,A409:A470)),IF(AND(RateGroup&gt;899,RateGroup&lt;984),HLOOKUP(ClmType,B476:Q537,MATCH(ClmAge,A476:A537)),"N/A")))</f>
        <v>#N/A</v>
      </c>
      <c r="C1" s="221" t="e">
        <f>IF(A1=2,B1,A1)</f>
        <v>#N/A</v>
      </c>
      <c r="D1" s="78" t="s">
        <v>178</v>
      </c>
    </row>
    <row r="3" ht="12.75">
      <c r="A3" s="76" t="e">
        <f>HLOOKUP('Calculatrice des coûts NMETI'!$I$22,B7:P68,MATCH('Calculatrice des coûts NMETI'!$K$22,A7:A68))</f>
        <v>#N/A</v>
      </c>
    </row>
    <row r="4" spans="1:16" s="301" customFormat="1" ht="12.75">
      <c r="A4" s="475" t="s">
        <v>18311</v>
      </c>
      <c r="B4" s="475"/>
      <c r="C4" s="475"/>
      <c r="D4" s="475"/>
      <c r="E4" s="475"/>
      <c r="F4" s="475"/>
      <c r="G4" s="475"/>
      <c r="H4" s="475"/>
      <c r="I4" s="475"/>
      <c r="J4" s="475"/>
      <c r="K4" s="475"/>
      <c r="L4" s="475"/>
      <c r="M4" s="475"/>
      <c r="N4" s="475"/>
      <c r="O4" s="475"/>
      <c r="P4" s="475"/>
    </row>
    <row r="5" spans="1:16" ht="12.75">
      <c r="A5" s="479" t="s">
        <v>17878</v>
      </c>
      <c r="B5" s="479"/>
      <c r="C5" s="479"/>
      <c r="D5" s="479"/>
      <c r="E5" s="479"/>
      <c r="F5" s="479"/>
      <c r="G5" s="479"/>
      <c r="H5" s="479"/>
      <c r="I5" s="479"/>
      <c r="J5" s="479"/>
      <c r="K5" s="479"/>
      <c r="L5" s="479"/>
      <c r="M5" s="479"/>
      <c r="N5" s="479"/>
      <c r="O5" s="479"/>
      <c r="P5" s="479"/>
    </row>
    <row r="6" spans="1:16" ht="12.75">
      <c r="A6" s="80" t="s">
        <v>181</v>
      </c>
      <c r="B6" s="222" t="s">
        <v>182</v>
      </c>
      <c r="C6" s="222" t="s">
        <v>182</v>
      </c>
      <c r="D6" s="222" t="s">
        <v>182</v>
      </c>
      <c r="E6" s="222" t="s">
        <v>182</v>
      </c>
      <c r="F6" s="222" t="s">
        <v>182</v>
      </c>
      <c r="G6" s="222" t="s">
        <v>182</v>
      </c>
      <c r="H6" s="222" t="s">
        <v>182</v>
      </c>
      <c r="I6" s="222" t="s">
        <v>182</v>
      </c>
      <c r="J6" s="222" t="s">
        <v>182</v>
      </c>
      <c r="K6" s="222" t="s">
        <v>182</v>
      </c>
      <c r="L6" s="222" t="s">
        <v>182</v>
      </c>
      <c r="M6" s="222" t="s">
        <v>182</v>
      </c>
      <c r="N6" s="222" t="s">
        <v>182</v>
      </c>
      <c r="O6" s="222" t="s">
        <v>182</v>
      </c>
      <c r="P6" s="222" t="s">
        <v>182</v>
      </c>
    </row>
    <row r="7" spans="1:16" ht="12.75">
      <c r="A7" s="82" t="s">
        <v>196</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5">
      <c r="A8" s="290">
        <v>0</v>
      </c>
      <c r="B8" s="267">
        <v>0</v>
      </c>
      <c r="C8" s="267">
        <v>0</v>
      </c>
      <c r="D8" s="267">
        <v>71.0961</v>
      </c>
      <c r="E8" s="267">
        <v>9.7095</v>
      </c>
      <c r="F8" s="267">
        <v>49.0227</v>
      </c>
      <c r="G8" s="267">
        <v>12.742</v>
      </c>
      <c r="H8" s="267">
        <v>42.8857</v>
      </c>
      <c r="I8" s="267">
        <v>9.2379</v>
      </c>
      <c r="J8" s="267">
        <v>37.1978</v>
      </c>
      <c r="K8" s="267">
        <v>9.9301</v>
      </c>
      <c r="L8" s="267">
        <v>15.2216</v>
      </c>
      <c r="M8" s="267">
        <v>13.4867</v>
      </c>
      <c r="N8" s="267">
        <v>0</v>
      </c>
      <c r="O8" s="267">
        <v>0</v>
      </c>
      <c r="P8" s="267">
        <v>0</v>
      </c>
    </row>
    <row r="9" spans="1:16" ht="15">
      <c r="A9" s="290">
        <v>1</v>
      </c>
      <c r="B9" s="267">
        <v>0</v>
      </c>
      <c r="C9" s="267">
        <v>0</v>
      </c>
      <c r="D9" s="267">
        <v>63.1965</v>
      </c>
      <c r="E9" s="267">
        <v>8.6307</v>
      </c>
      <c r="F9" s="267">
        <v>43.5758</v>
      </c>
      <c r="G9" s="267">
        <v>11.3262</v>
      </c>
      <c r="H9" s="267">
        <v>38.1206</v>
      </c>
      <c r="I9" s="267">
        <v>8.2115</v>
      </c>
      <c r="J9" s="267">
        <v>33.0647</v>
      </c>
      <c r="K9" s="267">
        <v>8.8268</v>
      </c>
      <c r="L9" s="267">
        <v>13.5303</v>
      </c>
      <c r="M9" s="267">
        <v>11.9882</v>
      </c>
      <c r="N9" s="267">
        <v>0</v>
      </c>
      <c r="O9" s="267">
        <v>0</v>
      </c>
      <c r="P9" s="267">
        <v>0</v>
      </c>
    </row>
    <row r="10" spans="1:16" ht="15">
      <c r="A10" s="290">
        <v>2</v>
      </c>
      <c r="B10" s="267">
        <v>0</v>
      </c>
      <c r="C10" s="267">
        <v>0</v>
      </c>
      <c r="D10" s="267">
        <v>55.2969</v>
      </c>
      <c r="E10" s="267">
        <v>7.5518</v>
      </c>
      <c r="F10" s="267">
        <v>38.1288</v>
      </c>
      <c r="G10" s="267">
        <v>9.9104</v>
      </c>
      <c r="H10" s="267">
        <v>33.3555</v>
      </c>
      <c r="I10" s="267">
        <v>7.1851</v>
      </c>
      <c r="J10" s="267">
        <v>28.9317</v>
      </c>
      <c r="K10" s="267">
        <v>7.7234</v>
      </c>
      <c r="L10" s="267">
        <v>11.839</v>
      </c>
      <c r="M10" s="267">
        <v>10.4897</v>
      </c>
      <c r="N10" s="267">
        <v>0</v>
      </c>
      <c r="O10" s="267">
        <v>0</v>
      </c>
      <c r="P10" s="267">
        <v>0</v>
      </c>
    </row>
    <row r="11" spans="1:16" ht="15">
      <c r="A11" s="290">
        <v>3</v>
      </c>
      <c r="B11" s="267">
        <v>0</v>
      </c>
      <c r="C11" s="267">
        <v>0</v>
      </c>
      <c r="D11" s="267">
        <v>47.3974</v>
      </c>
      <c r="E11" s="267">
        <v>6.473</v>
      </c>
      <c r="F11" s="267">
        <v>32.6818</v>
      </c>
      <c r="G11" s="267">
        <v>8.4946</v>
      </c>
      <c r="H11" s="267">
        <v>28.5904</v>
      </c>
      <c r="I11" s="267">
        <v>6.1586</v>
      </c>
      <c r="J11" s="267">
        <v>24.7986</v>
      </c>
      <c r="K11" s="267">
        <v>6.6201</v>
      </c>
      <c r="L11" s="267">
        <v>10.1477</v>
      </c>
      <c r="M11" s="267">
        <v>8.9911</v>
      </c>
      <c r="N11" s="267">
        <v>0</v>
      </c>
      <c r="O11" s="267">
        <v>0</v>
      </c>
      <c r="P11" s="267">
        <v>0</v>
      </c>
    </row>
    <row r="12" spans="1:16" ht="15">
      <c r="A12" s="290">
        <v>4</v>
      </c>
      <c r="B12" s="267">
        <v>0</v>
      </c>
      <c r="C12" s="267">
        <v>0</v>
      </c>
      <c r="D12" s="267">
        <v>39.4978</v>
      </c>
      <c r="E12" s="267">
        <v>5.3942</v>
      </c>
      <c r="F12" s="267">
        <v>27.2349</v>
      </c>
      <c r="G12" s="267">
        <v>7.0789</v>
      </c>
      <c r="H12" s="267">
        <v>23.8254</v>
      </c>
      <c r="I12" s="267">
        <v>5.1322</v>
      </c>
      <c r="J12" s="267">
        <v>20.6655</v>
      </c>
      <c r="K12" s="267">
        <v>5.5167</v>
      </c>
      <c r="L12" s="267">
        <v>8.4564</v>
      </c>
      <c r="M12" s="267">
        <v>7.4926</v>
      </c>
      <c r="N12" s="267">
        <v>0</v>
      </c>
      <c r="O12" s="267">
        <v>0</v>
      </c>
      <c r="P12" s="267">
        <v>0</v>
      </c>
    </row>
    <row r="13" spans="1:16" ht="15">
      <c r="A13" s="290">
        <v>5</v>
      </c>
      <c r="B13" s="267">
        <v>0</v>
      </c>
      <c r="C13" s="267">
        <v>0</v>
      </c>
      <c r="D13" s="267">
        <v>31.5982</v>
      </c>
      <c r="E13" s="267">
        <v>4.3153</v>
      </c>
      <c r="F13" s="267">
        <v>21.7879</v>
      </c>
      <c r="G13" s="267">
        <v>5.6631</v>
      </c>
      <c r="H13" s="267">
        <v>19.0603</v>
      </c>
      <c r="I13" s="267">
        <v>4.1058</v>
      </c>
      <c r="J13" s="267">
        <v>16.5324</v>
      </c>
      <c r="K13" s="267">
        <v>4.4134</v>
      </c>
      <c r="L13" s="267">
        <v>6.7652</v>
      </c>
      <c r="M13" s="267">
        <v>5.9941</v>
      </c>
      <c r="N13" s="267">
        <v>0</v>
      </c>
      <c r="O13" s="267">
        <v>0</v>
      </c>
      <c r="P13" s="267">
        <v>0</v>
      </c>
    </row>
    <row r="14" spans="1:16" ht="15">
      <c r="A14" s="290">
        <v>6</v>
      </c>
      <c r="B14" s="267">
        <v>0</v>
      </c>
      <c r="C14" s="267">
        <v>0</v>
      </c>
      <c r="D14" s="267">
        <v>23.6987</v>
      </c>
      <c r="E14" s="267">
        <v>3.2365</v>
      </c>
      <c r="F14" s="267">
        <v>16.3409</v>
      </c>
      <c r="G14" s="267">
        <v>4.2473</v>
      </c>
      <c r="H14" s="267">
        <v>14.2952</v>
      </c>
      <c r="I14" s="267">
        <v>3.0793</v>
      </c>
      <c r="J14" s="267">
        <v>12.3993</v>
      </c>
      <c r="K14" s="267">
        <v>3.31</v>
      </c>
      <c r="L14" s="267">
        <v>5.0739</v>
      </c>
      <c r="M14" s="267">
        <v>4.4956</v>
      </c>
      <c r="N14" s="267">
        <v>0</v>
      </c>
      <c r="O14" s="267">
        <v>0</v>
      </c>
      <c r="P14" s="267">
        <v>0</v>
      </c>
    </row>
    <row r="15" spans="1:16" ht="15">
      <c r="A15" s="290">
        <v>7</v>
      </c>
      <c r="B15" s="267">
        <v>0</v>
      </c>
      <c r="C15" s="267">
        <v>0</v>
      </c>
      <c r="D15" s="267">
        <v>22.5819</v>
      </c>
      <c r="E15" s="267">
        <v>3.1612</v>
      </c>
      <c r="F15" s="267">
        <v>15.5066</v>
      </c>
      <c r="G15" s="267">
        <v>4.1521</v>
      </c>
      <c r="H15" s="267">
        <v>13.8552</v>
      </c>
      <c r="I15" s="267">
        <v>3.0074</v>
      </c>
      <c r="J15" s="267">
        <v>12.1354</v>
      </c>
      <c r="K15" s="267">
        <v>3.2329</v>
      </c>
      <c r="L15" s="267">
        <v>5.2985</v>
      </c>
      <c r="M15" s="267">
        <v>4.3907</v>
      </c>
      <c r="N15" s="267">
        <v>0</v>
      </c>
      <c r="O15" s="267">
        <v>0</v>
      </c>
      <c r="P15" s="267">
        <v>0</v>
      </c>
    </row>
    <row r="16" spans="1:16" ht="15">
      <c r="A16" s="290">
        <v>8</v>
      </c>
      <c r="B16" s="267">
        <v>0</v>
      </c>
      <c r="C16" s="267">
        <v>0</v>
      </c>
      <c r="D16" s="267">
        <v>21.465</v>
      </c>
      <c r="E16" s="267">
        <v>3.0859</v>
      </c>
      <c r="F16" s="267">
        <v>14.6723</v>
      </c>
      <c r="G16" s="267">
        <v>4.0569</v>
      </c>
      <c r="H16" s="267">
        <v>13.4152</v>
      </c>
      <c r="I16" s="267">
        <v>2.9354</v>
      </c>
      <c r="J16" s="267">
        <v>11.8714</v>
      </c>
      <c r="K16" s="267">
        <v>3.1558</v>
      </c>
      <c r="L16" s="267">
        <v>5.5231</v>
      </c>
      <c r="M16" s="267">
        <v>4.2858</v>
      </c>
      <c r="N16" s="267">
        <v>0</v>
      </c>
      <c r="O16" s="267">
        <v>0</v>
      </c>
      <c r="P16" s="267">
        <v>0</v>
      </c>
    </row>
    <row r="17" spans="1:16" ht="15">
      <c r="A17" s="290">
        <v>9</v>
      </c>
      <c r="B17" s="267">
        <v>0</v>
      </c>
      <c r="C17" s="267">
        <v>0</v>
      </c>
      <c r="D17" s="267">
        <v>20.3482</v>
      </c>
      <c r="E17" s="267">
        <v>3.0106</v>
      </c>
      <c r="F17" s="267">
        <v>13.838</v>
      </c>
      <c r="G17" s="267">
        <v>3.9617</v>
      </c>
      <c r="H17" s="267">
        <v>12.9752</v>
      </c>
      <c r="I17" s="267">
        <v>2.8635</v>
      </c>
      <c r="J17" s="267">
        <v>11.6075</v>
      </c>
      <c r="K17" s="267">
        <v>3.0787</v>
      </c>
      <c r="L17" s="267">
        <v>5.7477</v>
      </c>
      <c r="M17" s="267">
        <v>4.1809</v>
      </c>
      <c r="N17" s="267">
        <v>0</v>
      </c>
      <c r="O17" s="267">
        <v>0</v>
      </c>
      <c r="P17" s="267">
        <v>0</v>
      </c>
    </row>
    <row r="18" spans="1:16" ht="15">
      <c r="A18" s="290">
        <v>10</v>
      </c>
      <c r="B18" s="267">
        <v>0</v>
      </c>
      <c r="C18" s="267">
        <v>0</v>
      </c>
      <c r="D18" s="267">
        <v>19.2314</v>
      </c>
      <c r="E18" s="267">
        <v>2.9353</v>
      </c>
      <c r="F18" s="267">
        <v>13.0036</v>
      </c>
      <c r="G18" s="267">
        <v>3.8665</v>
      </c>
      <c r="H18" s="267">
        <v>12.5352</v>
      </c>
      <c r="I18" s="267">
        <v>2.7915</v>
      </c>
      <c r="J18" s="267">
        <v>11.3436</v>
      </c>
      <c r="K18" s="267">
        <v>3.0016</v>
      </c>
      <c r="L18" s="267">
        <v>5.9723</v>
      </c>
      <c r="M18" s="267">
        <v>4.076</v>
      </c>
      <c r="N18" s="267">
        <v>0</v>
      </c>
      <c r="O18" s="267">
        <v>0</v>
      </c>
      <c r="P18" s="267">
        <v>0</v>
      </c>
    </row>
    <row r="19" spans="1:16" ht="15">
      <c r="A19" s="290">
        <v>11</v>
      </c>
      <c r="B19" s="267">
        <v>0</v>
      </c>
      <c r="C19" s="267">
        <v>0</v>
      </c>
      <c r="D19" s="267">
        <v>18.1145</v>
      </c>
      <c r="E19" s="267">
        <v>2.86</v>
      </c>
      <c r="F19" s="267">
        <v>12.1693</v>
      </c>
      <c r="G19" s="267">
        <v>3.7713</v>
      </c>
      <c r="H19" s="267">
        <v>12.0952</v>
      </c>
      <c r="I19" s="267">
        <v>2.7196</v>
      </c>
      <c r="J19" s="267">
        <v>11.0797</v>
      </c>
      <c r="K19" s="267">
        <v>2.9245</v>
      </c>
      <c r="L19" s="267">
        <v>6.1969</v>
      </c>
      <c r="M19" s="267">
        <v>3.9711</v>
      </c>
      <c r="N19" s="267">
        <v>0</v>
      </c>
      <c r="O19" s="267">
        <v>0</v>
      </c>
      <c r="P19" s="267">
        <v>0</v>
      </c>
    </row>
    <row r="20" spans="1:16" ht="15">
      <c r="A20" s="290">
        <v>12</v>
      </c>
      <c r="B20" s="267">
        <v>0</v>
      </c>
      <c r="C20" s="267">
        <v>0</v>
      </c>
      <c r="D20" s="267">
        <v>16.9977</v>
      </c>
      <c r="E20" s="267">
        <v>2.7847</v>
      </c>
      <c r="F20" s="267">
        <v>11.335</v>
      </c>
      <c r="G20" s="267">
        <v>3.6761</v>
      </c>
      <c r="H20" s="267">
        <v>11.6551</v>
      </c>
      <c r="I20" s="267">
        <v>2.6476</v>
      </c>
      <c r="J20" s="267">
        <v>10.8157</v>
      </c>
      <c r="K20" s="267">
        <v>2.8473</v>
      </c>
      <c r="L20" s="267">
        <v>6.4215</v>
      </c>
      <c r="M20" s="267">
        <v>3.8662</v>
      </c>
      <c r="N20" s="267">
        <v>0</v>
      </c>
      <c r="O20" s="267">
        <v>0</v>
      </c>
      <c r="P20" s="267">
        <v>0</v>
      </c>
    </row>
    <row r="21" spans="1:16" ht="15">
      <c r="A21" s="290">
        <v>13</v>
      </c>
      <c r="B21" s="267">
        <v>0</v>
      </c>
      <c r="C21" s="267">
        <v>0</v>
      </c>
      <c r="D21" s="267">
        <v>15.8809</v>
      </c>
      <c r="E21" s="267">
        <v>2.7094</v>
      </c>
      <c r="F21" s="267">
        <v>10.5007</v>
      </c>
      <c r="G21" s="267">
        <v>3.5809</v>
      </c>
      <c r="H21" s="267">
        <v>11.2151</v>
      </c>
      <c r="I21" s="267">
        <v>2.5757</v>
      </c>
      <c r="J21" s="267">
        <v>10.5518</v>
      </c>
      <c r="K21" s="267">
        <v>2.7702</v>
      </c>
      <c r="L21" s="267">
        <v>6.6461</v>
      </c>
      <c r="M21" s="267">
        <v>3.7613</v>
      </c>
      <c r="N21" s="267">
        <v>0</v>
      </c>
      <c r="O21" s="267">
        <v>0</v>
      </c>
      <c r="P21" s="267">
        <v>0</v>
      </c>
    </row>
    <row r="22" spans="1:16" ht="15">
      <c r="A22" s="290">
        <v>14</v>
      </c>
      <c r="B22" s="267">
        <v>0</v>
      </c>
      <c r="C22" s="267">
        <v>0</v>
      </c>
      <c r="D22" s="267">
        <v>14.764</v>
      </c>
      <c r="E22" s="267">
        <v>2.634</v>
      </c>
      <c r="F22" s="267">
        <v>9.6664</v>
      </c>
      <c r="G22" s="267">
        <v>3.4857</v>
      </c>
      <c r="H22" s="267">
        <v>10.7751</v>
      </c>
      <c r="I22" s="267">
        <v>2.5037</v>
      </c>
      <c r="J22" s="267">
        <v>10.2879</v>
      </c>
      <c r="K22" s="267">
        <v>2.6931</v>
      </c>
      <c r="L22" s="267">
        <v>6.8707</v>
      </c>
      <c r="M22" s="267">
        <v>3.6564</v>
      </c>
      <c r="N22" s="267">
        <v>0</v>
      </c>
      <c r="O22" s="267">
        <v>0</v>
      </c>
      <c r="P22" s="267">
        <v>0</v>
      </c>
    </row>
    <row r="23" spans="1:16" ht="15">
      <c r="A23" s="290">
        <v>15</v>
      </c>
      <c r="B23" s="267">
        <v>0</v>
      </c>
      <c r="C23" s="267">
        <v>0</v>
      </c>
      <c r="D23" s="267">
        <v>13.6472</v>
      </c>
      <c r="E23" s="267">
        <v>2.5587</v>
      </c>
      <c r="F23" s="267">
        <v>8.8321</v>
      </c>
      <c r="G23" s="267">
        <v>3.3905</v>
      </c>
      <c r="H23" s="267">
        <v>10.3351</v>
      </c>
      <c r="I23" s="267">
        <v>2.4318</v>
      </c>
      <c r="J23" s="267">
        <v>10.024</v>
      </c>
      <c r="K23" s="267">
        <v>2.616</v>
      </c>
      <c r="L23" s="267">
        <v>7.0953</v>
      </c>
      <c r="M23" s="267">
        <v>3.5515</v>
      </c>
      <c r="N23" s="267">
        <v>0</v>
      </c>
      <c r="O23" s="267">
        <v>0</v>
      </c>
      <c r="P23" s="267">
        <v>0</v>
      </c>
    </row>
    <row r="24" spans="1:16" ht="15">
      <c r="A24" s="290">
        <v>16</v>
      </c>
      <c r="B24" s="267">
        <v>0</v>
      </c>
      <c r="C24" s="267">
        <v>0</v>
      </c>
      <c r="D24" s="267">
        <v>12.5304</v>
      </c>
      <c r="E24" s="267">
        <v>2.4834</v>
      </c>
      <c r="F24" s="267">
        <v>7.9977</v>
      </c>
      <c r="G24" s="267">
        <v>3.2953</v>
      </c>
      <c r="H24" s="267">
        <v>9.8951</v>
      </c>
      <c r="I24" s="267">
        <v>2.3598</v>
      </c>
      <c r="J24" s="267">
        <v>9.76</v>
      </c>
      <c r="K24" s="267">
        <v>2.5389</v>
      </c>
      <c r="L24" s="267">
        <v>7.3199</v>
      </c>
      <c r="M24" s="267">
        <v>3.4466</v>
      </c>
      <c r="N24" s="267">
        <v>0</v>
      </c>
      <c r="O24" s="267">
        <v>0</v>
      </c>
      <c r="P24" s="267">
        <v>0</v>
      </c>
    </row>
    <row r="25" spans="1:16" ht="15">
      <c r="A25" s="290">
        <v>17</v>
      </c>
      <c r="B25" s="267">
        <v>0</v>
      </c>
      <c r="C25" s="267">
        <v>0</v>
      </c>
      <c r="D25" s="267">
        <v>11.4135</v>
      </c>
      <c r="E25" s="267">
        <v>2.4081</v>
      </c>
      <c r="F25" s="267">
        <v>7.1634</v>
      </c>
      <c r="G25" s="267">
        <v>3.2001</v>
      </c>
      <c r="H25" s="267">
        <v>9.4551</v>
      </c>
      <c r="I25" s="267">
        <v>2.2879</v>
      </c>
      <c r="J25" s="267">
        <v>9.4961</v>
      </c>
      <c r="K25" s="267">
        <v>2.4618</v>
      </c>
      <c r="L25" s="267">
        <v>7.5445</v>
      </c>
      <c r="M25" s="267">
        <v>3.3417</v>
      </c>
      <c r="N25" s="267">
        <v>0</v>
      </c>
      <c r="O25" s="267">
        <v>0</v>
      </c>
      <c r="P25" s="267">
        <v>0</v>
      </c>
    </row>
    <row r="26" spans="1:16" ht="15">
      <c r="A26" s="290">
        <v>18</v>
      </c>
      <c r="B26" s="267">
        <v>0</v>
      </c>
      <c r="C26" s="267">
        <v>0</v>
      </c>
      <c r="D26" s="267">
        <v>10.2967</v>
      </c>
      <c r="E26" s="267">
        <v>2.3328</v>
      </c>
      <c r="F26" s="267">
        <v>6.3291</v>
      </c>
      <c r="G26" s="267">
        <v>3.1049</v>
      </c>
      <c r="H26" s="267">
        <v>9.0151</v>
      </c>
      <c r="I26" s="267">
        <v>2.2159</v>
      </c>
      <c r="J26" s="267">
        <v>9.2322</v>
      </c>
      <c r="K26" s="267">
        <v>2.3846</v>
      </c>
      <c r="L26" s="267">
        <v>7.7691</v>
      </c>
      <c r="M26" s="267">
        <v>3.2368</v>
      </c>
      <c r="N26" s="267">
        <v>9.8219</v>
      </c>
      <c r="O26" s="267">
        <v>5.471</v>
      </c>
      <c r="P26" s="267">
        <v>0</v>
      </c>
    </row>
    <row r="27" spans="1:16" ht="15">
      <c r="A27" s="290">
        <v>19</v>
      </c>
      <c r="B27" s="267">
        <v>0</v>
      </c>
      <c r="C27" s="267">
        <v>0</v>
      </c>
      <c r="D27" s="267">
        <v>9.8747</v>
      </c>
      <c r="E27" s="267">
        <v>2.3316</v>
      </c>
      <c r="F27" s="267">
        <v>6.3215</v>
      </c>
      <c r="G27" s="267">
        <v>3.0997</v>
      </c>
      <c r="H27" s="267">
        <v>8.7728</v>
      </c>
      <c r="I27" s="267">
        <v>2.2151</v>
      </c>
      <c r="J27" s="267">
        <v>8.9952</v>
      </c>
      <c r="K27" s="267">
        <v>2.3835</v>
      </c>
      <c r="L27" s="267">
        <v>7.6507</v>
      </c>
      <c r="M27" s="267">
        <v>3.2365</v>
      </c>
      <c r="N27" s="267">
        <v>9.5491</v>
      </c>
      <c r="O27" s="267">
        <v>5.319</v>
      </c>
      <c r="P27" s="267">
        <v>0</v>
      </c>
    </row>
    <row r="28" spans="1:16" ht="15">
      <c r="A28" s="290">
        <v>20</v>
      </c>
      <c r="B28" s="267">
        <v>0</v>
      </c>
      <c r="C28" s="267">
        <v>0</v>
      </c>
      <c r="D28" s="267">
        <v>9.4528</v>
      </c>
      <c r="E28" s="267">
        <v>2.3305</v>
      </c>
      <c r="F28" s="267">
        <v>6.3139</v>
      </c>
      <c r="G28" s="267">
        <v>3.0945</v>
      </c>
      <c r="H28" s="267">
        <v>8.5305</v>
      </c>
      <c r="I28" s="267">
        <v>2.2143</v>
      </c>
      <c r="J28" s="267">
        <v>8.7583</v>
      </c>
      <c r="K28" s="267">
        <v>2.3824</v>
      </c>
      <c r="L28" s="267">
        <v>7.5323</v>
      </c>
      <c r="M28" s="267">
        <v>3.2362</v>
      </c>
      <c r="N28" s="267">
        <v>9.2763</v>
      </c>
      <c r="O28" s="267">
        <v>5.167</v>
      </c>
      <c r="P28" s="267">
        <v>0</v>
      </c>
    </row>
    <row r="29" spans="1:16" ht="15">
      <c r="A29" s="290">
        <v>21</v>
      </c>
      <c r="B29" s="267">
        <v>0</v>
      </c>
      <c r="C29" s="267">
        <v>0</v>
      </c>
      <c r="D29" s="267">
        <v>9.0308</v>
      </c>
      <c r="E29" s="267">
        <v>2.3293</v>
      </c>
      <c r="F29" s="267">
        <v>6.3062</v>
      </c>
      <c r="G29" s="267">
        <v>3.0894</v>
      </c>
      <c r="H29" s="267">
        <v>8.2882</v>
      </c>
      <c r="I29" s="267">
        <v>2.2135</v>
      </c>
      <c r="J29" s="267">
        <v>8.5214</v>
      </c>
      <c r="K29" s="267">
        <v>2.3813</v>
      </c>
      <c r="L29" s="267">
        <v>7.4139</v>
      </c>
      <c r="M29" s="267">
        <v>3.2359</v>
      </c>
      <c r="N29" s="267">
        <v>9.0034</v>
      </c>
      <c r="O29" s="267">
        <v>5.015</v>
      </c>
      <c r="P29" s="267">
        <v>0</v>
      </c>
    </row>
    <row r="30" spans="1:16" ht="15">
      <c r="A30" s="290">
        <v>22</v>
      </c>
      <c r="B30" s="267">
        <v>0</v>
      </c>
      <c r="C30" s="267">
        <v>0</v>
      </c>
      <c r="D30" s="267">
        <v>8.6089</v>
      </c>
      <c r="E30" s="267">
        <v>2.3281</v>
      </c>
      <c r="F30" s="267">
        <v>6.2986</v>
      </c>
      <c r="G30" s="267">
        <v>3.0842</v>
      </c>
      <c r="H30" s="267">
        <v>8.0459</v>
      </c>
      <c r="I30" s="267">
        <v>2.2126</v>
      </c>
      <c r="J30" s="267">
        <v>8.2844</v>
      </c>
      <c r="K30" s="267">
        <v>2.3802</v>
      </c>
      <c r="L30" s="267">
        <v>7.2955</v>
      </c>
      <c r="M30" s="267">
        <v>3.2356</v>
      </c>
      <c r="N30" s="267">
        <v>8.7306</v>
      </c>
      <c r="O30" s="267">
        <v>4.8631</v>
      </c>
      <c r="P30" s="267">
        <v>0</v>
      </c>
    </row>
    <row r="31" spans="1:16" ht="15">
      <c r="A31" s="290">
        <v>23</v>
      </c>
      <c r="B31" s="267">
        <v>0</v>
      </c>
      <c r="C31" s="267">
        <v>0</v>
      </c>
      <c r="D31" s="267">
        <v>8.1869</v>
      </c>
      <c r="E31" s="267">
        <v>2.3269</v>
      </c>
      <c r="F31" s="267">
        <v>6.291</v>
      </c>
      <c r="G31" s="267">
        <v>3.079</v>
      </c>
      <c r="H31" s="267">
        <v>7.8037</v>
      </c>
      <c r="I31" s="267">
        <v>2.2118</v>
      </c>
      <c r="J31" s="267">
        <v>8.0475</v>
      </c>
      <c r="K31" s="267">
        <v>2.3791</v>
      </c>
      <c r="L31" s="267">
        <v>7.1771</v>
      </c>
      <c r="M31" s="267">
        <v>3.2353</v>
      </c>
      <c r="N31" s="267">
        <v>8.4578</v>
      </c>
      <c r="O31" s="267">
        <v>4.7111</v>
      </c>
      <c r="P31" s="267">
        <v>0</v>
      </c>
    </row>
    <row r="32" spans="1:16" ht="15">
      <c r="A32" s="290">
        <v>24</v>
      </c>
      <c r="B32" s="267">
        <v>0</v>
      </c>
      <c r="C32" s="267">
        <v>0</v>
      </c>
      <c r="D32" s="267">
        <v>7.765</v>
      </c>
      <c r="E32" s="267">
        <v>2.3258</v>
      </c>
      <c r="F32" s="267">
        <v>6.2833</v>
      </c>
      <c r="G32" s="267">
        <v>3.0739</v>
      </c>
      <c r="H32" s="267">
        <v>7.5614</v>
      </c>
      <c r="I32" s="267">
        <v>2.211</v>
      </c>
      <c r="J32" s="267">
        <v>7.8105</v>
      </c>
      <c r="K32" s="267">
        <v>2.378</v>
      </c>
      <c r="L32" s="267">
        <v>7.0587</v>
      </c>
      <c r="M32" s="267">
        <v>3.235</v>
      </c>
      <c r="N32" s="267">
        <v>8.1849</v>
      </c>
      <c r="O32" s="267">
        <v>4.5591</v>
      </c>
      <c r="P32" s="267">
        <v>0</v>
      </c>
    </row>
    <row r="33" spans="1:16" ht="15">
      <c r="A33" s="290">
        <v>25</v>
      </c>
      <c r="B33" s="267">
        <v>0</v>
      </c>
      <c r="C33" s="267">
        <v>0</v>
      </c>
      <c r="D33" s="267">
        <v>7.343</v>
      </c>
      <c r="E33" s="267">
        <v>2.3246</v>
      </c>
      <c r="F33" s="267">
        <v>6.2757</v>
      </c>
      <c r="G33" s="267">
        <v>3.0687</v>
      </c>
      <c r="H33" s="267">
        <v>7.3191</v>
      </c>
      <c r="I33" s="267">
        <v>2.2102</v>
      </c>
      <c r="J33" s="267">
        <v>7.5736</v>
      </c>
      <c r="K33" s="267">
        <v>2.3769</v>
      </c>
      <c r="L33" s="267">
        <v>6.9403</v>
      </c>
      <c r="M33" s="267">
        <v>3.2347</v>
      </c>
      <c r="N33" s="267">
        <v>7.9121</v>
      </c>
      <c r="O33" s="267">
        <v>4.4072</v>
      </c>
      <c r="P33" s="267">
        <v>0</v>
      </c>
    </row>
    <row r="34" spans="1:16" ht="15">
      <c r="A34" s="290">
        <v>26</v>
      </c>
      <c r="B34" s="267">
        <v>0</v>
      </c>
      <c r="C34" s="267">
        <v>0</v>
      </c>
      <c r="D34" s="267">
        <v>6.9211</v>
      </c>
      <c r="E34" s="267">
        <v>2.3234</v>
      </c>
      <c r="F34" s="267">
        <v>6.2681</v>
      </c>
      <c r="G34" s="267">
        <v>3.0635</v>
      </c>
      <c r="H34" s="267">
        <v>7.0768</v>
      </c>
      <c r="I34" s="267">
        <v>2.2094</v>
      </c>
      <c r="J34" s="267">
        <v>7.3367</v>
      </c>
      <c r="K34" s="267">
        <v>2.3758</v>
      </c>
      <c r="L34" s="267">
        <v>6.8219</v>
      </c>
      <c r="M34" s="267">
        <v>3.2343</v>
      </c>
      <c r="N34" s="267">
        <v>7.6393</v>
      </c>
      <c r="O34" s="267">
        <v>4.2552</v>
      </c>
      <c r="P34" s="267">
        <v>0</v>
      </c>
    </row>
    <row r="35" spans="1:16" ht="15">
      <c r="A35" s="290">
        <v>27</v>
      </c>
      <c r="B35" s="267">
        <v>0</v>
      </c>
      <c r="C35" s="267">
        <v>0</v>
      </c>
      <c r="D35" s="267">
        <v>6.4991</v>
      </c>
      <c r="E35" s="267">
        <v>2.3222</v>
      </c>
      <c r="F35" s="267">
        <v>6.2604</v>
      </c>
      <c r="G35" s="267">
        <v>3.0584</v>
      </c>
      <c r="H35" s="267">
        <v>6.8345</v>
      </c>
      <c r="I35" s="267">
        <v>2.2085</v>
      </c>
      <c r="J35" s="267">
        <v>7.0997</v>
      </c>
      <c r="K35" s="267">
        <v>2.3747</v>
      </c>
      <c r="L35" s="267">
        <v>6.7035</v>
      </c>
      <c r="M35" s="267">
        <v>3.234</v>
      </c>
      <c r="N35" s="267">
        <v>7.3664</v>
      </c>
      <c r="O35" s="267">
        <v>4.1032</v>
      </c>
      <c r="P35" s="267">
        <v>0</v>
      </c>
    </row>
    <row r="36" spans="1:16" ht="15">
      <c r="A36" s="290">
        <v>28</v>
      </c>
      <c r="B36" s="267">
        <v>0</v>
      </c>
      <c r="C36" s="267">
        <v>0</v>
      </c>
      <c r="D36" s="267">
        <v>6.0772</v>
      </c>
      <c r="E36" s="267">
        <v>2.321</v>
      </c>
      <c r="F36" s="267">
        <v>6.2528</v>
      </c>
      <c r="G36" s="267">
        <v>3.0532</v>
      </c>
      <c r="H36" s="267">
        <v>6.5922</v>
      </c>
      <c r="I36" s="267">
        <v>2.2077</v>
      </c>
      <c r="J36" s="267">
        <v>6.8628</v>
      </c>
      <c r="K36" s="267">
        <v>2.3736</v>
      </c>
      <c r="L36" s="267">
        <v>6.5851</v>
      </c>
      <c r="M36" s="267">
        <v>3.2337</v>
      </c>
      <c r="N36" s="267">
        <v>7.0936</v>
      </c>
      <c r="O36" s="267">
        <v>3.9512</v>
      </c>
      <c r="P36" s="267">
        <v>0</v>
      </c>
    </row>
    <row r="37" spans="1:16" ht="15">
      <c r="A37" s="290">
        <v>29</v>
      </c>
      <c r="B37" s="267">
        <v>0</v>
      </c>
      <c r="C37" s="267">
        <v>0</v>
      </c>
      <c r="D37" s="267">
        <v>5.6552</v>
      </c>
      <c r="E37" s="267">
        <v>2.3199</v>
      </c>
      <c r="F37" s="267">
        <v>6.2452</v>
      </c>
      <c r="G37" s="267">
        <v>3.048</v>
      </c>
      <c r="H37" s="267">
        <v>6.35</v>
      </c>
      <c r="I37" s="267">
        <v>2.2069</v>
      </c>
      <c r="J37" s="267">
        <v>6.6259</v>
      </c>
      <c r="K37" s="267">
        <v>2.3725</v>
      </c>
      <c r="L37" s="267">
        <v>6.4667</v>
      </c>
      <c r="M37" s="267">
        <v>3.2334</v>
      </c>
      <c r="N37" s="267">
        <v>6.8208</v>
      </c>
      <c r="O37" s="267">
        <v>3.7993</v>
      </c>
      <c r="P37" s="267">
        <v>0</v>
      </c>
    </row>
    <row r="38" spans="1:16" ht="15">
      <c r="A38" s="290">
        <v>30</v>
      </c>
      <c r="B38" s="267">
        <v>0</v>
      </c>
      <c r="C38" s="267">
        <v>0</v>
      </c>
      <c r="D38" s="267">
        <v>5.2333</v>
      </c>
      <c r="E38" s="267">
        <v>2.3187</v>
      </c>
      <c r="F38" s="267">
        <v>6.2375</v>
      </c>
      <c r="G38" s="267">
        <v>3.0429</v>
      </c>
      <c r="H38" s="267">
        <v>6.1077</v>
      </c>
      <c r="I38" s="267">
        <v>2.2061</v>
      </c>
      <c r="J38" s="267">
        <v>6.3889</v>
      </c>
      <c r="K38" s="267">
        <v>2.3714</v>
      </c>
      <c r="L38" s="267">
        <v>6.3483</v>
      </c>
      <c r="M38" s="267">
        <v>3.2331</v>
      </c>
      <c r="N38" s="267">
        <v>6.5479</v>
      </c>
      <c r="O38" s="267">
        <v>3.6473</v>
      </c>
      <c r="P38" s="267">
        <v>0</v>
      </c>
    </row>
    <row r="39" spans="1:16" ht="15">
      <c r="A39" s="290">
        <v>31</v>
      </c>
      <c r="B39" s="267">
        <v>0</v>
      </c>
      <c r="C39" s="267">
        <v>0</v>
      </c>
      <c r="D39" s="267">
        <v>6.8249</v>
      </c>
      <c r="E39" s="267">
        <v>2.3121</v>
      </c>
      <c r="F39" s="267">
        <v>6.1575</v>
      </c>
      <c r="G39" s="267">
        <v>3.0269</v>
      </c>
      <c r="H39" s="267">
        <v>6.1187</v>
      </c>
      <c r="I39" s="267">
        <v>2.2053</v>
      </c>
      <c r="J39" s="267">
        <v>6.0961</v>
      </c>
      <c r="K39" s="267">
        <v>2.3627</v>
      </c>
      <c r="L39" s="267">
        <v>6.2451</v>
      </c>
      <c r="M39" s="267">
        <v>3.2328</v>
      </c>
      <c r="N39" s="267">
        <v>6.4219</v>
      </c>
      <c r="O39" s="267">
        <v>3.5821</v>
      </c>
      <c r="P39" s="267">
        <v>0</v>
      </c>
    </row>
    <row r="40" spans="1:16" ht="15">
      <c r="A40" s="290">
        <v>32</v>
      </c>
      <c r="B40" s="267">
        <v>0</v>
      </c>
      <c r="C40" s="267">
        <v>0</v>
      </c>
      <c r="D40" s="267">
        <v>8.4166</v>
      </c>
      <c r="E40" s="267">
        <v>2.3054</v>
      </c>
      <c r="F40" s="267">
        <v>6.0774</v>
      </c>
      <c r="G40" s="267">
        <v>3.0109</v>
      </c>
      <c r="H40" s="267">
        <v>6.1297</v>
      </c>
      <c r="I40" s="267">
        <v>2.2044</v>
      </c>
      <c r="J40" s="267">
        <v>5.8033</v>
      </c>
      <c r="K40" s="267">
        <v>2.3539</v>
      </c>
      <c r="L40" s="267">
        <v>6.1419</v>
      </c>
      <c r="M40" s="267">
        <v>3.2325</v>
      </c>
      <c r="N40" s="267">
        <v>6.2959</v>
      </c>
      <c r="O40" s="267">
        <v>3.517</v>
      </c>
      <c r="P40" s="267">
        <v>0</v>
      </c>
    </row>
    <row r="41" spans="1:16" ht="15">
      <c r="A41" s="290">
        <v>33</v>
      </c>
      <c r="B41" s="267">
        <v>0</v>
      </c>
      <c r="C41" s="267">
        <v>0</v>
      </c>
      <c r="D41" s="267">
        <v>10.0083</v>
      </c>
      <c r="E41" s="267">
        <v>2.2988</v>
      </c>
      <c r="F41" s="267">
        <v>5.9974</v>
      </c>
      <c r="G41" s="267">
        <v>2.9949</v>
      </c>
      <c r="H41" s="267">
        <v>6.1407</v>
      </c>
      <c r="I41" s="267">
        <v>2.2036</v>
      </c>
      <c r="J41" s="267">
        <v>5.5105</v>
      </c>
      <c r="K41" s="267">
        <v>2.3452</v>
      </c>
      <c r="L41" s="267">
        <v>6.0387</v>
      </c>
      <c r="M41" s="267">
        <v>3.2322</v>
      </c>
      <c r="N41" s="267">
        <v>6.1698</v>
      </c>
      <c r="O41" s="267">
        <v>3.4518</v>
      </c>
      <c r="P41" s="267">
        <v>0</v>
      </c>
    </row>
    <row r="42" spans="1:16" ht="15">
      <c r="A42" s="290">
        <v>34</v>
      </c>
      <c r="B42" s="267">
        <v>0</v>
      </c>
      <c r="C42" s="267">
        <v>0</v>
      </c>
      <c r="D42" s="267">
        <v>11.5999</v>
      </c>
      <c r="E42" s="267">
        <v>2.2922</v>
      </c>
      <c r="F42" s="267">
        <v>5.9173</v>
      </c>
      <c r="G42" s="267">
        <v>2.9789</v>
      </c>
      <c r="H42" s="267">
        <v>6.1518</v>
      </c>
      <c r="I42" s="267">
        <v>2.2028</v>
      </c>
      <c r="J42" s="267">
        <v>5.2177</v>
      </c>
      <c r="K42" s="267">
        <v>2.3365</v>
      </c>
      <c r="L42" s="267">
        <v>5.9356</v>
      </c>
      <c r="M42" s="267">
        <v>3.2319</v>
      </c>
      <c r="N42" s="267">
        <v>6.0438</v>
      </c>
      <c r="O42" s="267">
        <v>3.3866</v>
      </c>
      <c r="P42" s="267">
        <v>0</v>
      </c>
    </row>
    <row r="43" spans="1:16" ht="15">
      <c r="A43" s="290">
        <v>35</v>
      </c>
      <c r="B43" s="267">
        <v>0</v>
      </c>
      <c r="C43" s="267">
        <v>0</v>
      </c>
      <c r="D43" s="267">
        <v>13.1916</v>
      </c>
      <c r="E43" s="267">
        <v>2.2855</v>
      </c>
      <c r="F43" s="267">
        <v>5.8372</v>
      </c>
      <c r="G43" s="267">
        <v>2.9629</v>
      </c>
      <c r="H43" s="267">
        <v>6.1628</v>
      </c>
      <c r="I43" s="267">
        <v>2.202</v>
      </c>
      <c r="J43" s="267">
        <v>4.9249</v>
      </c>
      <c r="K43" s="267">
        <v>2.3278</v>
      </c>
      <c r="L43" s="267">
        <v>5.8324</v>
      </c>
      <c r="M43" s="267">
        <v>3.2316</v>
      </c>
      <c r="N43" s="267">
        <v>5.9177</v>
      </c>
      <c r="O43" s="267">
        <v>3.3214</v>
      </c>
      <c r="P43" s="267">
        <v>0</v>
      </c>
    </row>
    <row r="44" spans="1:16" ht="15">
      <c r="A44" s="290">
        <v>36</v>
      </c>
      <c r="B44" s="267">
        <v>0</v>
      </c>
      <c r="C44" s="267">
        <v>0</v>
      </c>
      <c r="D44" s="267">
        <v>14.7833</v>
      </c>
      <c r="E44" s="267">
        <v>2.2789</v>
      </c>
      <c r="F44" s="267">
        <v>5.7572</v>
      </c>
      <c r="G44" s="267">
        <v>2.9469</v>
      </c>
      <c r="H44" s="267">
        <v>6.1738</v>
      </c>
      <c r="I44" s="267">
        <v>2.2012</v>
      </c>
      <c r="J44" s="267">
        <v>4.6321</v>
      </c>
      <c r="K44" s="267">
        <v>2.3191</v>
      </c>
      <c r="L44" s="267">
        <v>5.7292</v>
      </c>
      <c r="M44" s="267">
        <v>3.2313</v>
      </c>
      <c r="N44" s="267">
        <v>5.7917</v>
      </c>
      <c r="O44" s="267">
        <v>3.2562</v>
      </c>
      <c r="P44" s="267">
        <v>0</v>
      </c>
    </row>
    <row r="45" spans="1:16" ht="15">
      <c r="A45" s="290">
        <v>37</v>
      </c>
      <c r="B45" s="267">
        <v>0</v>
      </c>
      <c r="C45" s="267">
        <v>0</v>
      </c>
      <c r="D45" s="267">
        <v>16.375</v>
      </c>
      <c r="E45" s="267">
        <v>2.2723</v>
      </c>
      <c r="F45" s="267">
        <v>5.6771</v>
      </c>
      <c r="G45" s="267">
        <v>2.9309</v>
      </c>
      <c r="H45" s="267">
        <v>6.1848</v>
      </c>
      <c r="I45" s="267">
        <v>2.2004</v>
      </c>
      <c r="J45" s="267">
        <v>4.3393</v>
      </c>
      <c r="K45" s="267">
        <v>2.3104</v>
      </c>
      <c r="L45" s="267">
        <v>5.626</v>
      </c>
      <c r="M45" s="267">
        <v>3.231</v>
      </c>
      <c r="N45" s="267">
        <v>5.6656</v>
      </c>
      <c r="O45" s="267">
        <v>3.1911</v>
      </c>
      <c r="P45" s="267">
        <v>0</v>
      </c>
    </row>
    <row r="46" spans="1:16" ht="15">
      <c r="A46" s="290">
        <v>38</v>
      </c>
      <c r="B46" s="267">
        <v>0</v>
      </c>
      <c r="C46" s="267">
        <v>0</v>
      </c>
      <c r="D46" s="267">
        <v>17.9666</v>
      </c>
      <c r="E46" s="267">
        <v>2.2657</v>
      </c>
      <c r="F46" s="267">
        <v>5.5971</v>
      </c>
      <c r="G46" s="267">
        <v>2.9149</v>
      </c>
      <c r="H46" s="267">
        <v>6.1958</v>
      </c>
      <c r="I46" s="267">
        <v>2.1995</v>
      </c>
      <c r="J46" s="267">
        <v>4.0465</v>
      </c>
      <c r="K46" s="267">
        <v>2.3016</v>
      </c>
      <c r="L46" s="267">
        <v>5.5229</v>
      </c>
      <c r="M46" s="267">
        <v>3.2306</v>
      </c>
      <c r="N46" s="267">
        <v>5.5396</v>
      </c>
      <c r="O46" s="267">
        <v>3.1259</v>
      </c>
      <c r="P46" s="267">
        <v>0</v>
      </c>
    </row>
    <row r="47" spans="1:16" ht="15">
      <c r="A47" s="290">
        <v>39</v>
      </c>
      <c r="B47" s="267">
        <v>0</v>
      </c>
      <c r="C47" s="267">
        <v>0</v>
      </c>
      <c r="D47" s="267">
        <v>19.5583</v>
      </c>
      <c r="E47" s="267">
        <v>2.259</v>
      </c>
      <c r="F47" s="267">
        <v>5.517</v>
      </c>
      <c r="G47" s="267">
        <v>2.8989</v>
      </c>
      <c r="H47" s="267">
        <v>6.2068</v>
      </c>
      <c r="I47" s="267">
        <v>2.1987</v>
      </c>
      <c r="J47" s="267">
        <v>3.7537</v>
      </c>
      <c r="K47" s="267">
        <v>2.2929</v>
      </c>
      <c r="L47" s="267">
        <v>5.4197</v>
      </c>
      <c r="M47" s="267">
        <v>3.2303</v>
      </c>
      <c r="N47" s="267">
        <v>5.4135</v>
      </c>
      <c r="O47" s="267">
        <v>3.0607</v>
      </c>
      <c r="P47" s="267">
        <v>0</v>
      </c>
    </row>
    <row r="48" spans="1:16" ht="15">
      <c r="A48" s="290">
        <v>40</v>
      </c>
      <c r="B48" s="267">
        <v>0</v>
      </c>
      <c r="C48" s="267">
        <v>0</v>
      </c>
      <c r="D48" s="267">
        <v>21.15</v>
      </c>
      <c r="E48" s="267">
        <v>2.2524</v>
      </c>
      <c r="F48" s="267">
        <v>5.437</v>
      </c>
      <c r="G48" s="267">
        <v>2.8829</v>
      </c>
      <c r="H48" s="267">
        <v>6.2179</v>
      </c>
      <c r="I48" s="267">
        <v>2.1979</v>
      </c>
      <c r="J48" s="267">
        <v>3.4608</v>
      </c>
      <c r="K48" s="267">
        <v>2.2842</v>
      </c>
      <c r="L48" s="267">
        <v>5.3165</v>
      </c>
      <c r="M48" s="267">
        <v>3.23</v>
      </c>
      <c r="N48" s="267">
        <v>5.2875</v>
      </c>
      <c r="O48" s="267">
        <v>2.9955</v>
      </c>
      <c r="P48" s="267">
        <v>0</v>
      </c>
    </row>
    <row r="49" spans="1:16" ht="15">
      <c r="A49" s="290">
        <v>41</v>
      </c>
      <c r="B49" s="267">
        <v>0</v>
      </c>
      <c r="C49" s="267">
        <v>0</v>
      </c>
      <c r="D49" s="267">
        <v>22.7416</v>
      </c>
      <c r="E49" s="267">
        <v>2.2458</v>
      </c>
      <c r="F49" s="267">
        <v>5.3569</v>
      </c>
      <c r="G49" s="267">
        <v>2.8669</v>
      </c>
      <c r="H49" s="267">
        <v>6.2289</v>
      </c>
      <c r="I49" s="267">
        <v>2.1971</v>
      </c>
      <c r="J49" s="267">
        <v>3.168</v>
      </c>
      <c r="K49" s="267">
        <v>2.2755</v>
      </c>
      <c r="L49" s="267">
        <v>5.2134</v>
      </c>
      <c r="M49" s="267">
        <v>3.2297</v>
      </c>
      <c r="N49" s="267">
        <v>5.1614</v>
      </c>
      <c r="O49" s="267">
        <v>2.9304</v>
      </c>
      <c r="P49" s="267">
        <v>0</v>
      </c>
    </row>
    <row r="50" spans="1:16" ht="15">
      <c r="A50" s="290">
        <v>42</v>
      </c>
      <c r="B50" s="267">
        <v>0</v>
      </c>
      <c r="C50" s="267">
        <v>0</v>
      </c>
      <c r="D50" s="267">
        <v>24.3333</v>
      </c>
      <c r="E50" s="267">
        <v>2.2391</v>
      </c>
      <c r="F50" s="267">
        <v>5.2768</v>
      </c>
      <c r="G50" s="267">
        <v>2.851</v>
      </c>
      <c r="H50" s="267">
        <v>6.2399</v>
      </c>
      <c r="I50" s="267">
        <v>2.1963</v>
      </c>
      <c r="J50" s="267">
        <v>2.8752</v>
      </c>
      <c r="K50" s="267">
        <v>2.2668</v>
      </c>
      <c r="L50" s="267">
        <v>5.1102</v>
      </c>
      <c r="M50" s="267">
        <v>3.2294</v>
      </c>
      <c r="N50" s="267">
        <v>5.0354</v>
      </c>
      <c r="O50" s="267">
        <v>2.8652</v>
      </c>
      <c r="P50" s="267">
        <v>0</v>
      </c>
    </row>
    <row r="51" spans="1:16" ht="15">
      <c r="A51" s="290">
        <v>43</v>
      </c>
      <c r="B51" s="267">
        <v>0</v>
      </c>
      <c r="C51" s="267">
        <v>0</v>
      </c>
      <c r="D51" s="267">
        <v>23.1709</v>
      </c>
      <c r="E51" s="267">
        <v>2.238</v>
      </c>
      <c r="F51" s="267">
        <v>5.264</v>
      </c>
      <c r="G51" s="267">
        <v>2.8462</v>
      </c>
      <c r="H51" s="267">
        <v>5.9808</v>
      </c>
      <c r="I51" s="267">
        <v>2.1954</v>
      </c>
      <c r="J51" s="267">
        <v>2.8842</v>
      </c>
      <c r="K51" s="267">
        <v>2.2657</v>
      </c>
      <c r="L51" s="267">
        <v>5.1611</v>
      </c>
      <c r="M51" s="267">
        <v>3.2291</v>
      </c>
      <c r="N51" s="267">
        <v>4.9412</v>
      </c>
      <c r="O51" s="267">
        <v>2.8504</v>
      </c>
      <c r="P51" s="267">
        <v>0</v>
      </c>
    </row>
    <row r="52" spans="1:16" ht="15">
      <c r="A52" s="290">
        <v>44</v>
      </c>
      <c r="B52" s="267">
        <v>0</v>
      </c>
      <c r="C52" s="267">
        <v>0</v>
      </c>
      <c r="D52" s="267">
        <v>22.0084</v>
      </c>
      <c r="E52" s="267">
        <v>2.2369</v>
      </c>
      <c r="F52" s="267">
        <v>5.2511</v>
      </c>
      <c r="G52" s="267">
        <v>2.8415</v>
      </c>
      <c r="H52" s="267">
        <v>5.7217</v>
      </c>
      <c r="I52" s="267">
        <v>2.1946</v>
      </c>
      <c r="J52" s="267">
        <v>2.8933</v>
      </c>
      <c r="K52" s="267">
        <v>2.2647</v>
      </c>
      <c r="L52" s="267">
        <v>5.212</v>
      </c>
      <c r="M52" s="267">
        <v>3.2288</v>
      </c>
      <c r="N52" s="267">
        <v>4.8471</v>
      </c>
      <c r="O52" s="267">
        <v>2.8355</v>
      </c>
      <c r="P52" s="267">
        <v>0</v>
      </c>
    </row>
    <row r="53" spans="1:16" ht="15">
      <c r="A53" s="290">
        <v>45</v>
      </c>
      <c r="B53" s="267">
        <v>0</v>
      </c>
      <c r="C53" s="267">
        <v>0</v>
      </c>
      <c r="D53" s="267">
        <v>20.846</v>
      </c>
      <c r="E53" s="267">
        <v>2.2358</v>
      </c>
      <c r="F53" s="267">
        <v>5.2382</v>
      </c>
      <c r="G53" s="267">
        <v>2.8367</v>
      </c>
      <c r="H53" s="267">
        <v>5.4626</v>
      </c>
      <c r="I53" s="267">
        <v>2.1938</v>
      </c>
      <c r="J53" s="267">
        <v>2.9023</v>
      </c>
      <c r="K53" s="267">
        <v>2.2636</v>
      </c>
      <c r="L53" s="267">
        <v>5.2629</v>
      </c>
      <c r="M53" s="267">
        <v>3.2285</v>
      </c>
      <c r="N53" s="267">
        <v>4.753</v>
      </c>
      <c r="O53" s="267">
        <v>2.8207</v>
      </c>
      <c r="P53" s="267">
        <v>0</v>
      </c>
    </row>
    <row r="54" spans="1:16" ht="15">
      <c r="A54" s="290">
        <v>46</v>
      </c>
      <c r="B54" s="267">
        <v>0</v>
      </c>
      <c r="C54" s="267">
        <v>0</v>
      </c>
      <c r="D54" s="267">
        <v>19.6835</v>
      </c>
      <c r="E54" s="267">
        <v>2.2346</v>
      </c>
      <c r="F54" s="267">
        <v>5.2253</v>
      </c>
      <c r="G54" s="267">
        <v>2.832</v>
      </c>
      <c r="H54" s="267">
        <v>5.2035</v>
      </c>
      <c r="I54" s="267">
        <v>2.193</v>
      </c>
      <c r="J54" s="267">
        <v>2.9113</v>
      </c>
      <c r="K54" s="267">
        <v>2.2626</v>
      </c>
      <c r="L54" s="267">
        <v>5.3138</v>
      </c>
      <c r="M54" s="267">
        <v>3.2282</v>
      </c>
      <c r="N54" s="267">
        <v>4.6588</v>
      </c>
      <c r="O54" s="267">
        <v>2.8059</v>
      </c>
      <c r="P54" s="267">
        <v>0</v>
      </c>
    </row>
    <row r="55" spans="1:16" ht="15">
      <c r="A55" s="290">
        <v>47</v>
      </c>
      <c r="B55" s="267">
        <v>0</v>
      </c>
      <c r="C55" s="267">
        <v>0</v>
      </c>
      <c r="D55" s="267">
        <v>18.5211</v>
      </c>
      <c r="E55" s="267">
        <v>2.2335</v>
      </c>
      <c r="F55" s="267">
        <v>5.2125</v>
      </c>
      <c r="G55" s="267">
        <v>2.8272</v>
      </c>
      <c r="H55" s="267">
        <v>4.9444</v>
      </c>
      <c r="I55" s="267">
        <v>2.1922</v>
      </c>
      <c r="J55" s="267">
        <v>2.9203</v>
      </c>
      <c r="K55" s="267">
        <v>2.2615</v>
      </c>
      <c r="L55" s="267">
        <v>5.3647</v>
      </c>
      <c r="M55" s="267">
        <v>3.2279</v>
      </c>
      <c r="N55" s="267">
        <v>4.5647</v>
      </c>
      <c r="O55" s="267">
        <v>2.7911</v>
      </c>
      <c r="P55" s="267">
        <v>0</v>
      </c>
    </row>
    <row r="56" spans="1:16" ht="15">
      <c r="A56" s="290">
        <v>48</v>
      </c>
      <c r="B56" s="267">
        <v>0</v>
      </c>
      <c r="C56" s="267">
        <v>0</v>
      </c>
      <c r="D56" s="267">
        <v>17.3586</v>
      </c>
      <c r="E56" s="267">
        <v>2.2324</v>
      </c>
      <c r="F56" s="267">
        <v>5.1996</v>
      </c>
      <c r="G56" s="267">
        <v>2.8225</v>
      </c>
      <c r="H56" s="267">
        <v>4.6853</v>
      </c>
      <c r="I56" s="267">
        <v>2.1914</v>
      </c>
      <c r="J56" s="267">
        <v>2.9293</v>
      </c>
      <c r="K56" s="267">
        <v>2.2605</v>
      </c>
      <c r="L56" s="267">
        <v>5.4156</v>
      </c>
      <c r="M56" s="267">
        <v>3.2276</v>
      </c>
      <c r="N56" s="267">
        <v>4.4706</v>
      </c>
      <c r="O56" s="267">
        <v>2.7762</v>
      </c>
      <c r="P56" s="267">
        <v>0</v>
      </c>
    </row>
    <row r="57" spans="1:16" ht="15">
      <c r="A57" s="290">
        <v>49</v>
      </c>
      <c r="B57" s="267">
        <v>0</v>
      </c>
      <c r="C57" s="267">
        <v>0</v>
      </c>
      <c r="D57" s="267">
        <v>16.1962</v>
      </c>
      <c r="E57" s="267">
        <v>2.2312</v>
      </c>
      <c r="F57" s="267">
        <v>5.1867</v>
      </c>
      <c r="G57" s="267">
        <v>2.8177</v>
      </c>
      <c r="H57" s="267">
        <v>4.4262</v>
      </c>
      <c r="I57" s="267">
        <v>2.1905</v>
      </c>
      <c r="J57" s="267">
        <v>2.9384</v>
      </c>
      <c r="K57" s="267">
        <v>2.2594</v>
      </c>
      <c r="L57" s="267">
        <v>5.4666</v>
      </c>
      <c r="M57" s="267">
        <v>3.2272</v>
      </c>
      <c r="N57" s="267">
        <v>4.3764</v>
      </c>
      <c r="O57" s="267">
        <v>2.7614</v>
      </c>
      <c r="P57" s="267">
        <v>0</v>
      </c>
    </row>
    <row r="58" spans="1:16" ht="15">
      <c r="A58" s="290">
        <v>50</v>
      </c>
      <c r="B58" s="267">
        <v>0</v>
      </c>
      <c r="C58" s="267">
        <v>0</v>
      </c>
      <c r="D58" s="267">
        <v>15.0337</v>
      </c>
      <c r="E58" s="267">
        <v>2.2301</v>
      </c>
      <c r="F58" s="267">
        <v>5.1738</v>
      </c>
      <c r="G58" s="267">
        <v>2.813</v>
      </c>
      <c r="H58" s="267">
        <v>4.1671</v>
      </c>
      <c r="I58" s="267">
        <v>2.1897</v>
      </c>
      <c r="J58" s="267">
        <v>2.9474</v>
      </c>
      <c r="K58" s="267">
        <v>2.2584</v>
      </c>
      <c r="L58" s="267">
        <v>5.5175</v>
      </c>
      <c r="M58" s="267">
        <v>3.2269</v>
      </c>
      <c r="N58" s="267">
        <v>4.2823</v>
      </c>
      <c r="O58" s="267">
        <v>2.7466</v>
      </c>
      <c r="P58" s="267">
        <v>0</v>
      </c>
    </row>
    <row r="59" spans="1:16" ht="15">
      <c r="A59" s="290">
        <v>51</v>
      </c>
      <c r="B59" s="267">
        <v>0</v>
      </c>
      <c r="C59" s="267">
        <v>0</v>
      </c>
      <c r="D59" s="267">
        <v>13.8713</v>
      </c>
      <c r="E59" s="267">
        <v>2.229</v>
      </c>
      <c r="F59" s="267">
        <v>5.1609</v>
      </c>
      <c r="G59" s="267">
        <v>2.8083</v>
      </c>
      <c r="H59" s="267">
        <v>3.908</v>
      </c>
      <c r="I59" s="267">
        <v>2.1889</v>
      </c>
      <c r="J59" s="267">
        <v>2.9564</v>
      </c>
      <c r="K59" s="267">
        <v>2.2573</v>
      </c>
      <c r="L59" s="267">
        <v>5.5684</v>
      </c>
      <c r="M59" s="267">
        <v>3.2266</v>
      </c>
      <c r="N59" s="267">
        <v>4.1882</v>
      </c>
      <c r="O59" s="267">
        <v>2.7318</v>
      </c>
      <c r="P59" s="267">
        <v>0</v>
      </c>
    </row>
    <row r="60" spans="1:16" ht="15">
      <c r="A60" s="290">
        <v>52</v>
      </c>
      <c r="B60" s="267">
        <v>0</v>
      </c>
      <c r="C60" s="267">
        <v>0</v>
      </c>
      <c r="D60" s="267">
        <v>12.7088</v>
      </c>
      <c r="E60" s="267">
        <v>2.2278</v>
      </c>
      <c r="F60" s="267">
        <v>5.1481</v>
      </c>
      <c r="G60" s="267">
        <v>2.8035</v>
      </c>
      <c r="H60" s="267">
        <v>3.6489</v>
      </c>
      <c r="I60" s="267">
        <v>2.1881</v>
      </c>
      <c r="J60" s="267">
        <v>2.9654</v>
      </c>
      <c r="K60" s="267">
        <v>2.2562</v>
      </c>
      <c r="L60" s="267">
        <v>5.6193</v>
      </c>
      <c r="M60" s="267">
        <v>3.2263</v>
      </c>
      <c r="N60" s="267">
        <v>4.0941</v>
      </c>
      <c r="O60" s="267">
        <v>2.7169</v>
      </c>
      <c r="P60" s="267">
        <v>0</v>
      </c>
    </row>
    <row r="61" spans="1:16" ht="15">
      <c r="A61" s="290">
        <v>53</v>
      </c>
      <c r="B61" s="267">
        <v>0</v>
      </c>
      <c r="C61" s="267">
        <v>0</v>
      </c>
      <c r="D61" s="267">
        <v>11.5464</v>
      </c>
      <c r="E61" s="267">
        <v>2.2267</v>
      </c>
      <c r="F61" s="267">
        <v>5.1352</v>
      </c>
      <c r="G61" s="267">
        <v>2.7988</v>
      </c>
      <c r="H61" s="267">
        <v>3.3898</v>
      </c>
      <c r="I61" s="267">
        <v>2.1873</v>
      </c>
      <c r="J61" s="267">
        <v>2.9744</v>
      </c>
      <c r="K61" s="267">
        <v>2.2552</v>
      </c>
      <c r="L61" s="267">
        <v>5.6702</v>
      </c>
      <c r="M61" s="267">
        <v>3.226</v>
      </c>
      <c r="N61" s="267">
        <v>3.9999</v>
      </c>
      <c r="O61" s="267">
        <v>2.7021</v>
      </c>
      <c r="P61" s="267">
        <v>0</v>
      </c>
    </row>
    <row r="62" spans="1:16" ht="15">
      <c r="A62" s="290">
        <v>54</v>
      </c>
      <c r="B62" s="267">
        <v>0</v>
      </c>
      <c r="C62" s="267">
        <v>0</v>
      </c>
      <c r="D62" s="267">
        <v>10.3839</v>
      </c>
      <c r="E62" s="267">
        <v>2.2256</v>
      </c>
      <c r="F62" s="267">
        <v>5.1223</v>
      </c>
      <c r="G62" s="267">
        <v>2.794</v>
      </c>
      <c r="H62" s="267">
        <v>3.1307</v>
      </c>
      <c r="I62" s="267">
        <v>2.1865</v>
      </c>
      <c r="J62" s="267">
        <v>2.9834</v>
      </c>
      <c r="K62" s="267">
        <v>2.2541</v>
      </c>
      <c r="L62" s="267">
        <v>5.7211</v>
      </c>
      <c r="M62" s="267">
        <v>3.2257</v>
      </c>
      <c r="N62" s="267">
        <v>3.9058</v>
      </c>
      <c r="O62" s="267">
        <v>2.6873</v>
      </c>
      <c r="P62" s="267">
        <v>0</v>
      </c>
    </row>
    <row r="63" spans="1:16" ht="15">
      <c r="A63" s="290">
        <v>55</v>
      </c>
      <c r="B63" s="267">
        <v>0</v>
      </c>
      <c r="C63" s="267">
        <v>0</v>
      </c>
      <c r="D63" s="267">
        <v>9.6915</v>
      </c>
      <c r="E63" s="267">
        <v>2.2043</v>
      </c>
      <c r="F63" s="267">
        <v>4.9296</v>
      </c>
      <c r="G63" s="267">
        <v>2.7254</v>
      </c>
      <c r="H63" s="267">
        <v>3.1584</v>
      </c>
      <c r="I63" s="267">
        <v>2.1684</v>
      </c>
      <c r="J63" s="267">
        <v>2.9241</v>
      </c>
      <c r="K63" s="267">
        <v>2.2318</v>
      </c>
      <c r="L63" s="267">
        <v>5.5552</v>
      </c>
      <c r="M63" s="267">
        <v>3.1673</v>
      </c>
      <c r="N63" s="267">
        <v>3.8527</v>
      </c>
      <c r="O63" s="267">
        <v>2.644</v>
      </c>
      <c r="P63" s="267">
        <v>0</v>
      </c>
    </row>
    <row r="64" spans="1:16" ht="15">
      <c r="A64" s="290">
        <v>56</v>
      </c>
      <c r="B64" s="267">
        <v>0</v>
      </c>
      <c r="C64" s="267">
        <v>0</v>
      </c>
      <c r="D64" s="267">
        <v>8.9991</v>
      </c>
      <c r="E64" s="267">
        <v>2.183</v>
      </c>
      <c r="F64" s="267">
        <v>4.7369</v>
      </c>
      <c r="G64" s="267">
        <v>2.6567</v>
      </c>
      <c r="H64" s="267">
        <v>3.1862</v>
      </c>
      <c r="I64" s="267">
        <v>2.1504</v>
      </c>
      <c r="J64" s="267">
        <v>2.8648</v>
      </c>
      <c r="K64" s="267">
        <v>2.2095</v>
      </c>
      <c r="L64" s="267">
        <v>5.3894</v>
      </c>
      <c r="M64" s="267">
        <v>3.1088</v>
      </c>
      <c r="N64" s="267">
        <v>3.7996</v>
      </c>
      <c r="O64" s="267">
        <v>2.6007</v>
      </c>
      <c r="P64" s="267">
        <v>0</v>
      </c>
    </row>
    <row r="65" spans="1:16" ht="15">
      <c r="A65" s="290">
        <v>57</v>
      </c>
      <c r="B65" s="267">
        <v>0</v>
      </c>
      <c r="C65" s="267">
        <v>0</v>
      </c>
      <c r="D65" s="267">
        <v>8.3067</v>
      </c>
      <c r="E65" s="267">
        <v>2.1618</v>
      </c>
      <c r="F65" s="267">
        <v>4.5442</v>
      </c>
      <c r="G65" s="267">
        <v>2.5881</v>
      </c>
      <c r="H65" s="267">
        <v>3.2139</v>
      </c>
      <c r="I65" s="267">
        <v>2.1324</v>
      </c>
      <c r="J65" s="267">
        <v>2.8055</v>
      </c>
      <c r="K65" s="267">
        <v>2.1871</v>
      </c>
      <c r="L65" s="267">
        <v>5.2235</v>
      </c>
      <c r="M65" s="267">
        <v>3.0504</v>
      </c>
      <c r="N65" s="267">
        <v>3.7465</v>
      </c>
      <c r="O65" s="267">
        <v>2.5574</v>
      </c>
      <c r="P65" s="267">
        <v>0</v>
      </c>
    </row>
    <row r="66" spans="1:16" ht="15">
      <c r="A66" s="290">
        <v>58</v>
      </c>
      <c r="B66" s="267">
        <v>0</v>
      </c>
      <c r="C66" s="267">
        <v>0</v>
      </c>
      <c r="D66" s="267">
        <v>7.6143</v>
      </c>
      <c r="E66" s="267">
        <v>2.1405</v>
      </c>
      <c r="F66" s="267">
        <v>4.3515</v>
      </c>
      <c r="G66" s="267">
        <v>2.5195</v>
      </c>
      <c r="H66" s="267">
        <v>3.2416</v>
      </c>
      <c r="I66" s="267">
        <v>2.1144</v>
      </c>
      <c r="J66" s="267">
        <v>2.7462</v>
      </c>
      <c r="K66" s="267">
        <v>2.1648</v>
      </c>
      <c r="L66" s="267">
        <v>5.0576</v>
      </c>
      <c r="M66" s="267">
        <v>2.992</v>
      </c>
      <c r="N66" s="267">
        <v>3.6934</v>
      </c>
      <c r="O66" s="267">
        <v>2.5141</v>
      </c>
      <c r="P66" s="267">
        <v>0</v>
      </c>
    </row>
    <row r="67" spans="1:16" ht="15">
      <c r="A67" s="290">
        <v>59</v>
      </c>
      <c r="B67" s="267">
        <v>0</v>
      </c>
      <c r="C67" s="267">
        <v>0</v>
      </c>
      <c r="D67" s="267">
        <v>6.9219</v>
      </c>
      <c r="E67" s="267">
        <v>2.1192</v>
      </c>
      <c r="F67" s="267">
        <v>4.1588</v>
      </c>
      <c r="G67" s="267">
        <v>2.4508</v>
      </c>
      <c r="H67" s="267">
        <v>3.2694</v>
      </c>
      <c r="I67" s="267">
        <v>2.0964</v>
      </c>
      <c r="J67" s="267">
        <v>2.6868</v>
      </c>
      <c r="K67" s="267">
        <v>2.1425</v>
      </c>
      <c r="L67" s="267">
        <v>4.8918</v>
      </c>
      <c r="M67" s="267">
        <v>2.9336</v>
      </c>
      <c r="N67" s="267">
        <v>3.6403</v>
      </c>
      <c r="O67" s="267">
        <v>2.4707</v>
      </c>
      <c r="P67" s="267">
        <v>0</v>
      </c>
    </row>
    <row r="68" spans="1:16" ht="15">
      <c r="A68" s="290">
        <v>60</v>
      </c>
      <c r="B68" s="267">
        <v>0</v>
      </c>
      <c r="C68" s="267">
        <v>0</v>
      </c>
      <c r="D68" s="267">
        <v>6.2295</v>
      </c>
      <c r="E68" s="267">
        <v>2.098</v>
      </c>
      <c r="F68" s="267">
        <v>3.9661</v>
      </c>
      <c r="G68" s="267">
        <v>2.3822</v>
      </c>
      <c r="H68" s="267">
        <v>3.2971</v>
      </c>
      <c r="I68" s="267">
        <v>2.0784</v>
      </c>
      <c r="J68" s="267">
        <v>2.6275</v>
      </c>
      <c r="K68" s="267">
        <v>2.1201</v>
      </c>
      <c r="L68" s="267">
        <v>4.7259</v>
      </c>
      <c r="M68" s="267">
        <v>2.8751</v>
      </c>
      <c r="N68" s="267">
        <v>3.5871</v>
      </c>
      <c r="O68" s="267">
        <v>2.4274</v>
      </c>
      <c r="P68" s="267">
        <v>0</v>
      </c>
    </row>
    <row r="69" ht="12.75">
      <c r="A69" s="302"/>
    </row>
    <row r="70" ht="12.75">
      <c r="A70" s="76" t="e">
        <v>#N/A</v>
      </c>
    </row>
    <row r="71" spans="1:16" s="301" customFormat="1" ht="12.75">
      <c r="A71" s="475" t="s">
        <v>18311</v>
      </c>
      <c r="B71" s="475"/>
      <c r="C71" s="475"/>
      <c r="D71" s="475"/>
      <c r="E71" s="475"/>
      <c r="F71" s="475"/>
      <c r="G71" s="475"/>
      <c r="H71" s="475"/>
      <c r="I71" s="475"/>
      <c r="J71" s="475"/>
      <c r="K71" s="475"/>
      <c r="L71" s="475"/>
      <c r="M71" s="475"/>
      <c r="N71" s="475"/>
      <c r="O71" s="475"/>
      <c r="P71" s="475"/>
    </row>
    <row r="72" spans="1:16" ht="12.75">
      <c r="A72" s="479" t="s">
        <v>17913</v>
      </c>
      <c r="B72" s="479"/>
      <c r="C72" s="479"/>
      <c r="D72" s="479"/>
      <c r="E72" s="479"/>
      <c r="F72" s="479"/>
      <c r="G72" s="479"/>
      <c r="H72" s="479"/>
      <c r="I72" s="479"/>
      <c r="J72" s="479"/>
      <c r="K72" s="479"/>
      <c r="L72" s="479"/>
      <c r="M72" s="479"/>
      <c r="N72" s="479"/>
      <c r="O72" s="479"/>
      <c r="P72" s="479"/>
    </row>
    <row r="73" spans="1:16" ht="12.75">
      <c r="A73" s="80" t="s">
        <v>181</v>
      </c>
      <c r="B73" s="222" t="s">
        <v>182</v>
      </c>
      <c r="C73" s="222" t="s">
        <v>182</v>
      </c>
      <c r="D73" s="222" t="s">
        <v>182</v>
      </c>
      <c r="E73" s="222" t="s">
        <v>182</v>
      </c>
      <c r="F73" s="222" t="s">
        <v>182</v>
      </c>
      <c r="G73" s="222" t="s">
        <v>182</v>
      </c>
      <c r="H73" s="222" t="s">
        <v>182</v>
      </c>
      <c r="I73" s="222" t="s">
        <v>182</v>
      </c>
      <c r="J73" s="222" t="s">
        <v>182</v>
      </c>
      <c r="K73" s="222" t="s">
        <v>182</v>
      </c>
      <c r="L73" s="222" t="s">
        <v>182</v>
      </c>
      <c r="M73" s="222" t="s">
        <v>182</v>
      </c>
      <c r="N73" s="222" t="s">
        <v>182</v>
      </c>
      <c r="O73" s="222" t="s">
        <v>182</v>
      </c>
      <c r="P73" s="222" t="s">
        <v>182</v>
      </c>
    </row>
    <row r="74" spans="1:16" ht="12.75">
      <c r="A74" s="82" t="s">
        <v>196</v>
      </c>
      <c r="B74" s="272">
        <v>1</v>
      </c>
      <c r="C74" s="272">
        <v>2</v>
      </c>
      <c r="D74" s="272">
        <v>3</v>
      </c>
      <c r="E74" s="272">
        <v>4</v>
      </c>
      <c r="F74" s="272">
        <v>5</v>
      </c>
      <c r="G74" s="272">
        <v>6</v>
      </c>
      <c r="H74" s="272">
        <v>7</v>
      </c>
      <c r="I74" s="272">
        <v>8</v>
      </c>
      <c r="J74" s="272">
        <v>9</v>
      </c>
      <c r="K74" s="272">
        <v>10</v>
      </c>
      <c r="L74" s="272">
        <v>11</v>
      </c>
      <c r="M74" s="272">
        <v>12</v>
      </c>
      <c r="N74" s="272">
        <v>13</v>
      </c>
      <c r="O74" s="272">
        <v>14</v>
      </c>
      <c r="P74" s="272">
        <v>15</v>
      </c>
    </row>
    <row r="75" spans="1:16" ht="15">
      <c r="A75" s="290">
        <v>0</v>
      </c>
      <c r="B75" s="267">
        <v>0</v>
      </c>
      <c r="C75" s="267">
        <v>0</v>
      </c>
      <c r="D75" s="267">
        <v>96.087</v>
      </c>
      <c r="E75" s="267">
        <v>26.7371</v>
      </c>
      <c r="F75" s="267">
        <v>92.2527</v>
      </c>
      <c r="G75" s="267">
        <v>31.7618</v>
      </c>
      <c r="H75" s="267">
        <v>88.7029</v>
      </c>
      <c r="I75" s="267">
        <v>29.8598</v>
      </c>
      <c r="J75" s="267">
        <v>102.888</v>
      </c>
      <c r="K75" s="267">
        <v>28.4298</v>
      </c>
      <c r="L75" s="267">
        <v>53.042</v>
      </c>
      <c r="M75" s="267">
        <v>37.3628</v>
      </c>
      <c r="N75" s="267">
        <v>0</v>
      </c>
      <c r="O75" s="267">
        <v>0</v>
      </c>
      <c r="P75" s="267">
        <v>0</v>
      </c>
    </row>
    <row r="76" spans="1:16" ht="15">
      <c r="A76" s="290">
        <v>1</v>
      </c>
      <c r="B76" s="267">
        <v>0</v>
      </c>
      <c r="C76" s="267">
        <v>0</v>
      </c>
      <c r="D76" s="267">
        <v>85.4106</v>
      </c>
      <c r="E76" s="267">
        <v>23.7663</v>
      </c>
      <c r="F76" s="267">
        <v>82.0024</v>
      </c>
      <c r="G76" s="267">
        <v>28.2327</v>
      </c>
      <c r="H76" s="267">
        <v>78.847</v>
      </c>
      <c r="I76" s="267">
        <v>26.5421</v>
      </c>
      <c r="J76" s="267">
        <v>91.456</v>
      </c>
      <c r="K76" s="267">
        <v>25.271</v>
      </c>
      <c r="L76" s="267">
        <v>47.1484</v>
      </c>
      <c r="M76" s="267">
        <v>33.2114</v>
      </c>
      <c r="N76" s="267">
        <v>0</v>
      </c>
      <c r="O76" s="267">
        <v>0</v>
      </c>
      <c r="P76" s="267">
        <v>0</v>
      </c>
    </row>
    <row r="77" spans="1:16" ht="15">
      <c r="A77" s="290">
        <v>2</v>
      </c>
      <c r="B77" s="267">
        <v>0</v>
      </c>
      <c r="C77" s="267">
        <v>0</v>
      </c>
      <c r="D77" s="267">
        <v>74.7343</v>
      </c>
      <c r="E77" s="267">
        <v>20.7955</v>
      </c>
      <c r="F77" s="267">
        <v>71.7521</v>
      </c>
      <c r="G77" s="267">
        <v>24.7036</v>
      </c>
      <c r="H77" s="267">
        <v>68.9911</v>
      </c>
      <c r="I77" s="267">
        <v>23.2243</v>
      </c>
      <c r="J77" s="267">
        <v>80.024</v>
      </c>
      <c r="K77" s="267">
        <v>22.1121</v>
      </c>
      <c r="L77" s="267">
        <v>41.2549</v>
      </c>
      <c r="M77" s="267">
        <v>29.0599</v>
      </c>
      <c r="N77" s="267">
        <v>0</v>
      </c>
      <c r="O77" s="267">
        <v>0</v>
      </c>
      <c r="P77" s="267">
        <v>0</v>
      </c>
    </row>
    <row r="78" spans="1:16" ht="15">
      <c r="A78" s="290">
        <v>3</v>
      </c>
      <c r="B78" s="267">
        <v>0</v>
      </c>
      <c r="C78" s="267">
        <v>0</v>
      </c>
      <c r="D78" s="267">
        <v>64.058</v>
      </c>
      <c r="E78" s="267">
        <v>17.8248</v>
      </c>
      <c r="F78" s="267">
        <v>61.5018</v>
      </c>
      <c r="G78" s="267">
        <v>21.1745</v>
      </c>
      <c r="H78" s="267">
        <v>59.1353</v>
      </c>
      <c r="I78" s="267">
        <v>19.9066</v>
      </c>
      <c r="J78" s="267">
        <v>68.592</v>
      </c>
      <c r="K78" s="267">
        <v>18.9532</v>
      </c>
      <c r="L78" s="267">
        <v>35.3613</v>
      </c>
      <c r="M78" s="267">
        <v>24.9085</v>
      </c>
      <c r="N78" s="267">
        <v>0</v>
      </c>
      <c r="O78" s="267">
        <v>0</v>
      </c>
      <c r="P78" s="267">
        <v>0</v>
      </c>
    </row>
    <row r="79" spans="1:16" ht="15">
      <c r="A79" s="290">
        <v>4</v>
      </c>
      <c r="B79" s="267">
        <v>0</v>
      </c>
      <c r="C79" s="267">
        <v>0</v>
      </c>
      <c r="D79" s="267">
        <v>53.3816</v>
      </c>
      <c r="E79" s="267">
        <v>14.854</v>
      </c>
      <c r="F79" s="267">
        <v>51.2515</v>
      </c>
      <c r="G79" s="267">
        <v>17.6455</v>
      </c>
      <c r="H79" s="267">
        <v>49.2794</v>
      </c>
      <c r="I79" s="267">
        <v>16.5888</v>
      </c>
      <c r="J79" s="267">
        <v>57.16</v>
      </c>
      <c r="K79" s="267">
        <v>15.7944</v>
      </c>
      <c r="L79" s="267">
        <v>29.4678</v>
      </c>
      <c r="M79" s="267">
        <v>20.7571</v>
      </c>
      <c r="N79" s="267">
        <v>0</v>
      </c>
      <c r="O79" s="267">
        <v>0</v>
      </c>
      <c r="P79" s="267">
        <v>0</v>
      </c>
    </row>
    <row r="80" spans="1:16" ht="15">
      <c r="A80" s="290">
        <v>5</v>
      </c>
      <c r="B80" s="267">
        <v>0</v>
      </c>
      <c r="C80" s="267">
        <v>0</v>
      </c>
      <c r="D80" s="267">
        <v>42.7053</v>
      </c>
      <c r="E80" s="267">
        <v>11.8832</v>
      </c>
      <c r="F80" s="267">
        <v>41.0012</v>
      </c>
      <c r="G80" s="267">
        <v>14.1164</v>
      </c>
      <c r="H80" s="267">
        <v>39.4235</v>
      </c>
      <c r="I80" s="267">
        <v>13.271</v>
      </c>
      <c r="J80" s="267">
        <v>45.728</v>
      </c>
      <c r="K80" s="267">
        <v>12.6355</v>
      </c>
      <c r="L80" s="267">
        <v>23.5742</v>
      </c>
      <c r="M80" s="267">
        <v>16.6057</v>
      </c>
      <c r="N80" s="267">
        <v>0</v>
      </c>
      <c r="O80" s="267">
        <v>0</v>
      </c>
      <c r="P80" s="267">
        <v>0</v>
      </c>
    </row>
    <row r="81" spans="1:16" ht="15">
      <c r="A81" s="290">
        <v>6</v>
      </c>
      <c r="B81" s="267">
        <v>0</v>
      </c>
      <c r="C81" s="267">
        <v>0</v>
      </c>
      <c r="D81" s="267">
        <v>32.029</v>
      </c>
      <c r="E81" s="267">
        <v>8.9124</v>
      </c>
      <c r="F81" s="267">
        <v>30.7509</v>
      </c>
      <c r="G81" s="267">
        <v>10.5873</v>
      </c>
      <c r="H81" s="267">
        <v>29.5676</v>
      </c>
      <c r="I81" s="267">
        <v>9.9533</v>
      </c>
      <c r="J81" s="267">
        <v>34.296</v>
      </c>
      <c r="K81" s="267">
        <v>9.4766</v>
      </c>
      <c r="L81" s="267">
        <v>17.6807</v>
      </c>
      <c r="M81" s="267">
        <v>12.4543</v>
      </c>
      <c r="N81" s="267">
        <v>0</v>
      </c>
      <c r="O81" s="267">
        <v>0</v>
      </c>
      <c r="P81" s="267">
        <v>0</v>
      </c>
    </row>
    <row r="82" spans="1:16" ht="15">
      <c r="A82" s="290">
        <v>7</v>
      </c>
      <c r="B82" s="267">
        <v>0</v>
      </c>
      <c r="C82" s="267">
        <v>0</v>
      </c>
      <c r="D82" s="267">
        <v>30.363</v>
      </c>
      <c r="E82" s="267">
        <v>8.6648</v>
      </c>
      <c r="F82" s="267">
        <v>29.2636</v>
      </c>
      <c r="G82" s="267">
        <v>10.2932</v>
      </c>
      <c r="H82" s="267">
        <v>28.2649</v>
      </c>
      <c r="I82" s="267">
        <v>9.6768</v>
      </c>
      <c r="J82" s="267">
        <v>33.0441</v>
      </c>
      <c r="K82" s="267">
        <v>9.2134</v>
      </c>
      <c r="L82" s="267">
        <v>17.7373</v>
      </c>
      <c r="M82" s="267">
        <v>12.1572</v>
      </c>
      <c r="N82" s="267">
        <v>0</v>
      </c>
      <c r="O82" s="267">
        <v>0</v>
      </c>
      <c r="P82" s="267">
        <v>0</v>
      </c>
    </row>
    <row r="83" spans="1:16" ht="15">
      <c r="A83" s="290">
        <v>8</v>
      </c>
      <c r="B83" s="267">
        <v>0</v>
      </c>
      <c r="C83" s="267">
        <v>0</v>
      </c>
      <c r="D83" s="267">
        <v>28.6971</v>
      </c>
      <c r="E83" s="267">
        <v>8.4172</v>
      </c>
      <c r="F83" s="267">
        <v>27.7763</v>
      </c>
      <c r="G83" s="267">
        <v>9.9991</v>
      </c>
      <c r="H83" s="267">
        <v>26.9622</v>
      </c>
      <c r="I83" s="267">
        <v>9.4003</v>
      </c>
      <c r="J83" s="267">
        <v>31.7922</v>
      </c>
      <c r="K83" s="267">
        <v>8.9501</v>
      </c>
      <c r="L83" s="267">
        <v>17.7939</v>
      </c>
      <c r="M83" s="267">
        <v>11.8601</v>
      </c>
      <c r="N83" s="267">
        <v>0</v>
      </c>
      <c r="O83" s="267">
        <v>0</v>
      </c>
      <c r="P83" s="267">
        <v>0</v>
      </c>
    </row>
    <row r="84" spans="1:16" ht="15">
      <c r="A84" s="290">
        <v>9</v>
      </c>
      <c r="B84" s="267">
        <v>0</v>
      </c>
      <c r="C84" s="267">
        <v>0</v>
      </c>
      <c r="D84" s="267">
        <v>27.0312</v>
      </c>
      <c r="E84" s="267">
        <v>8.1697</v>
      </c>
      <c r="F84" s="267">
        <v>26.289</v>
      </c>
      <c r="G84" s="267">
        <v>9.705</v>
      </c>
      <c r="H84" s="267">
        <v>25.6594</v>
      </c>
      <c r="I84" s="267">
        <v>9.1238</v>
      </c>
      <c r="J84" s="267">
        <v>30.5402</v>
      </c>
      <c r="K84" s="267">
        <v>8.6869</v>
      </c>
      <c r="L84" s="267">
        <v>17.8505</v>
      </c>
      <c r="M84" s="267">
        <v>11.563</v>
      </c>
      <c r="N84" s="267">
        <v>0</v>
      </c>
      <c r="O84" s="267">
        <v>0</v>
      </c>
      <c r="P84" s="267">
        <v>0</v>
      </c>
    </row>
    <row r="85" spans="1:16" ht="15">
      <c r="A85" s="290">
        <v>10</v>
      </c>
      <c r="B85" s="267">
        <v>0</v>
      </c>
      <c r="C85" s="267">
        <v>0</v>
      </c>
      <c r="D85" s="267">
        <v>25.3652</v>
      </c>
      <c r="E85" s="267">
        <v>7.9221</v>
      </c>
      <c r="F85" s="267">
        <v>24.8018</v>
      </c>
      <c r="G85" s="267">
        <v>9.4109</v>
      </c>
      <c r="H85" s="267">
        <v>24.3567</v>
      </c>
      <c r="I85" s="267">
        <v>8.8474</v>
      </c>
      <c r="J85" s="267">
        <v>29.2883</v>
      </c>
      <c r="K85" s="267">
        <v>8.4237</v>
      </c>
      <c r="L85" s="267">
        <v>17.9071</v>
      </c>
      <c r="M85" s="267">
        <v>11.2659</v>
      </c>
      <c r="N85" s="267">
        <v>0</v>
      </c>
      <c r="O85" s="267">
        <v>0</v>
      </c>
      <c r="P85" s="267">
        <v>0</v>
      </c>
    </row>
    <row r="86" spans="1:16" ht="15">
      <c r="A86" s="290">
        <v>11</v>
      </c>
      <c r="B86" s="267">
        <v>0</v>
      </c>
      <c r="C86" s="267">
        <v>0</v>
      </c>
      <c r="D86" s="267">
        <v>23.6993</v>
      </c>
      <c r="E86" s="267">
        <v>7.6745</v>
      </c>
      <c r="F86" s="267">
        <v>23.3145</v>
      </c>
      <c r="G86" s="267">
        <v>9.1168</v>
      </c>
      <c r="H86" s="267">
        <v>23.054</v>
      </c>
      <c r="I86" s="267">
        <v>8.5709</v>
      </c>
      <c r="J86" s="267">
        <v>28.0364</v>
      </c>
      <c r="K86" s="267">
        <v>8.1604</v>
      </c>
      <c r="L86" s="267">
        <v>17.9638</v>
      </c>
      <c r="M86" s="267">
        <v>10.9688</v>
      </c>
      <c r="N86" s="267">
        <v>0</v>
      </c>
      <c r="O86" s="267">
        <v>0</v>
      </c>
      <c r="P86" s="267">
        <v>0</v>
      </c>
    </row>
    <row r="87" spans="1:16" ht="15">
      <c r="A87" s="290">
        <v>12</v>
      </c>
      <c r="B87" s="267">
        <v>0</v>
      </c>
      <c r="C87" s="267">
        <v>0</v>
      </c>
      <c r="D87" s="267">
        <v>22.0334</v>
      </c>
      <c r="E87" s="267">
        <v>7.427</v>
      </c>
      <c r="F87" s="267">
        <v>21.8272</v>
      </c>
      <c r="G87" s="267">
        <v>8.8227</v>
      </c>
      <c r="H87" s="267">
        <v>21.7512</v>
      </c>
      <c r="I87" s="267">
        <v>8.2944</v>
      </c>
      <c r="J87" s="267">
        <v>26.7845</v>
      </c>
      <c r="K87" s="267">
        <v>7.8972</v>
      </c>
      <c r="L87" s="267">
        <v>18.0204</v>
      </c>
      <c r="M87" s="267">
        <v>10.6718</v>
      </c>
      <c r="N87" s="267">
        <v>0</v>
      </c>
      <c r="O87" s="267">
        <v>0</v>
      </c>
      <c r="P87" s="267">
        <v>0</v>
      </c>
    </row>
    <row r="88" spans="1:16" ht="15">
      <c r="A88" s="290">
        <v>13</v>
      </c>
      <c r="B88" s="267">
        <v>0</v>
      </c>
      <c r="C88" s="267">
        <v>0</v>
      </c>
      <c r="D88" s="267">
        <v>20.3674</v>
      </c>
      <c r="E88" s="267">
        <v>7.1794</v>
      </c>
      <c r="F88" s="267">
        <v>20.3399</v>
      </c>
      <c r="G88" s="267">
        <v>8.5286</v>
      </c>
      <c r="H88" s="267">
        <v>20.4485</v>
      </c>
      <c r="I88" s="267">
        <v>8.0179</v>
      </c>
      <c r="J88" s="267">
        <v>25.5325</v>
      </c>
      <c r="K88" s="267">
        <v>7.6339</v>
      </c>
      <c r="L88" s="267">
        <v>18.077</v>
      </c>
      <c r="M88" s="267">
        <v>10.3747</v>
      </c>
      <c r="N88" s="267">
        <v>0</v>
      </c>
      <c r="O88" s="267">
        <v>0</v>
      </c>
      <c r="P88" s="267">
        <v>0</v>
      </c>
    </row>
    <row r="89" spans="1:16" ht="15">
      <c r="A89" s="290">
        <v>14</v>
      </c>
      <c r="B89" s="267">
        <v>0</v>
      </c>
      <c r="C89" s="267">
        <v>0</v>
      </c>
      <c r="D89" s="267">
        <v>18.7015</v>
      </c>
      <c r="E89" s="267">
        <v>6.9318</v>
      </c>
      <c r="F89" s="267">
        <v>18.8526</v>
      </c>
      <c r="G89" s="267">
        <v>8.2345</v>
      </c>
      <c r="H89" s="267">
        <v>19.1458</v>
      </c>
      <c r="I89" s="267">
        <v>7.7414</v>
      </c>
      <c r="J89" s="267">
        <v>24.2806</v>
      </c>
      <c r="K89" s="267">
        <v>7.3707</v>
      </c>
      <c r="L89" s="267">
        <v>18.1336</v>
      </c>
      <c r="M89" s="267">
        <v>10.0776</v>
      </c>
      <c r="N89" s="267">
        <v>0</v>
      </c>
      <c r="O89" s="267">
        <v>0</v>
      </c>
      <c r="P89" s="267">
        <v>0</v>
      </c>
    </row>
    <row r="90" spans="1:16" ht="15">
      <c r="A90" s="290">
        <v>15</v>
      </c>
      <c r="B90" s="267">
        <v>0</v>
      </c>
      <c r="C90" s="267">
        <v>0</v>
      </c>
      <c r="D90" s="267">
        <v>17.0356</v>
      </c>
      <c r="E90" s="267">
        <v>6.6843</v>
      </c>
      <c r="F90" s="267">
        <v>17.3653</v>
      </c>
      <c r="G90" s="267">
        <v>7.9405</v>
      </c>
      <c r="H90" s="267">
        <v>17.843</v>
      </c>
      <c r="I90" s="267">
        <v>7.465</v>
      </c>
      <c r="J90" s="267">
        <v>23.0287</v>
      </c>
      <c r="K90" s="267">
        <v>7.1075</v>
      </c>
      <c r="L90" s="267">
        <v>18.1902</v>
      </c>
      <c r="M90" s="267">
        <v>9.7805</v>
      </c>
      <c r="N90" s="267">
        <v>0</v>
      </c>
      <c r="O90" s="267">
        <v>0</v>
      </c>
      <c r="P90" s="267">
        <v>0</v>
      </c>
    </row>
    <row r="91" spans="1:16" ht="15">
      <c r="A91" s="290">
        <v>16</v>
      </c>
      <c r="B91" s="267">
        <v>0</v>
      </c>
      <c r="C91" s="267">
        <v>0</v>
      </c>
      <c r="D91" s="267">
        <v>15.3696</v>
      </c>
      <c r="E91" s="267">
        <v>6.4367</v>
      </c>
      <c r="F91" s="267">
        <v>15.878</v>
      </c>
      <c r="G91" s="267">
        <v>7.6464</v>
      </c>
      <c r="H91" s="267">
        <v>16.5403</v>
      </c>
      <c r="I91" s="267">
        <v>7.1885</v>
      </c>
      <c r="J91" s="267">
        <v>21.7768</v>
      </c>
      <c r="K91" s="267">
        <v>6.8442</v>
      </c>
      <c r="L91" s="267">
        <v>18.2468</v>
      </c>
      <c r="M91" s="267">
        <v>9.4834</v>
      </c>
      <c r="N91" s="267">
        <v>0</v>
      </c>
      <c r="O91" s="267">
        <v>0</v>
      </c>
      <c r="P91" s="267">
        <v>0</v>
      </c>
    </row>
    <row r="92" spans="1:16" ht="15">
      <c r="A92" s="290">
        <v>17</v>
      </c>
      <c r="B92" s="267">
        <v>0</v>
      </c>
      <c r="C92" s="267">
        <v>0</v>
      </c>
      <c r="D92" s="267">
        <v>13.7037</v>
      </c>
      <c r="E92" s="267">
        <v>6.1892</v>
      </c>
      <c r="F92" s="267">
        <v>14.3908</v>
      </c>
      <c r="G92" s="267">
        <v>7.3523</v>
      </c>
      <c r="H92" s="267">
        <v>15.2375</v>
      </c>
      <c r="I92" s="267">
        <v>6.912</v>
      </c>
      <c r="J92" s="267">
        <v>20.5248</v>
      </c>
      <c r="K92" s="267">
        <v>6.581</v>
      </c>
      <c r="L92" s="267">
        <v>18.3035</v>
      </c>
      <c r="M92" s="267">
        <v>9.1863</v>
      </c>
      <c r="N92" s="267">
        <v>0</v>
      </c>
      <c r="O92" s="267">
        <v>0</v>
      </c>
      <c r="P92" s="267">
        <v>0</v>
      </c>
    </row>
    <row r="93" spans="1:16" ht="15">
      <c r="A93" s="290">
        <v>18</v>
      </c>
      <c r="B93" s="267">
        <v>0</v>
      </c>
      <c r="C93" s="267">
        <v>0</v>
      </c>
      <c r="D93" s="267">
        <v>12.0377</v>
      </c>
      <c r="E93" s="267">
        <v>5.9416</v>
      </c>
      <c r="F93" s="267">
        <v>12.9035</v>
      </c>
      <c r="G93" s="267">
        <v>7.0582</v>
      </c>
      <c r="H93" s="267">
        <v>13.9348</v>
      </c>
      <c r="I93" s="267">
        <v>6.6355</v>
      </c>
      <c r="J93" s="267">
        <v>19.2729</v>
      </c>
      <c r="K93" s="267">
        <v>6.3177</v>
      </c>
      <c r="L93" s="267">
        <v>18.3601</v>
      </c>
      <c r="M93" s="267">
        <v>8.8893</v>
      </c>
      <c r="N93" s="267">
        <v>19.4683</v>
      </c>
      <c r="O93" s="267">
        <v>8.0519</v>
      </c>
      <c r="P93" s="267">
        <v>0</v>
      </c>
    </row>
    <row r="94" spans="1:16" ht="15">
      <c r="A94" s="290">
        <v>19</v>
      </c>
      <c r="B94" s="267">
        <v>0</v>
      </c>
      <c r="C94" s="267">
        <v>0</v>
      </c>
      <c r="D94" s="267">
        <v>13.3129</v>
      </c>
      <c r="E94" s="267">
        <v>5.8888</v>
      </c>
      <c r="F94" s="267">
        <v>13.4187</v>
      </c>
      <c r="G94" s="267">
        <v>6.8897</v>
      </c>
      <c r="H94" s="267">
        <v>13.6655</v>
      </c>
      <c r="I94" s="267">
        <v>6.5242</v>
      </c>
      <c r="J94" s="267">
        <v>18.9369</v>
      </c>
      <c r="K94" s="267">
        <v>6.2802</v>
      </c>
      <c r="L94" s="267">
        <v>17.6098</v>
      </c>
      <c r="M94" s="267">
        <v>8.8658</v>
      </c>
      <c r="N94" s="267">
        <v>18.9275</v>
      </c>
      <c r="O94" s="267">
        <v>7.8283</v>
      </c>
      <c r="P94" s="267">
        <v>0</v>
      </c>
    </row>
    <row r="95" spans="1:16" ht="15">
      <c r="A95" s="290">
        <v>20</v>
      </c>
      <c r="B95" s="267">
        <v>0</v>
      </c>
      <c r="C95" s="267">
        <v>0</v>
      </c>
      <c r="D95" s="267">
        <v>14.588</v>
      </c>
      <c r="E95" s="267">
        <v>5.836</v>
      </c>
      <c r="F95" s="267">
        <v>13.9339</v>
      </c>
      <c r="G95" s="267">
        <v>6.7213</v>
      </c>
      <c r="H95" s="267">
        <v>13.3963</v>
      </c>
      <c r="I95" s="267">
        <v>6.4128</v>
      </c>
      <c r="J95" s="267">
        <v>18.6009</v>
      </c>
      <c r="K95" s="267">
        <v>6.2427</v>
      </c>
      <c r="L95" s="267">
        <v>16.8595</v>
      </c>
      <c r="M95" s="267">
        <v>8.8424</v>
      </c>
      <c r="N95" s="267">
        <v>18.3868</v>
      </c>
      <c r="O95" s="267">
        <v>7.6046</v>
      </c>
      <c r="P95" s="267">
        <v>0</v>
      </c>
    </row>
    <row r="96" spans="1:16" ht="15">
      <c r="A96" s="290">
        <v>21</v>
      </c>
      <c r="B96" s="267">
        <v>0</v>
      </c>
      <c r="C96" s="267">
        <v>0</v>
      </c>
      <c r="D96" s="267">
        <v>15.8632</v>
      </c>
      <c r="E96" s="267">
        <v>5.7833</v>
      </c>
      <c r="F96" s="267">
        <v>14.4492</v>
      </c>
      <c r="G96" s="267">
        <v>6.5529</v>
      </c>
      <c r="H96" s="267">
        <v>13.127</v>
      </c>
      <c r="I96" s="267">
        <v>6.3014</v>
      </c>
      <c r="J96" s="267">
        <v>18.2649</v>
      </c>
      <c r="K96" s="267">
        <v>6.2052</v>
      </c>
      <c r="L96" s="267">
        <v>16.1093</v>
      </c>
      <c r="M96" s="267">
        <v>8.819</v>
      </c>
      <c r="N96" s="267">
        <v>17.846</v>
      </c>
      <c r="O96" s="267">
        <v>7.3809</v>
      </c>
      <c r="P96" s="267">
        <v>0</v>
      </c>
    </row>
    <row r="97" spans="1:16" ht="15">
      <c r="A97" s="290">
        <v>22</v>
      </c>
      <c r="B97" s="267">
        <v>0</v>
      </c>
      <c r="C97" s="267">
        <v>0</v>
      </c>
      <c r="D97" s="267">
        <v>17.1383</v>
      </c>
      <c r="E97" s="267">
        <v>5.7305</v>
      </c>
      <c r="F97" s="267">
        <v>14.9644</v>
      </c>
      <c r="G97" s="267">
        <v>6.3844</v>
      </c>
      <c r="H97" s="267">
        <v>12.8577</v>
      </c>
      <c r="I97" s="267">
        <v>6.1901</v>
      </c>
      <c r="J97" s="267">
        <v>17.9289</v>
      </c>
      <c r="K97" s="267">
        <v>6.1677</v>
      </c>
      <c r="L97" s="267">
        <v>15.359</v>
      </c>
      <c r="M97" s="267">
        <v>8.7956</v>
      </c>
      <c r="N97" s="267">
        <v>17.3052</v>
      </c>
      <c r="O97" s="267">
        <v>7.1573</v>
      </c>
      <c r="P97" s="267">
        <v>0</v>
      </c>
    </row>
    <row r="98" spans="1:16" ht="15">
      <c r="A98" s="290">
        <v>23</v>
      </c>
      <c r="B98" s="267">
        <v>0</v>
      </c>
      <c r="C98" s="267">
        <v>0</v>
      </c>
      <c r="D98" s="267">
        <v>18.4135</v>
      </c>
      <c r="E98" s="267">
        <v>5.6777</v>
      </c>
      <c r="F98" s="267">
        <v>15.4796</v>
      </c>
      <c r="G98" s="267">
        <v>6.216</v>
      </c>
      <c r="H98" s="267">
        <v>12.5885</v>
      </c>
      <c r="I98" s="267">
        <v>6.0787</v>
      </c>
      <c r="J98" s="267">
        <v>17.5929</v>
      </c>
      <c r="K98" s="267">
        <v>6.1302</v>
      </c>
      <c r="L98" s="267">
        <v>14.6087</v>
      </c>
      <c r="M98" s="267">
        <v>8.7722</v>
      </c>
      <c r="N98" s="267">
        <v>16.7644</v>
      </c>
      <c r="O98" s="267">
        <v>6.9336</v>
      </c>
      <c r="P98" s="267">
        <v>0</v>
      </c>
    </row>
    <row r="99" spans="1:16" ht="15">
      <c r="A99" s="290">
        <v>24</v>
      </c>
      <c r="B99" s="267">
        <v>0</v>
      </c>
      <c r="C99" s="267">
        <v>0</v>
      </c>
      <c r="D99" s="267">
        <v>19.6886</v>
      </c>
      <c r="E99" s="267">
        <v>5.625</v>
      </c>
      <c r="F99" s="267">
        <v>15.9948</v>
      </c>
      <c r="G99" s="267">
        <v>6.0476</v>
      </c>
      <c r="H99" s="267">
        <v>12.3192</v>
      </c>
      <c r="I99" s="267">
        <v>5.9673</v>
      </c>
      <c r="J99" s="267">
        <v>17.2569</v>
      </c>
      <c r="K99" s="267">
        <v>6.0927</v>
      </c>
      <c r="L99" s="267">
        <v>13.8584</v>
      </c>
      <c r="M99" s="267">
        <v>8.7487</v>
      </c>
      <c r="N99" s="267">
        <v>16.2236</v>
      </c>
      <c r="O99" s="267">
        <v>6.7099</v>
      </c>
      <c r="P99" s="267">
        <v>0</v>
      </c>
    </row>
    <row r="100" spans="1:16" ht="15">
      <c r="A100" s="290">
        <v>25</v>
      </c>
      <c r="B100" s="267">
        <v>0</v>
      </c>
      <c r="C100" s="267">
        <v>0</v>
      </c>
      <c r="D100" s="267">
        <v>20.9638</v>
      </c>
      <c r="E100" s="267">
        <v>5.5722</v>
      </c>
      <c r="F100" s="267">
        <v>16.5101</v>
      </c>
      <c r="G100" s="267">
        <v>5.8791</v>
      </c>
      <c r="H100" s="267">
        <v>12.0499</v>
      </c>
      <c r="I100" s="267">
        <v>5.856</v>
      </c>
      <c r="J100" s="267">
        <v>16.921</v>
      </c>
      <c r="K100" s="267">
        <v>6.0552</v>
      </c>
      <c r="L100" s="267">
        <v>13.1082</v>
      </c>
      <c r="M100" s="267">
        <v>8.7253</v>
      </c>
      <c r="N100" s="267">
        <v>15.6828</v>
      </c>
      <c r="O100" s="267">
        <v>6.4863</v>
      </c>
      <c r="P100" s="267">
        <v>0</v>
      </c>
    </row>
    <row r="101" spans="1:16" ht="15">
      <c r="A101" s="290">
        <v>26</v>
      </c>
      <c r="B101" s="267">
        <v>0</v>
      </c>
      <c r="C101" s="267">
        <v>0</v>
      </c>
      <c r="D101" s="267">
        <v>22.2389</v>
      </c>
      <c r="E101" s="267">
        <v>5.5194</v>
      </c>
      <c r="F101" s="267">
        <v>17.0253</v>
      </c>
      <c r="G101" s="267">
        <v>5.7107</v>
      </c>
      <c r="H101" s="267">
        <v>11.7807</v>
      </c>
      <c r="I101" s="267">
        <v>5.7446</v>
      </c>
      <c r="J101" s="267">
        <v>16.585</v>
      </c>
      <c r="K101" s="267">
        <v>6.0177</v>
      </c>
      <c r="L101" s="267">
        <v>12.3579</v>
      </c>
      <c r="M101" s="267">
        <v>8.7019</v>
      </c>
      <c r="N101" s="267">
        <v>15.142</v>
      </c>
      <c r="O101" s="267">
        <v>6.2626</v>
      </c>
      <c r="P101" s="267">
        <v>0</v>
      </c>
    </row>
    <row r="102" spans="1:16" ht="15">
      <c r="A102" s="290">
        <v>27</v>
      </c>
      <c r="B102" s="267">
        <v>0</v>
      </c>
      <c r="C102" s="267">
        <v>0</v>
      </c>
      <c r="D102" s="267">
        <v>23.5141</v>
      </c>
      <c r="E102" s="267">
        <v>5.4666</v>
      </c>
      <c r="F102" s="267">
        <v>17.5405</v>
      </c>
      <c r="G102" s="267">
        <v>5.5422</v>
      </c>
      <c r="H102" s="267">
        <v>11.5114</v>
      </c>
      <c r="I102" s="267">
        <v>5.6332</v>
      </c>
      <c r="J102" s="267">
        <v>16.249</v>
      </c>
      <c r="K102" s="267">
        <v>5.9802</v>
      </c>
      <c r="L102" s="267">
        <v>11.6076</v>
      </c>
      <c r="M102" s="267">
        <v>8.6785</v>
      </c>
      <c r="N102" s="267">
        <v>14.6012</v>
      </c>
      <c r="O102" s="267">
        <v>6.0389</v>
      </c>
      <c r="P102" s="267">
        <v>0</v>
      </c>
    </row>
    <row r="103" spans="1:16" ht="15">
      <c r="A103" s="290">
        <v>28</v>
      </c>
      <c r="B103" s="267">
        <v>0</v>
      </c>
      <c r="C103" s="267">
        <v>0</v>
      </c>
      <c r="D103" s="267">
        <v>24.7892</v>
      </c>
      <c r="E103" s="267">
        <v>5.4139</v>
      </c>
      <c r="F103" s="267">
        <v>18.0558</v>
      </c>
      <c r="G103" s="267">
        <v>5.3738</v>
      </c>
      <c r="H103" s="267">
        <v>11.2421</v>
      </c>
      <c r="I103" s="267">
        <v>5.5219</v>
      </c>
      <c r="J103" s="267">
        <v>15.913</v>
      </c>
      <c r="K103" s="267">
        <v>5.9426</v>
      </c>
      <c r="L103" s="267">
        <v>10.8573</v>
      </c>
      <c r="M103" s="267">
        <v>8.6551</v>
      </c>
      <c r="N103" s="267">
        <v>14.0605</v>
      </c>
      <c r="O103" s="267">
        <v>5.8153</v>
      </c>
      <c r="P103" s="267">
        <v>0</v>
      </c>
    </row>
    <row r="104" spans="1:16" ht="15">
      <c r="A104" s="290">
        <v>29</v>
      </c>
      <c r="B104" s="267">
        <v>0</v>
      </c>
      <c r="C104" s="267">
        <v>0</v>
      </c>
      <c r="D104" s="267">
        <v>26.0644</v>
      </c>
      <c r="E104" s="267">
        <v>5.3611</v>
      </c>
      <c r="F104" s="267">
        <v>18.571</v>
      </c>
      <c r="G104" s="267">
        <v>5.2054</v>
      </c>
      <c r="H104" s="267">
        <v>10.9728</v>
      </c>
      <c r="I104" s="267">
        <v>5.4105</v>
      </c>
      <c r="J104" s="267">
        <v>15.577</v>
      </c>
      <c r="K104" s="267">
        <v>5.9051</v>
      </c>
      <c r="L104" s="267">
        <v>10.1071</v>
      </c>
      <c r="M104" s="267">
        <v>8.6317</v>
      </c>
      <c r="N104" s="267">
        <v>13.5197</v>
      </c>
      <c r="O104" s="267">
        <v>5.5916</v>
      </c>
      <c r="P104" s="267">
        <v>0</v>
      </c>
    </row>
    <row r="105" spans="1:16" ht="15">
      <c r="A105" s="290">
        <v>30</v>
      </c>
      <c r="B105" s="267">
        <v>0</v>
      </c>
      <c r="C105" s="267">
        <v>0</v>
      </c>
      <c r="D105" s="267">
        <v>27.3395</v>
      </c>
      <c r="E105" s="267">
        <v>5.3083</v>
      </c>
      <c r="F105" s="267">
        <v>19.0862</v>
      </c>
      <c r="G105" s="267">
        <v>5.0369</v>
      </c>
      <c r="H105" s="267">
        <v>10.7036</v>
      </c>
      <c r="I105" s="267">
        <v>5.2991</v>
      </c>
      <c r="J105" s="267">
        <v>15.241</v>
      </c>
      <c r="K105" s="267">
        <v>5.8676</v>
      </c>
      <c r="L105" s="267">
        <v>9.3568</v>
      </c>
      <c r="M105" s="267">
        <v>8.6082</v>
      </c>
      <c r="N105" s="267">
        <v>12.9789</v>
      </c>
      <c r="O105" s="267">
        <v>5.368</v>
      </c>
      <c r="P105" s="267">
        <v>0</v>
      </c>
    </row>
    <row r="106" spans="1:16" ht="15">
      <c r="A106" s="290">
        <v>31</v>
      </c>
      <c r="B106" s="267">
        <v>0</v>
      </c>
      <c r="C106" s="267">
        <v>0</v>
      </c>
      <c r="D106" s="267">
        <v>25.9223</v>
      </c>
      <c r="E106" s="267">
        <v>5.2834</v>
      </c>
      <c r="F106" s="267">
        <v>18.4788</v>
      </c>
      <c r="G106" s="267">
        <v>5.0298</v>
      </c>
      <c r="H106" s="267">
        <v>10.3527</v>
      </c>
      <c r="I106" s="267">
        <v>5.2884</v>
      </c>
      <c r="J106" s="267">
        <v>14.5831</v>
      </c>
      <c r="K106" s="267">
        <v>5.788</v>
      </c>
      <c r="L106" s="267">
        <v>9.3507</v>
      </c>
      <c r="M106" s="267">
        <v>8.5036</v>
      </c>
      <c r="N106" s="267">
        <v>12.748</v>
      </c>
      <c r="O106" s="267">
        <v>5.3657</v>
      </c>
      <c r="P106" s="267">
        <v>0</v>
      </c>
    </row>
    <row r="107" spans="1:16" ht="15">
      <c r="A107" s="290">
        <v>32</v>
      </c>
      <c r="B107" s="267">
        <v>0</v>
      </c>
      <c r="C107" s="267">
        <v>0</v>
      </c>
      <c r="D107" s="267">
        <v>24.505</v>
      </c>
      <c r="E107" s="267">
        <v>5.2585</v>
      </c>
      <c r="F107" s="267">
        <v>17.8714</v>
      </c>
      <c r="G107" s="267">
        <v>5.0226</v>
      </c>
      <c r="H107" s="267">
        <v>10.0019</v>
      </c>
      <c r="I107" s="267">
        <v>5.2777</v>
      </c>
      <c r="J107" s="267">
        <v>13.9253</v>
      </c>
      <c r="K107" s="267">
        <v>5.7084</v>
      </c>
      <c r="L107" s="267">
        <v>9.3447</v>
      </c>
      <c r="M107" s="267">
        <v>8.399</v>
      </c>
      <c r="N107" s="267">
        <v>12.5172</v>
      </c>
      <c r="O107" s="267">
        <v>5.3635</v>
      </c>
      <c r="P107" s="267">
        <v>0</v>
      </c>
    </row>
    <row r="108" spans="1:16" ht="15">
      <c r="A108" s="290">
        <v>33</v>
      </c>
      <c r="B108" s="267">
        <v>0</v>
      </c>
      <c r="C108" s="267">
        <v>0</v>
      </c>
      <c r="D108" s="267">
        <v>23.0878</v>
      </c>
      <c r="E108" s="267">
        <v>5.2336</v>
      </c>
      <c r="F108" s="267">
        <v>17.2639</v>
      </c>
      <c r="G108" s="267">
        <v>5.0154</v>
      </c>
      <c r="H108" s="267">
        <v>9.6511</v>
      </c>
      <c r="I108" s="267">
        <v>5.267</v>
      </c>
      <c r="J108" s="267">
        <v>13.2674</v>
      </c>
      <c r="K108" s="267">
        <v>5.6287</v>
      </c>
      <c r="L108" s="267">
        <v>9.3386</v>
      </c>
      <c r="M108" s="267">
        <v>8.2944</v>
      </c>
      <c r="N108" s="267">
        <v>12.2863</v>
      </c>
      <c r="O108" s="267">
        <v>5.3613</v>
      </c>
      <c r="P108" s="267">
        <v>0</v>
      </c>
    </row>
    <row r="109" spans="1:16" ht="15">
      <c r="A109" s="290">
        <v>34</v>
      </c>
      <c r="B109" s="267">
        <v>0</v>
      </c>
      <c r="C109" s="267">
        <v>0</v>
      </c>
      <c r="D109" s="267">
        <v>21.6705</v>
      </c>
      <c r="E109" s="267">
        <v>5.2087</v>
      </c>
      <c r="F109" s="267">
        <v>16.6565</v>
      </c>
      <c r="G109" s="267">
        <v>5.0082</v>
      </c>
      <c r="H109" s="267">
        <v>9.3002</v>
      </c>
      <c r="I109" s="267">
        <v>5.2563</v>
      </c>
      <c r="J109" s="267">
        <v>12.6095</v>
      </c>
      <c r="K109" s="267">
        <v>5.5491</v>
      </c>
      <c r="L109" s="267">
        <v>9.3325</v>
      </c>
      <c r="M109" s="267">
        <v>8.1897</v>
      </c>
      <c r="N109" s="267">
        <v>12.0555</v>
      </c>
      <c r="O109" s="267">
        <v>5.3591</v>
      </c>
      <c r="P109" s="267">
        <v>0</v>
      </c>
    </row>
    <row r="110" spans="1:16" ht="15">
      <c r="A110" s="290">
        <v>35</v>
      </c>
      <c r="B110" s="267">
        <v>0</v>
      </c>
      <c r="C110" s="267">
        <v>0</v>
      </c>
      <c r="D110" s="267">
        <v>20.2532</v>
      </c>
      <c r="E110" s="267">
        <v>5.1837</v>
      </c>
      <c r="F110" s="267">
        <v>16.0491</v>
      </c>
      <c r="G110" s="267">
        <v>5.001</v>
      </c>
      <c r="H110" s="267">
        <v>8.9494</v>
      </c>
      <c r="I110" s="267">
        <v>5.2456</v>
      </c>
      <c r="J110" s="267">
        <v>11.9516</v>
      </c>
      <c r="K110" s="267">
        <v>5.4695</v>
      </c>
      <c r="L110" s="267">
        <v>9.3264</v>
      </c>
      <c r="M110" s="267">
        <v>8.0851</v>
      </c>
      <c r="N110" s="267">
        <v>11.8247</v>
      </c>
      <c r="O110" s="267">
        <v>5.3569</v>
      </c>
      <c r="P110" s="267">
        <v>0</v>
      </c>
    </row>
    <row r="111" spans="1:16" ht="15">
      <c r="A111" s="290">
        <v>36</v>
      </c>
      <c r="B111" s="267">
        <v>0</v>
      </c>
      <c r="C111" s="267">
        <v>0</v>
      </c>
      <c r="D111" s="267">
        <v>18.836</v>
      </c>
      <c r="E111" s="267">
        <v>5.1588</v>
      </c>
      <c r="F111" s="267">
        <v>15.4416</v>
      </c>
      <c r="G111" s="267">
        <v>4.9939</v>
      </c>
      <c r="H111" s="267">
        <v>8.5986</v>
      </c>
      <c r="I111" s="267">
        <v>5.2349</v>
      </c>
      <c r="J111" s="267">
        <v>11.2938</v>
      </c>
      <c r="K111" s="267">
        <v>5.3899</v>
      </c>
      <c r="L111" s="267">
        <v>9.3204</v>
      </c>
      <c r="M111" s="267">
        <v>7.9805</v>
      </c>
      <c r="N111" s="267">
        <v>11.5938</v>
      </c>
      <c r="O111" s="267">
        <v>5.3547</v>
      </c>
      <c r="P111" s="267">
        <v>0</v>
      </c>
    </row>
    <row r="112" spans="1:16" ht="15">
      <c r="A112" s="290">
        <v>37</v>
      </c>
      <c r="B112" s="267">
        <v>0</v>
      </c>
      <c r="C112" s="267">
        <v>0</v>
      </c>
      <c r="D112" s="267">
        <v>17.4187</v>
      </c>
      <c r="E112" s="267">
        <v>5.1339</v>
      </c>
      <c r="F112" s="267">
        <v>14.8342</v>
      </c>
      <c r="G112" s="267">
        <v>4.9867</v>
      </c>
      <c r="H112" s="267">
        <v>8.2477</v>
      </c>
      <c r="I112" s="267">
        <v>5.2242</v>
      </c>
      <c r="J112" s="267">
        <v>10.6359</v>
      </c>
      <c r="K112" s="267">
        <v>5.3102</v>
      </c>
      <c r="L112" s="267">
        <v>9.3143</v>
      </c>
      <c r="M112" s="267">
        <v>7.8758</v>
      </c>
      <c r="N112" s="267">
        <v>11.363</v>
      </c>
      <c r="O112" s="267">
        <v>5.3525</v>
      </c>
      <c r="P112" s="267">
        <v>0</v>
      </c>
    </row>
    <row r="113" spans="1:16" ht="15">
      <c r="A113" s="290">
        <v>38</v>
      </c>
      <c r="B113" s="267">
        <v>0</v>
      </c>
      <c r="C113" s="267">
        <v>0</v>
      </c>
      <c r="D113" s="267">
        <v>16.0015</v>
      </c>
      <c r="E113" s="267">
        <v>5.109</v>
      </c>
      <c r="F113" s="267">
        <v>14.2268</v>
      </c>
      <c r="G113" s="267">
        <v>4.9795</v>
      </c>
      <c r="H113" s="267">
        <v>7.8969</v>
      </c>
      <c r="I113" s="267">
        <v>5.2135</v>
      </c>
      <c r="J113" s="267">
        <v>9.978</v>
      </c>
      <c r="K113" s="267">
        <v>5.2306</v>
      </c>
      <c r="L113" s="267">
        <v>9.3082</v>
      </c>
      <c r="M113" s="267">
        <v>7.7712</v>
      </c>
      <c r="N113" s="267">
        <v>11.1321</v>
      </c>
      <c r="O113" s="267">
        <v>5.3502</v>
      </c>
      <c r="P113" s="267">
        <v>0</v>
      </c>
    </row>
    <row r="114" spans="1:16" ht="15">
      <c r="A114" s="290">
        <v>39</v>
      </c>
      <c r="B114" s="267">
        <v>0</v>
      </c>
      <c r="C114" s="267">
        <v>0</v>
      </c>
      <c r="D114" s="267">
        <v>14.5842</v>
      </c>
      <c r="E114" s="267">
        <v>5.0841</v>
      </c>
      <c r="F114" s="267">
        <v>13.6194</v>
      </c>
      <c r="G114" s="267">
        <v>4.9723</v>
      </c>
      <c r="H114" s="267">
        <v>7.5461</v>
      </c>
      <c r="I114" s="267">
        <v>5.2027</v>
      </c>
      <c r="J114" s="267">
        <v>9.3202</v>
      </c>
      <c r="K114" s="267">
        <v>5.151</v>
      </c>
      <c r="L114" s="267">
        <v>9.3022</v>
      </c>
      <c r="M114" s="267">
        <v>7.6666</v>
      </c>
      <c r="N114" s="267">
        <v>10.9013</v>
      </c>
      <c r="O114" s="267">
        <v>5.348</v>
      </c>
      <c r="P114" s="267">
        <v>0</v>
      </c>
    </row>
    <row r="115" spans="1:16" ht="15">
      <c r="A115" s="290">
        <v>40</v>
      </c>
      <c r="B115" s="267">
        <v>0</v>
      </c>
      <c r="C115" s="267">
        <v>0</v>
      </c>
      <c r="D115" s="267">
        <v>13.167</v>
      </c>
      <c r="E115" s="267">
        <v>5.0592</v>
      </c>
      <c r="F115" s="267">
        <v>13.0119</v>
      </c>
      <c r="G115" s="267">
        <v>4.9651</v>
      </c>
      <c r="H115" s="267">
        <v>7.1952</v>
      </c>
      <c r="I115" s="267">
        <v>5.192</v>
      </c>
      <c r="J115" s="267">
        <v>8.6623</v>
      </c>
      <c r="K115" s="267">
        <v>5.0713</v>
      </c>
      <c r="L115" s="267">
        <v>9.2961</v>
      </c>
      <c r="M115" s="267">
        <v>7.562</v>
      </c>
      <c r="N115" s="267">
        <v>10.6704</v>
      </c>
      <c r="O115" s="267">
        <v>5.3458</v>
      </c>
      <c r="P115" s="267">
        <v>0</v>
      </c>
    </row>
    <row r="116" spans="1:16" ht="15">
      <c r="A116" s="290">
        <v>41</v>
      </c>
      <c r="B116" s="267">
        <v>0</v>
      </c>
      <c r="C116" s="267">
        <v>0</v>
      </c>
      <c r="D116" s="267">
        <v>11.7497</v>
      </c>
      <c r="E116" s="267">
        <v>5.0342</v>
      </c>
      <c r="F116" s="267">
        <v>12.4045</v>
      </c>
      <c r="G116" s="267">
        <v>4.958</v>
      </c>
      <c r="H116" s="267">
        <v>6.8444</v>
      </c>
      <c r="I116" s="267">
        <v>5.1813</v>
      </c>
      <c r="J116" s="267">
        <v>8.0044</v>
      </c>
      <c r="K116" s="267">
        <v>4.9917</v>
      </c>
      <c r="L116" s="267">
        <v>9.29</v>
      </c>
      <c r="M116" s="267">
        <v>7.4573</v>
      </c>
      <c r="N116" s="267">
        <v>10.4396</v>
      </c>
      <c r="O116" s="267">
        <v>5.3436</v>
      </c>
      <c r="P116" s="267">
        <v>0</v>
      </c>
    </row>
    <row r="117" spans="1:16" ht="15">
      <c r="A117" s="290">
        <v>42</v>
      </c>
      <c r="B117" s="267">
        <v>0</v>
      </c>
      <c r="C117" s="267">
        <v>0</v>
      </c>
      <c r="D117" s="267">
        <v>10.3325</v>
      </c>
      <c r="E117" s="267">
        <v>5.0093</v>
      </c>
      <c r="F117" s="267">
        <v>11.7971</v>
      </c>
      <c r="G117" s="267">
        <v>4.9508</v>
      </c>
      <c r="H117" s="267">
        <v>6.4936</v>
      </c>
      <c r="I117" s="267">
        <v>5.1706</v>
      </c>
      <c r="J117" s="267">
        <v>7.3466</v>
      </c>
      <c r="K117" s="267">
        <v>4.9121</v>
      </c>
      <c r="L117" s="267">
        <v>9.2839</v>
      </c>
      <c r="M117" s="267">
        <v>7.3527</v>
      </c>
      <c r="N117" s="267">
        <v>10.2087</v>
      </c>
      <c r="O117" s="267">
        <v>5.3414</v>
      </c>
      <c r="P117" s="267">
        <v>0</v>
      </c>
    </row>
    <row r="118" spans="1:16" ht="15">
      <c r="A118" s="290">
        <v>43</v>
      </c>
      <c r="B118" s="267">
        <v>0</v>
      </c>
      <c r="C118" s="267">
        <v>0</v>
      </c>
      <c r="D118" s="267">
        <v>10.0986</v>
      </c>
      <c r="E118" s="267">
        <v>4.9973</v>
      </c>
      <c r="F118" s="267">
        <v>11.434</v>
      </c>
      <c r="G118" s="267">
        <v>4.9436</v>
      </c>
      <c r="H118" s="267">
        <v>6.4693</v>
      </c>
      <c r="I118" s="267">
        <v>5.1512</v>
      </c>
      <c r="J118" s="267">
        <v>7.2065</v>
      </c>
      <c r="K118" s="267">
        <v>4.9117</v>
      </c>
      <c r="L118" s="267">
        <v>9.2137</v>
      </c>
      <c r="M118" s="267">
        <v>7.3333</v>
      </c>
      <c r="N118" s="267">
        <v>10.0355</v>
      </c>
      <c r="O118" s="267">
        <v>5.3355</v>
      </c>
      <c r="P118" s="267">
        <v>0</v>
      </c>
    </row>
    <row r="119" spans="1:16" ht="15">
      <c r="A119" s="290">
        <v>44</v>
      </c>
      <c r="B119" s="267">
        <v>0</v>
      </c>
      <c r="C119" s="267">
        <v>0</v>
      </c>
      <c r="D119" s="267">
        <v>9.8647</v>
      </c>
      <c r="E119" s="267">
        <v>4.9852</v>
      </c>
      <c r="F119" s="267">
        <v>11.071</v>
      </c>
      <c r="G119" s="267">
        <v>4.9364</v>
      </c>
      <c r="H119" s="267">
        <v>6.445</v>
      </c>
      <c r="I119" s="267">
        <v>5.1319</v>
      </c>
      <c r="J119" s="267">
        <v>7.0664</v>
      </c>
      <c r="K119" s="267">
        <v>4.9113</v>
      </c>
      <c r="L119" s="267">
        <v>9.1436</v>
      </c>
      <c r="M119" s="267">
        <v>7.314</v>
      </c>
      <c r="N119" s="267">
        <v>9.8623</v>
      </c>
      <c r="O119" s="267">
        <v>5.3295</v>
      </c>
      <c r="P119" s="267">
        <v>0</v>
      </c>
    </row>
    <row r="120" spans="1:16" ht="15">
      <c r="A120" s="290">
        <v>45</v>
      </c>
      <c r="B120" s="267">
        <v>0</v>
      </c>
      <c r="C120" s="267">
        <v>0</v>
      </c>
      <c r="D120" s="267">
        <v>9.6309</v>
      </c>
      <c r="E120" s="267">
        <v>4.9732</v>
      </c>
      <c r="F120" s="267">
        <v>10.7079</v>
      </c>
      <c r="G120" s="267">
        <v>4.9293</v>
      </c>
      <c r="H120" s="267">
        <v>6.4207</v>
      </c>
      <c r="I120" s="267">
        <v>5.1125</v>
      </c>
      <c r="J120" s="267">
        <v>6.9263</v>
      </c>
      <c r="K120" s="267">
        <v>4.9109</v>
      </c>
      <c r="L120" s="267">
        <v>9.0734</v>
      </c>
      <c r="M120" s="267">
        <v>7.2946</v>
      </c>
      <c r="N120" s="267">
        <v>9.6891</v>
      </c>
      <c r="O120" s="267">
        <v>5.3236</v>
      </c>
      <c r="P120" s="267">
        <v>0</v>
      </c>
    </row>
    <row r="121" spans="1:16" ht="15">
      <c r="A121" s="290">
        <v>46</v>
      </c>
      <c r="B121" s="267">
        <v>0</v>
      </c>
      <c r="C121" s="267">
        <v>0</v>
      </c>
      <c r="D121" s="267">
        <v>9.397</v>
      </c>
      <c r="E121" s="267">
        <v>4.9611</v>
      </c>
      <c r="F121" s="267">
        <v>10.3449</v>
      </c>
      <c r="G121" s="267">
        <v>4.9221</v>
      </c>
      <c r="H121" s="267">
        <v>6.3964</v>
      </c>
      <c r="I121" s="267">
        <v>5.0931</v>
      </c>
      <c r="J121" s="267">
        <v>6.7863</v>
      </c>
      <c r="K121" s="267">
        <v>4.9105</v>
      </c>
      <c r="L121" s="267">
        <v>9.0032</v>
      </c>
      <c r="M121" s="267">
        <v>7.2752</v>
      </c>
      <c r="N121" s="267">
        <v>9.5159</v>
      </c>
      <c r="O121" s="267">
        <v>5.3177</v>
      </c>
      <c r="P121" s="267">
        <v>0</v>
      </c>
    </row>
    <row r="122" spans="1:16" ht="15">
      <c r="A122" s="290">
        <v>47</v>
      </c>
      <c r="B122" s="267">
        <v>0</v>
      </c>
      <c r="C122" s="267">
        <v>0</v>
      </c>
      <c r="D122" s="267">
        <v>9.1632</v>
      </c>
      <c r="E122" s="267">
        <v>4.949</v>
      </c>
      <c r="F122" s="267">
        <v>9.9818</v>
      </c>
      <c r="G122" s="267">
        <v>4.9149</v>
      </c>
      <c r="H122" s="267">
        <v>6.3721</v>
      </c>
      <c r="I122" s="267">
        <v>5.0738</v>
      </c>
      <c r="J122" s="267">
        <v>6.6462</v>
      </c>
      <c r="K122" s="267">
        <v>4.9101</v>
      </c>
      <c r="L122" s="267">
        <v>8.933</v>
      </c>
      <c r="M122" s="267">
        <v>7.2559</v>
      </c>
      <c r="N122" s="267">
        <v>9.3427</v>
      </c>
      <c r="O122" s="267">
        <v>5.3117</v>
      </c>
      <c r="P122" s="267">
        <v>0</v>
      </c>
    </row>
    <row r="123" spans="1:16" ht="15">
      <c r="A123" s="290">
        <v>48</v>
      </c>
      <c r="B123" s="267">
        <v>0</v>
      </c>
      <c r="C123" s="267">
        <v>0</v>
      </c>
      <c r="D123" s="267">
        <v>8.9293</v>
      </c>
      <c r="E123" s="267">
        <v>4.937</v>
      </c>
      <c r="F123" s="267">
        <v>9.6187</v>
      </c>
      <c r="G123" s="267">
        <v>4.9077</v>
      </c>
      <c r="H123" s="267">
        <v>6.3478</v>
      </c>
      <c r="I123" s="267">
        <v>5.0544</v>
      </c>
      <c r="J123" s="267">
        <v>6.5061</v>
      </c>
      <c r="K123" s="267">
        <v>4.9097</v>
      </c>
      <c r="L123" s="267">
        <v>8.8628</v>
      </c>
      <c r="M123" s="267">
        <v>7.2365</v>
      </c>
      <c r="N123" s="267">
        <v>9.1695</v>
      </c>
      <c r="O123" s="267">
        <v>5.3058</v>
      </c>
      <c r="P123" s="267">
        <v>0</v>
      </c>
    </row>
    <row r="124" spans="1:16" ht="15">
      <c r="A124" s="290">
        <v>49</v>
      </c>
      <c r="B124" s="267">
        <v>0</v>
      </c>
      <c r="C124" s="267">
        <v>0</v>
      </c>
      <c r="D124" s="267">
        <v>8.6955</v>
      </c>
      <c r="E124" s="267">
        <v>4.9249</v>
      </c>
      <c r="F124" s="267">
        <v>9.2557</v>
      </c>
      <c r="G124" s="267">
        <v>4.9005</v>
      </c>
      <c r="H124" s="267">
        <v>6.3235</v>
      </c>
      <c r="I124" s="267">
        <v>5.035</v>
      </c>
      <c r="J124" s="267">
        <v>6.366</v>
      </c>
      <c r="K124" s="267">
        <v>4.9093</v>
      </c>
      <c r="L124" s="267">
        <v>8.7926</v>
      </c>
      <c r="M124" s="267">
        <v>7.2171</v>
      </c>
      <c r="N124" s="267">
        <v>8.9963</v>
      </c>
      <c r="O124" s="267">
        <v>5.2999</v>
      </c>
      <c r="P124" s="267">
        <v>0</v>
      </c>
    </row>
    <row r="125" spans="1:16" ht="15">
      <c r="A125" s="290">
        <v>50</v>
      </c>
      <c r="B125" s="267">
        <v>0</v>
      </c>
      <c r="C125" s="267">
        <v>0</v>
      </c>
      <c r="D125" s="267">
        <v>8.4616</v>
      </c>
      <c r="E125" s="267">
        <v>4.9129</v>
      </c>
      <c r="F125" s="267">
        <v>8.8926</v>
      </c>
      <c r="G125" s="267">
        <v>4.8934</v>
      </c>
      <c r="H125" s="267">
        <v>6.2992</v>
      </c>
      <c r="I125" s="267">
        <v>5.0157</v>
      </c>
      <c r="J125" s="267">
        <v>6.2259</v>
      </c>
      <c r="K125" s="267">
        <v>4.9089</v>
      </c>
      <c r="L125" s="267">
        <v>8.7224</v>
      </c>
      <c r="M125" s="267">
        <v>7.1977</v>
      </c>
      <c r="N125" s="267">
        <v>8.8231</v>
      </c>
      <c r="O125" s="267">
        <v>5.294</v>
      </c>
      <c r="P125" s="267">
        <v>0</v>
      </c>
    </row>
    <row r="126" spans="1:16" ht="15">
      <c r="A126" s="290">
        <v>51</v>
      </c>
      <c r="B126" s="267">
        <v>0</v>
      </c>
      <c r="C126" s="267">
        <v>0</v>
      </c>
      <c r="D126" s="267">
        <v>8.2278</v>
      </c>
      <c r="E126" s="267">
        <v>4.9008</v>
      </c>
      <c r="F126" s="267">
        <v>8.5296</v>
      </c>
      <c r="G126" s="267">
        <v>4.8862</v>
      </c>
      <c r="H126" s="267">
        <v>6.2749</v>
      </c>
      <c r="I126" s="267">
        <v>4.9963</v>
      </c>
      <c r="J126" s="267">
        <v>6.0858</v>
      </c>
      <c r="K126" s="267">
        <v>4.9085</v>
      </c>
      <c r="L126" s="267">
        <v>8.6522</v>
      </c>
      <c r="M126" s="267">
        <v>7.1784</v>
      </c>
      <c r="N126" s="267">
        <v>8.6499</v>
      </c>
      <c r="O126" s="267">
        <v>5.288</v>
      </c>
      <c r="P126" s="267">
        <v>0</v>
      </c>
    </row>
    <row r="127" spans="1:16" ht="15">
      <c r="A127" s="290">
        <v>52</v>
      </c>
      <c r="B127" s="267">
        <v>0</v>
      </c>
      <c r="C127" s="267">
        <v>0</v>
      </c>
      <c r="D127" s="267">
        <v>7.9939</v>
      </c>
      <c r="E127" s="267">
        <v>4.8888</v>
      </c>
      <c r="F127" s="267">
        <v>8.1665</v>
      </c>
      <c r="G127" s="267">
        <v>4.879</v>
      </c>
      <c r="H127" s="267">
        <v>6.2506</v>
      </c>
      <c r="I127" s="267">
        <v>4.9769</v>
      </c>
      <c r="J127" s="267">
        <v>5.9458</v>
      </c>
      <c r="K127" s="267">
        <v>4.9081</v>
      </c>
      <c r="L127" s="267">
        <v>8.582</v>
      </c>
      <c r="M127" s="267">
        <v>7.159</v>
      </c>
      <c r="N127" s="267">
        <v>8.4767</v>
      </c>
      <c r="O127" s="267">
        <v>5.2821</v>
      </c>
      <c r="P127" s="267">
        <v>0</v>
      </c>
    </row>
    <row r="128" spans="1:16" ht="15">
      <c r="A128" s="290">
        <v>53</v>
      </c>
      <c r="B128" s="267">
        <v>0</v>
      </c>
      <c r="C128" s="267">
        <v>0</v>
      </c>
      <c r="D128" s="267">
        <v>7.7601</v>
      </c>
      <c r="E128" s="267">
        <v>4.8767</v>
      </c>
      <c r="F128" s="267">
        <v>7.8035</v>
      </c>
      <c r="G128" s="267">
        <v>4.8718</v>
      </c>
      <c r="H128" s="267">
        <v>6.2263</v>
      </c>
      <c r="I128" s="267">
        <v>4.9575</v>
      </c>
      <c r="J128" s="267">
        <v>5.8057</v>
      </c>
      <c r="K128" s="267">
        <v>4.9077</v>
      </c>
      <c r="L128" s="267">
        <v>8.5118</v>
      </c>
      <c r="M128" s="267">
        <v>7.1396</v>
      </c>
      <c r="N128" s="267">
        <v>8.3035</v>
      </c>
      <c r="O128" s="267">
        <v>5.2762</v>
      </c>
      <c r="P128" s="267">
        <v>0</v>
      </c>
    </row>
    <row r="129" spans="1:16" ht="15">
      <c r="A129" s="290">
        <v>54</v>
      </c>
      <c r="B129" s="267">
        <v>0</v>
      </c>
      <c r="C129" s="267">
        <v>0</v>
      </c>
      <c r="D129" s="267">
        <v>7.5262</v>
      </c>
      <c r="E129" s="267">
        <v>4.8646</v>
      </c>
      <c r="F129" s="267">
        <v>7.4404</v>
      </c>
      <c r="G129" s="267">
        <v>4.8646</v>
      </c>
      <c r="H129" s="267">
        <v>6.202</v>
      </c>
      <c r="I129" s="267">
        <v>4.9382</v>
      </c>
      <c r="J129" s="267">
        <v>5.6656</v>
      </c>
      <c r="K129" s="267">
        <v>4.9073</v>
      </c>
      <c r="L129" s="267">
        <v>8.4416</v>
      </c>
      <c r="M129" s="267">
        <v>7.1203</v>
      </c>
      <c r="N129" s="267">
        <v>8.1303</v>
      </c>
      <c r="O129" s="267">
        <v>5.2702</v>
      </c>
      <c r="P129" s="267">
        <v>0</v>
      </c>
    </row>
    <row r="130" spans="1:16" ht="15">
      <c r="A130" s="290">
        <v>55</v>
      </c>
      <c r="B130" s="267">
        <v>0</v>
      </c>
      <c r="C130" s="267">
        <v>0</v>
      </c>
      <c r="D130" s="267">
        <v>7.5383</v>
      </c>
      <c r="E130" s="267">
        <v>4.5866</v>
      </c>
      <c r="F130" s="267">
        <v>7.331</v>
      </c>
      <c r="G130" s="267">
        <v>4.7964</v>
      </c>
      <c r="H130" s="267">
        <v>6.1905</v>
      </c>
      <c r="I130" s="267">
        <v>4.8682</v>
      </c>
      <c r="J130" s="267">
        <v>5.5777</v>
      </c>
      <c r="K130" s="267">
        <v>4.8383</v>
      </c>
      <c r="L130" s="267">
        <v>8.4638</v>
      </c>
      <c r="M130" s="267">
        <v>7.0027</v>
      </c>
      <c r="N130" s="267">
        <v>8.0251</v>
      </c>
      <c r="O130" s="267">
        <v>5.1973</v>
      </c>
      <c r="P130" s="267">
        <v>0</v>
      </c>
    </row>
    <row r="131" spans="1:16" ht="15">
      <c r="A131" s="290">
        <v>56</v>
      </c>
      <c r="B131" s="267">
        <v>0</v>
      </c>
      <c r="C131" s="267">
        <v>0</v>
      </c>
      <c r="D131" s="267">
        <v>7.5505</v>
      </c>
      <c r="E131" s="267">
        <v>4.3086</v>
      </c>
      <c r="F131" s="267">
        <v>7.2216</v>
      </c>
      <c r="G131" s="267">
        <v>4.7281</v>
      </c>
      <c r="H131" s="267">
        <v>6.1791</v>
      </c>
      <c r="I131" s="267">
        <v>4.7982</v>
      </c>
      <c r="J131" s="267">
        <v>5.4899</v>
      </c>
      <c r="K131" s="267">
        <v>4.7692</v>
      </c>
      <c r="L131" s="267">
        <v>8.4861</v>
      </c>
      <c r="M131" s="267">
        <v>6.8852</v>
      </c>
      <c r="N131" s="267">
        <v>7.92</v>
      </c>
      <c r="O131" s="267">
        <v>5.1243</v>
      </c>
      <c r="P131" s="267">
        <v>0</v>
      </c>
    </row>
    <row r="132" spans="1:16" ht="15">
      <c r="A132" s="290">
        <v>57</v>
      </c>
      <c r="B132" s="267">
        <v>0</v>
      </c>
      <c r="C132" s="267">
        <v>0</v>
      </c>
      <c r="D132" s="267">
        <v>7.5626</v>
      </c>
      <c r="E132" s="267">
        <v>4.0306</v>
      </c>
      <c r="F132" s="267">
        <v>7.1121</v>
      </c>
      <c r="G132" s="267">
        <v>4.6598</v>
      </c>
      <c r="H132" s="267">
        <v>6.1677</v>
      </c>
      <c r="I132" s="267">
        <v>4.7282</v>
      </c>
      <c r="J132" s="267">
        <v>5.402</v>
      </c>
      <c r="K132" s="267">
        <v>4.7002</v>
      </c>
      <c r="L132" s="267">
        <v>8.5084</v>
      </c>
      <c r="M132" s="267">
        <v>6.7677</v>
      </c>
      <c r="N132" s="267">
        <v>7.8148</v>
      </c>
      <c r="O132" s="267">
        <v>5.0513</v>
      </c>
      <c r="P132" s="267">
        <v>0</v>
      </c>
    </row>
    <row r="133" spans="1:16" ht="15">
      <c r="A133" s="290">
        <v>58</v>
      </c>
      <c r="B133" s="267">
        <v>0</v>
      </c>
      <c r="C133" s="267">
        <v>0</v>
      </c>
      <c r="D133" s="267">
        <v>7.5748</v>
      </c>
      <c r="E133" s="267">
        <v>3.7526</v>
      </c>
      <c r="F133" s="267">
        <v>7.0027</v>
      </c>
      <c r="G133" s="267">
        <v>4.5915</v>
      </c>
      <c r="H133" s="267">
        <v>6.1563</v>
      </c>
      <c r="I133" s="267">
        <v>4.6583</v>
      </c>
      <c r="J133" s="267">
        <v>5.3141</v>
      </c>
      <c r="K133" s="267">
        <v>4.6311</v>
      </c>
      <c r="L133" s="267">
        <v>8.5306</v>
      </c>
      <c r="M133" s="267">
        <v>6.6501</v>
      </c>
      <c r="N133" s="267">
        <v>7.7096</v>
      </c>
      <c r="O133" s="267">
        <v>4.9783</v>
      </c>
      <c r="P133" s="267">
        <v>0</v>
      </c>
    </row>
    <row r="134" spans="1:16" ht="15">
      <c r="A134" s="290">
        <v>59</v>
      </c>
      <c r="B134" s="267">
        <v>0</v>
      </c>
      <c r="C134" s="267">
        <v>0</v>
      </c>
      <c r="D134" s="267">
        <v>7.5869</v>
      </c>
      <c r="E134" s="267">
        <v>3.4746</v>
      </c>
      <c r="F134" s="267">
        <v>6.8933</v>
      </c>
      <c r="G134" s="267">
        <v>4.5232</v>
      </c>
      <c r="H134" s="267">
        <v>6.1449</v>
      </c>
      <c r="I134" s="267">
        <v>4.5883</v>
      </c>
      <c r="J134" s="267">
        <v>5.2263</v>
      </c>
      <c r="K134" s="267">
        <v>4.5621</v>
      </c>
      <c r="L134" s="267">
        <v>8.5529</v>
      </c>
      <c r="M134" s="267">
        <v>6.5326</v>
      </c>
      <c r="N134" s="267">
        <v>7.6045</v>
      </c>
      <c r="O134" s="267">
        <v>4.9054</v>
      </c>
      <c r="P134" s="267">
        <v>0</v>
      </c>
    </row>
    <row r="135" spans="1:16" ht="15">
      <c r="A135" s="290">
        <v>60</v>
      </c>
      <c r="B135" s="267">
        <v>0</v>
      </c>
      <c r="C135" s="267">
        <v>0</v>
      </c>
      <c r="D135" s="267">
        <v>7.5991</v>
      </c>
      <c r="E135" s="267">
        <v>3.1966</v>
      </c>
      <c r="F135" s="267">
        <v>6.7839</v>
      </c>
      <c r="G135" s="267">
        <v>4.4549</v>
      </c>
      <c r="H135" s="267">
        <v>6.1335</v>
      </c>
      <c r="I135" s="267">
        <v>4.5183</v>
      </c>
      <c r="J135" s="267">
        <v>5.1384</v>
      </c>
      <c r="K135" s="267">
        <v>4.493</v>
      </c>
      <c r="L135" s="267">
        <v>8.5752</v>
      </c>
      <c r="M135" s="267">
        <v>6.415</v>
      </c>
      <c r="N135" s="267">
        <v>7.4993</v>
      </c>
      <c r="O135" s="267">
        <v>4.8324</v>
      </c>
      <c r="P135" s="267">
        <v>0</v>
      </c>
    </row>
    <row r="136" ht="12.75">
      <c r="A136" s="302"/>
    </row>
    <row r="137" ht="12.75">
      <c r="A137" s="76" t="e">
        <v>#N/A</v>
      </c>
    </row>
    <row r="138" spans="1:16" s="301" customFormat="1" ht="12.75">
      <c r="A138" s="475" t="s">
        <v>18311</v>
      </c>
      <c r="B138" s="475"/>
      <c r="C138" s="475"/>
      <c r="D138" s="475"/>
      <c r="E138" s="475"/>
      <c r="F138" s="475"/>
      <c r="G138" s="475"/>
      <c r="H138" s="475"/>
      <c r="I138" s="475"/>
      <c r="J138" s="475"/>
      <c r="K138" s="475"/>
      <c r="L138" s="475"/>
      <c r="M138" s="475"/>
      <c r="N138" s="475"/>
      <c r="O138" s="475"/>
      <c r="P138" s="475"/>
    </row>
    <row r="139" spans="1:16" ht="12.75">
      <c r="A139" s="479" t="s">
        <v>17948</v>
      </c>
      <c r="B139" s="479"/>
      <c r="C139" s="479"/>
      <c r="D139" s="479"/>
      <c r="E139" s="479"/>
      <c r="F139" s="479"/>
      <c r="G139" s="479"/>
      <c r="H139" s="479"/>
      <c r="I139" s="479"/>
      <c r="J139" s="479"/>
      <c r="K139" s="479"/>
      <c r="L139" s="479"/>
      <c r="M139" s="479"/>
      <c r="N139" s="479"/>
      <c r="O139" s="479"/>
      <c r="P139" s="479"/>
    </row>
    <row r="140" spans="1:16" ht="12.75">
      <c r="A140" s="80" t="s">
        <v>181</v>
      </c>
      <c r="B140" s="222" t="s">
        <v>182</v>
      </c>
      <c r="C140" s="222" t="s">
        <v>182</v>
      </c>
      <c r="D140" s="222" t="s">
        <v>182</v>
      </c>
      <c r="E140" s="222" t="s">
        <v>182</v>
      </c>
      <c r="F140" s="222" t="s">
        <v>182</v>
      </c>
      <c r="G140" s="222" t="s">
        <v>182</v>
      </c>
      <c r="H140" s="222" t="s">
        <v>182</v>
      </c>
      <c r="I140" s="222" t="s">
        <v>182</v>
      </c>
      <c r="J140" s="222" t="s">
        <v>182</v>
      </c>
      <c r="K140" s="222" t="s">
        <v>182</v>
      </c>
      <c r="L140" s="222" t="s">
        <v>182</v>
      </c>
      <c r="M140" s="222" t="s">
        <v>182</v>
      </c>
      <c r="N140" s="222" t="s">
        <v>182</v>
      </c>
      <c r="O140" s="222" t="s">
        <v>182</v>
      </c>
      <c r="P140" s="222" t="s">
        <v>182</v>
      </c>
    </row>
    <row r="141" spans="1:16" ht="12.75">
      <c r="A141" s="82" t="s">
        <v>196</v>
      </c>
      <c r="B141" s="272">
        <v>1</v>
      </c>
      <c r="C141" s="272">
        <v>2</v>
      </c>
      <c r="D141" s="272">
        <v>3</v>
      </c>
      <c r="E141" s="272">
        <v>4</v>
      </c>
      <c r="F141" s="272">
        <v>5</v>
      </c>
      <c r="G141" s="272">
        <v>6</v>
      </c>
      <c r="H141" s="272">
        <v>7</v>
      </c>
      <c r="I141" s="272">
        <v>8</v>
      </c>
      <c r="J141" s="272">
        <v>9</v>
      </c>
      <c r="K141" s="272">
        <v>10</v>
      </c>
      <c r="L141" s="272">
        <v>11</v>
      </c>
      <c r="M141" s="272">
        <v>12</v>
      </c>
      <c r="N141" s="272">
        <v>13</v>
      </c>
      <c r="O141" s="272">
        <v>14</v>
      </c>
      <c r="P141" s="272">
        <v>15</v>
      </c>
    </row>
    <row r="142" spans="1:16" ht="15">
      <c r="A142" s="290">
        <v>0</v>
      </c>
      <c r="B142" s="267">
        <v>0</v>
      </c>
      <c r="C142" s="267">
        <v>0</v>
      </c>
      <c r="D142" s="267">
        <v>34.9654</v>
      </c>
      <c r="E142" s="267">
        <v>7.524</v>
      </c>
      <c r="F142" s="267">
        <v>35.0437</v>
      </c>
      <c r="G142" s="267">
        <v>11.8578</v>
      </c>
      <c r="H142" s="267">
        <v>39.6192</v>
      </c>
      <c r="I142" s="267">
        <v>11.0814</v>
      </c>
      <c r="J142" s="267">
        <v>20.9052</v>
      </c>
      <c r="K142" s="267">
        <v>7.9763</v>
      </c>
      <c r="L142" s="267">
        <v>19.0163</v>
      </c>
      <c r="M142" s="267">
        <v>14.1027</v>
      </c>
      <c r="N142" s="267">
        <v>0</v>
      </c>
      <c r="O142" s="267">
        <v>0</v>
      </c>
      <c r="P142" s="267">
        <v>0</v>
      </c>
    </row>
    <row r="143" spans="1:16" ht="15">
      <c r="A143" s="290">
        <v>1</v>
      </c>
      <c r="B143" s="267">
        <v>0</v>
      </c>
      <c r="C143" s="267">
        <v>0</v>
      </c>
      <c r="D143" s="267">
        <v>31.0804</v>
      </c>
      <c r="E143" s="267">
        <v>6.688</v>
      </c>
      <c r="F143" s="267">
        <v>31.15</v>
      </c>
      <c r="G143" s="267">
        <v>10.5403</v>
      </c>
      <c r="H143" s="267">
        <v>35.217</v>
      </c>
      <c r="I143" s="267">
        <v>9.8501</v>
      </c>
      <c r="J143" s="267">
        <v>18.5824</v>
      </c>
      <c r="K143" s="267">
        <v>7.09</v>
      </c>
      <c r="L143" s="267">
        <v>16.9034</v>
      </c>
      <c r="M143" s="267">
        <v>12.5357</v>
      </c>
      <c r="N143" s="267">
        <v>0</v>
      </c>
      <c r="O143" s="267">
        <v>0</v>
      </c>
      <c r="P143" s="267">
        <v>0</v>
      </c>
    </row>
    <row r="144" spans="1:16" ht="15">
      <c r="A144" s="290">
        <v>2</v>
      </c>
      <c r="B144" s="267">
        <v>0</v>
      </c>
      <c r="C144" s="267">
        <v>0</v>
      </c>
      <c r="D144" s="267">
        <v>27.1953</v>
      </c>
      <c r="E144" s="267">
        <v>5.852</v>
      </c>
      <c r="F144" s="267">
        <v>27.2562</v>
      </c>
      <c r="G144" s="267">
        <v>9.2228</v>
      </c>
      <c r="H144" s="267">
        <v>30.8149</v>
      </c>
      <c r="I144" s="267">
        <v>8.6189</v>
      </c>
      <c r="J144" s="267">
        <v>16.2596</v>
      </c>
      <c r="K144" s="267">
        <v>6.2038</v>
      </c>
      <c r="L144" s="267">
        <v>14.7905</v>
      </c>
      <c r="M144" s="267">
        <v>10.9688</v>
      </c>
      <c r="N144" s="267">
        <v>0</v>
      </c>
      <c r="O144" s="267">
        <v>0</v>
      </c>
      <c r="P144" s="267">
        <v>0</v>
      </c>
    </row>
    <row r="145" spans="1:16" ht="15">
      <c r="A145" s="290">
        <v>3</v>
      </c>
      <c r="B145" s="267">
        <v>0</v>
      </c>
      <c r="C145" s="267">
        <v>0</v>
      </c>
      <c r="D145" s="267">
        <v>23.3103</v>
      </c>
      <c r="E145" s="267">
        <v>5.016</v>
      </c>
      <c r="F145" s="267">
        <v>23.3625</v>
      </c>
      <c r="G145" s="267">
        <v>7.9052</v>
      </c>
      <c r="H145" s="267">
        <v>26.4128</v>
      </c>
      <c r="I145" s="267">
        <v>7.3876</v>
      </c>
      <c r="J145" s="267">
        <v>13.9368</v>
      </c>
      <c r="K145" s="267">
        <v>5.3175</v>
      </c>
      <c r="L145" s="267">
        <v>12.6775</v>
      </c>
      <c r="M145" s="267">
        <v>9.4018</v>
      </c>
      <c r="N145" s="267">
        <v>0</v>
      </c>
      <c r="O145" s="267">
        <v>0</v>
      </c>
      <c r="P145" s="267">
        <v>0</v>
      </c>
    </row>
    <row r="146" spans="1:16" ht="15">
      <c r="A146" s="290">
        <v>4</v>
      </c>
      <c r="B146" s="267">
        <v>0</v>
      </c>
      <c r="C146" s="267">
        <v>0</v>
      </c>
      <c r="D146" s="267">
        <v>19.4252</v>
      </c>
      <c r="E146" s="267">
        <v>4.18</v>
      </c>
      <c r="F146" s="267">
        <v>19.4687</v>
      </c>
      <c r="G146" s="267">
        <v>6.5877</v>
      </c>
      <c r="H146" s="267">
        <v>22.0106</v>
      </c>
      <c r="I146" s="267">
        <v>6.1563</v>
      </c>
      <c r="J146" s="267">
        <v>11.614</v>
      </c>
      <c r="K146" s="267">
        <v>4.4313</v>
      </c>
      <c r="L146" s="267">
        <v>10.5646</v>
      </c>
      <c r="M146" s="267">
        <v>7.8348</v>
      </c>
      <c r="N146" s="267">
        <v>0</v>
      </c>
      <c r="O146" s="267">
        <v>0</v>
      </c>
      <c r="P146" s="267">
        <v>0</v>
      </c>
    </row>
    <row r="147" spans="1:16" ht="15">
      <c r="A147" s="290">
        <v>5</v>
      </c>
      <c r="B147" s="267">
        <v>0</v>
      </c>
      <c r="C147" s="267">
        <v>0</v>
      </c>
      <c r="D147" s="267">
        <v>15.5402</v>
      </c>
      <c r="E147" s="267">
        <v>3.344</v>
      </c>
      <c r="F147" s="267">
        <v>15.575</v>
      </c>
      <c r="G147" s="267">
        <v>5.2702</v>
      </c>
      <c r="H147" s="267">
        <v>17.6085</v>
      </c>
      <c r="I147" s="267">
        <v>4.9251</v>
      </c>
      <c r="J147" s="267">
        <v>9.2912</v>
      </c>
      <c r="K147" s="267">
        <v>3.545</v>
      </c>
      <c r="L147" s="267">
        <v>8.4517</v>
      </c>
      <c r="M147" s="267">
        <v>6.2679</v>
      </c>
      <c r="N147" s="267">
        <v>0</v>
      </c>
      <c r="O147" s="267">
        <v>0</v>
      </c>
      <c r="P147" s="267">
        <v>0</v>
      </c>
    </row>
    <row r="148" spans="1:16" ht="15">
      <c r="A148" s="290">
        <v>6</v>
      </c>
      <c r="B148" s="267">
        <v>0</v>
      </c>
      <c r="C148" s="267">
        <v>0</v>
      </c>
      <c r="D148" s="267">
        <v>11.6551</v>
      </c>
      <c r="E148" s="267">
        <v>2.508</v>
      </c>
      <c r="F148" s="267">
        <v>11.6812</v>
      </c>
      <c r="G148" s="267">
        <v>3.9526</v>
      </c>
      <c r="H148" s="267">
        <v>13.2064</v>
      </c>
      <c r="I148" s="267">
        <v>3.6938</v>
      </c>
      <c r="J148" s="267">
        <v>6.9684</v>
      </c>
      <c r="K148" s="267">
        <v>2.6588</v>
      </c>
      <c r="L148" s="267">
        <v>6.3388</v>
      </c>
      <c r="M148" s="267">
        <v>4.7009</v>
      </c>
      <c r="N148" s="267">
        <v>0</v>
      </c>
      <c r="O148" s="267">
        <v>0</v>
      </c>
      <c r="P148" s="267">
        <v>0</v>
      </c>
    </row>
    <row r="149" spans="1:16" ht="15">
      <c r="A149" s="290">
        <v>7</v>
      </c>
      <c r="B149" s="267">
        <v>0</v>
      </c>
      <c r="C149" s="267">
        <v>0</v>
      </c>
      <c r="D149" s="267">
        <v>11.1713</v>
      </c>
      <c r="E149" s="267">
        <v>2.4526</v>
      </c>
      <c r="F149" s="267">
        <v>11.1025</v>
      </c>
      <c r="G149" s="267">
        <v>3.8428</v>
      </c>
      <c r="H149" s="267">
        <v>12.6418</v>
      </c>
      <c r="I149" s="267">
        <v>3.5912</v>
      </c>
      <c r="J149" s="267">
        <v>7.0454</v>
      </c>
      <c r="K149" s="267">
        <v>2.601</v>
      </c>
      <c r="L149" s="267">
        <v>6.344</v>
      </c>
      <c r="M149" s="267">
        <v>4.5703</v>
      </c>
      <c r="N149" s="267">
        <v>0</v>
      </c>
      <c r="O149" s="267">
        <v>0</v>
      </c>
      <c r="P149" s="267">
        <v>0</v>
      </c>
    </row>
    <row r="150" spans="1:16" ht="15">
      <c r="A150" s="290">
        <v>8</v>
      </c>
      <c r="B150" s="267">
        <v>0</v>
      </c>
      <c r="C150" s="267">
        <v>0</v>
      </c>
      <c r="D150" s="267">
        <v>10.6875</v>
      </c>
      <c r="E150" s="267">
        <v>2.3971</v>
      </c>
      <c r="F150" s="267">
        <v>10.5237</v>
      </c>
      <c r="G150" s="267">
        <v>3.733</v>
      </c>
      <c r="H150" s="267">
        <v>12.0772</v>
      </c>
      <c r="I150" s="267">
        <v>3.4886</v>
      </c>
      <c r="J150" s="267">
        <v>7.1224</v>
      </c>
      <c r="K150" s="267">
        <v>2.5433</v>
      </c>
      <c r="L150" s="267">
        <v>6.3493</v>
      </c>
      <c r="M150" s="267">
        <v>4.4397</v>
      </c>
      <c r="N150" s="267">
        <v>0</v>
      </c>
      <c r="O150" s="267">
        <v>0</v>
      </c>
      <c r="P150" s="267">
        <v>0</v>
      </c>
    </row>
    <row r="151" spans="1:16" ht="15">
      <c r="A151" s="290">
        <v>9</v>
      </c>
      <c r="B151" s="267">
        <v>0</v>
      </c>
      <c r="C151" s="267">
        <v>0</v>
      </c>
      <c r="D151" s="267">
        <v>10.2036</v>
      </c>
      <c r="E151" s="267">
        <v>2.3417</v>
      </c>
      <c r="F151" s="267">
        <v>9.9449</v>
      </c>
      <c r="G151" s="267">
        <v>3.6232</v>
      </c>
      <c r="H151" s="267">
        <v>11.5127</v>
      </c>
      <c r="I151" s="267">
        <v>3.386</v>
      </c>
      <c r="J151" s="267">
        <v>7.1994</v>
      </c>
      <c r="K151" s="267">
        <v>2.4855</v>
      </c>
      <c r="L151" s="267">
        <v>6.3546</v>
      </c>
      <c r="M151" s="267">
        <v>4.3092</v>
      </c>
      <c r="N151" s="267">
        <v>0</v>
      </c>
      <c r="O151" s="267">
        <v>0</v>
      </c>
      <c r="P151" s="267">
        <v>0</v>
      </c>
    </row>
    <row r="152" spans="1:16" ht="15">
      <c r="A152" s="290">
        <v>10</v>
      </c>
      <c r="B152" s="267">
        <v>0</v>
      </c>
      <c r="C152" s="267">
        <v>0</v>
      </c>
      <c r="D152" s="267">
        <v>9.7198</v>
      </c>
      <c r="E152" s="267">
        <v>2.2863</v>
      </c>
      <c r="F152" s="267">
        <v>9.3662</v>
      </c>
      <c r="G152" s="267">
        <v>3.5134</v>
      </c>
      <c r="H152" s="267">
        <v>10.9481</v>
      </c>
      <c r="I152" s="267">
        <v>3.2834</v>
      </c>
      <c r="J152" s="267">
        <v>7.2765</v>
      </c>
      <c r="K152" s="267">
        <v>2.4278</v>
      </c>
      <c r="L152" s="267">
        <v>6.3598</v>
      </c>
      <c r="M152" s="267">
        <v>4.1786</v>
      </c>
      <c r="N152" s="267">
        <v>0</v>
      </c>
      <c r="O152" s="267">
        <v>0</v>
      </c>
      <c r="P152" s="267">
        <v>0</v>
      </c>
    </row>
    <row r="153" spans="1:16" ht="15">
      <c r="A153" s="290">
        <v>11</v>
      </c>
      <c r="B153" s="267">
        <v>0</v>
      </c>
      <c r="C153" s="267">
        <v>0</v>
      </c>
      <c r="D153" s="267">
        <v>9.236</v>
      </c>
      <c r="E153" s="267">
        <v>2.2308</v>
      </c>
      <c r="F153" s="267">
        <v>8.7874</v>
      </c>
      <c r="G153" s="267">
        <v>3.4036</v>
      </c>
      <c r="H153" s="267">
        <v>10.3835</v>
      </c>
      <c r="I153" s="267">
        <v>3.1808</v>
      </c>
      <c r="J153" s="267">
        <v>7.3535</v>
      </c>
      <c r="K153" s="267">
        <v>2.3701</v>
      </c>
      <c r="L153" s="267">
        <v>6.3651</v>
      </c>
      <c r="M153" s="267">
        <v>4.048</v>
      </c>
      <c r="N153" s="267">
        <v>0</v>
      </c>
      <c r="O153" s="267">
        <v>0</v>
      </c>
      <c r="P153" s="267">
        <v>0</v>
      </c>
    </row>
    <row r="154" spans="1:16" ht="15">
      <c r="A154" s="290">
        <v>12</v>
      </c>
      <c r="B154" s="267">
        <v>0</v>
      </c>
      <c r="C154" s="267">
        <v>0</v>
      </c>
      <c r="D154" s="267">
        <v>8.7522</v>
      </c>
      <c r="E154" s="267">
        <v>2.1754</v>
      </c>
      <c r="F154" s="267">
        <v>8.2087</v>
      </c>
      <c r="G154" s="267">
        <v>3.2938</v>
      </c>
      <c r="H154" s="267">
        <v>9.8189</v>
      </c>
      <c r="I154" s="267">
        <v>3.0782</v>
      </c>
      <c r="J154" s="267">
        <v>7.4305</v>
      </c>
      <c r="K154" s="267">
        <v>2.3123</v>
      </c>
      <c r="L154" s="267">
        <v>6.3703</v>
      </c>
      <c r="M154" s="267">
        <v>3.9174</v>
      </c>
      <c r="N154" s="267">
        <v>0</v>
      </c>
      <c r="O154" s="267">
        <v>0</v>
      </c>
      <c r="P154" s="267">
        <v>0</v>
      </c>
    </row>
    <row r="155" spans="1:16" ht="15">
      <c r="A155" s="290">
        <v>13</v>
      </c>
      <c r="B155" s="267">
        <v>0</v>
      </c>
      <c r="C155" s="267">
        <v>0</v>
      </c>
      <c r="D155" s="267">
        <v>8.2683</v>
      </c>
      <c r="E155" s="267">
        <v>2.1199</v>
      </c>
      <c r="F155" s="267">
        <v>7.6299</v>
      </c>
      <c r="G155" s="267">
        <v>3.1841</v>
      </c>
      <c r="H155" s="267">
        <v>9.2544</v>
      </c>
      <c r="I155" s="267">
        <v>2.9756</v>
      </c>
      <c r="J155" s="267">
        <v>7.5075</v>
      </c>
      <c r="K155" s="267">
        <v>2.2546</v>
      </c>
      <c r="L155" s="267">
        <v>6.3756</v>
      </c>
      <c r="M155" s="267">
        <v>3.7868</v>
      </c>
      <c r="N155" s="267">
        <v>0</v>
      </c>
      <c r="O155" s="267">
        <v>0</v>
      </c>
      <c r="P155" s="267">
        <v>0</v>
      </c>
    </row>
    <row r="156" spans="1:16" ht="15">
      <c r="A156" s="290">
        <v>14</v>
      </c>
      <c r="B156" s="267">
        <v>0</v>
      </c>
      <c r="C156" s="267">
        <v>0</v>
      </c>
      <c r="D156" s="267">
        <v>7.7845</v>
      </c>
      <c r="E156" s="267">
        <v>2.0645</v>
      </c>
      <c r="F156" s="267">
        <v>7.0511</v>
      </c>
      <c r="G156" s="267">
        <v>3.0743</v>
      </c>
      <c r="H156" s="267">
        <v>8.6898</v>
      </c>
      <c r="I156" s="267">
        <v>2.873</v>
      </c>
      <c r="J156" s="267">
        <v>7.5845</v>
      </c>
      <c r="K156" s="267">
        <v>2.1969</v>
      </c>
      <c r="L156" s="267">
        <v>6.3809</v>
      </c>
      <c r="M156" s="267">
        <v>3.6563</v>
      </c>
      <c r="N156" s="267">
        <v>0</v>
      </c>
      <c r="O156" s="267">
        <v>0</v>
      </c>
      <c r="P156" s="267">
        <v>0</v>
      </c>
    </row>
    <row r="157" spans="1:16" ht="15">
      <c r="A157" s="290">
        <v>15</v>
      </c>
      <c r="B157" s="267">
        <v>0</v>
      </c>
      <c r="C157" s="267">
        <v>0</v>
      </c>
      <c r="D157" s="267">
        <v>7.3007</v>
      </c>
      <c r="E157" s="267">
        <v>2.0091</v>
      </c>
      <c r="F157" s="267">
        <v>6.4724</v>
      </c>
      <c r="G157" s="267">
        <v>2.9645</v>
      </c>
      <c r="H157" s="267">
        <v>8.1252</v>
      </c>
      <c r="I157" s="267">
        <v>2.7703</v>
      </c>
      <c r="J157" s="267">
        <v>7.6615</v>
      </c>
      <c r="K157" s="267">
        <v>2.1391</v>
      </c>
      <c r="L157" s="267">
        <v>6.3861</v>
      </c>
      <c r="M157" s="267">
        <v>3.5257</v>
      </c>
      <c r="N157" s="267">
        <v>0</v>
      </c>
      <c r="O157" s="267">
        <v>0</v>
      </c>
      <c r="P157" s="267">
        <v>0</v>
      </c>
    </row>
    <row r="158" spans="1:16" ht="15">
      <c r="A158" s="290">
        <v>16</v>
      </c>
      <c r="B158" s="267">
        <v>0</v>
      </c>
      <c r="C158" s="267">
        <v>0</v>
      </c>
      <c r="D158" s="267">
        <v>6.8168</v>
      </c>
      <c r="E158" s="267">
        <v>1.9536</v>
      </c>
      <c r="F158" s="267">
        <v>5.8936</v>
      </c>
      <c r="G158" s="267">
        <v>2.8547</v>
      </c>
      <c r="H158" s="267">
        <v>7.5606</v>
      </c>
      <c r="I158" s="267">
        <v>2.6677</v>
      </c>
      <c r="J158" s="267">
        <v>7.7385</v>
      </c>
      <c r="K158" s="267">
        <v>2.0814</v>
      </c>
      <c r="L158" s="267">
        <v>6.3914</v>
      </c>
      <c r="M158" s="267">
        <v>3.3951</v>
      </c>
      <c r="N158" s="267">
        <v>0</v>
      </c>
      <c r="O158" s="267">
        <v>0</v>
      </c>
      <c r="P158" s="267">
        <v>0</v>
      </c>
    </row>
    <row r="159" spans="1:16" ht="15">
      <c r="A159" s="290">
        <v>17</v>
      </c>
      <c r="B159" s="267">
        <v>0</v>
      </c>
      <c r="C159" s="267">
        <v>0</v>
      </c>
      <c r="D159" s="267">
        <v>6.333</v>
      </c>
      <c r="E159" s="267">
        <v>1.8982</v>
      </c>
      <c r="F159" s="267">
        <v>5.3148</v>
      </c>
      <c r="G159" s="267">
        <v>2.7449</v>
      </c>
      <c r="H159" s="267">
        <v>6.996</v>
      </c>
      <c r="I159" s="267">
        <v>2.5651</v>
      </c>
      <c r="J159" s="267">
        <v>7.8155</v>
      </c>
      <c r="K159" s="267">
        <v>2.0236</v>
      </c>
      <c r="L159" s="267">
        <v>6.3967</v>
      </c>
      <c r="M159" s="267">
        <v>3.2645</v>
      </c>
      <c r="N159" s="267">
        <v>0</v>
      </c>
      <c r="O159" s="267">
        <v>0</v>
      </c>
      <c r="P159" s="267">
        <v>0</v>
      </c>
    </row>
    <row r="160" spans="1:16" ht="15">
      <c r="A160" s="290">
        <v>18</v>
      </c>
      <c r="B160" s="267">
        <v>0</v>
      </c>
      <c r="C160" s="267">
        <v>0</v>
      </c>
      <c r="D160" s="267">
        <v>5.8492</v>
      </c>
      <c r="E160" s="267">
        <v>1.8428</v>
      </c>
      <c r="F160" s="267">
        <v>4.7361</v>
      </c>
      <c r="G160" s="267">
        <v>2.6351</v>
      </c>
      <c r="H160" s="267">
        <v>6.4315</v>
      </c>
      <c r="I160" s="267">
        <v>2.4625</v>
      </c>
      <c r="J160" s="267">
        <v>7.8926</v>
      </c>
      <c r="K160" s="267">
        <v>1.9659</v>
      </c>
      <c r="L160" s="267">
        <v>6.4019</v>
      </c>
      <c r="M160" s="267">
        <v>3.1339</v>
      </c>
      <c r="N160" s="267">
        <v>7.7779</v>
      </c>
      <c r="O160" s="267">
        <v>3.771</v>
      </c>
      <c r="P160" s="267">
        <v>0</v>
      </c>
    </row>
    <row r="161" spans="1:16" ht="15">
      <c r="A161" s="290">
        <v>19</v>
      </c>
      <c r="B161" s="267">
        <v>0</v>
      </c>
      <c r="C161" s="267">
        <v>0</v>
      </c>
      <c r="D161" s="267">
        <v>5.616</v>
      </c>
      <c r="E161" s="267">
        <v>1.8389</v>
      </c>
      <c r="F161" s="267">
        <v>5.0243</v>
      </c>
      <c r="G161" s="267">
        <v>2.6169</v>
      </c>
      <c r="H161" s="267">
        <v>6.231</v>
      </c>
      <c r="I161" s="267">
        <v>2.4358</v>
      </c>
      <c r="J161" s="267">
        <v>7.6249</v>
      </c>
      <c r="K161" s="267">
        <v>1.9608</v>
      </c>
      <c r="L161" s="267">
        <v>6.224</v>
      </c>
      <c r="M161" s="267">
        <v>3.1272</v>
      </c>
      <c r="N161" s="267">
        <v>7.5618</v>
      </c>
      <c r="O161" s="267">
        <v>3.6662</v>
      </c>
      <c r="P161" s="267">
        <v>0</v>
      </c>
    </row>
    <row r="162" spans="1:16" ht="15">
      <c r="A162" s="290">
        <v>20</v>
      </c>
      <c r="B162" s="267">
        <v>0</v>
      </c>
      <c r="C162" s="267">
        <v>0</v>
      </c>
      <c r="D162" s="267">
        <v>5.3828</v>
      </c>
      <c r="E162" s="267">
        <v>1.8351</v>
      </c>
      <c r="F162" s="267">
        <v>5.3126</v>
      </c>
      <c r="G162" s="267">
        <v>2.5988</v>
      </c>
      <c r="H162" s="267">
        <v>6.0306</v>
      </c>
      <c r="I162" s="267">
        <v>2.409</v>
      </c>
      <c r="J162" s="267">
        <v>7.3573</v>
      </c>
      <c r="K162" s="267">
        <v>1.9557</v>
      </c>
      <c r="L162" s="267">
        <v>6.046</v>
      </c>
      <c r="M162" s="267">
        <v>3.1204</v>
      </c>
      <c r="N162" s="267">
        <v>7.3458</v>
      </c>
      <c r="O162" s="267">
        <v>3.5615</v>
      </c>
      <c r="P162" s="267">
        <v>0</v>
      </c>
    </row>
    <row r="163" spans="1:16" ht="15">
      <c r="A163" s="290">
        <v>21</v>
      </c>
      <c r="B163" s="267">
        <v>0</v>
      </c>
      <c r="C163" s="267">
        <v>0</v>
      </c>
      <c r="D163" s="267">
        <v>5.1496</v>
      </c>
      <c r="E163" s="267">
        <v>1.8313</v>
      </c>
      <c r="F163" s="267">
        <v>5.6008</v>
      </c>
      <c r="G163" s="267">
        <v>2.5806</v>
      </c>
      <c r="H163" s="267">
        <v>5.8301</v>
      </c>
      <c r="I163" s="267">
        <v>2.3822</v>
      </c>
      <c r="J163" s="267">
        <v>7.0897</v>
      </c>
      <c r="K163" s="267">
        <v>1.9506</v>
      </c>
      <c r="L163" s="267">
        <v>5.868</v>
      </c>
      <c r="M163" s="267">
        <v>3.1136</v>
      </c>
      <c r="N163" s="267">
        <v>7.1297</v>
      </c>
      <c r="O163" s="267">
        <v>3.4567</v>
      </c>
      <c r="P163" s="267">
        <v>0</v>
      </c>
    </row>
    <row r="164" spans="1:16" ht="15">
      <c r="A164" s="290">
        <v>22</v>
      </c>
      <c r="B164" s="267">
        <v>0</v>
      </c>
      <c r="C164" s="267">
        <v>0</v>
      </c>
      <c r="D164" s="267">
        <v>4.9164</v>
      </c>
      <c r="E164" s="267">
        <v>1.8274</v>
      </c>
      <c r="F164" s="267">
        <v>5.8891</v>
      </c>
      <c r="G164" s="267">
        <v>2.5625</v>
      </c>
      <c r="H164" s="267">
        <v>5.6297</v>
      </c>
      <c r="I164" s="267">
        <v>2.3554</v>
      </c>
      <c r="J164" s="267">
        <v>6.8221</v>
      </c>
      <c r="K164" s="267">
        <v>1.9455</v>
      </c>
      <c r="L164" s="267">
        <v>5.6901</v>
      </c>
      <c r="M164" s="267">
        <v>3.1068</v>
      </c>
      <c r="N164" s="267">
        <v>6.9137</v>
      </c>
      <c r="O164" s="267">
        <v>3.352</v>
      </c>
      <c r="P164" s="267">
        <v>0</v>
      </c>
    </row>
    <row r="165" spans="1:16" ht="15">
      <c r="A165" s="290">
        <v>23</v>
      </c>
      <c r="B165" s="267">
        <v>0</v>
      </c>
      <c r="C165" s="267">
        <v>0</v>
      </c>
      <c r="D165" s="267">
        <v>4.6832</v>
      </c>
      <c r="E165" s="267">
        <v>1.8236</v>
      </c>
      <c r="F165" s="267">
        <v>6.1774</v>
      </c>
      <c r="G165" s="267">
        <v>2.5443</v>
      </c>
      <c r="H165" s="267">
        <v>5.4292</v>
      </c>
      <c r="I165" s="267">
        <v>2.3287</v>
      </c>
      <c r="J165" s="267">
        <v>6.5544</v>
      </c>
      <c r="K165" s="267">
        <v>1.9404</v>
      </c>
      <c r="L165" s="267">
        <v>5.5121</v>
      </c>
      <c r="M165" s="267">
        <v>3.1</v>
      </c>
      <c r="N165" s="267">
        <v>6.6976</v>
      </c>
      <c r="O165" s="267">
        <v>3.2472</v>
      </c>
      <c r="P165" s="267">
        <v>0</v>
      </c>
    </row>
    <row r="166" spans="1:16" ht="15">
      <c r="A166" s="290">
        <v>24</v>
      </c>
      <c r="B166" s="267">
        <v>0</v>
      </c>
      <c r="C166" s="267">
        <v>0</v>
      </c>
      <c r="D166" s="267">
        <v>4.45</v>
      </c>
      <c r="E166" s="267">
        <v>1.8198</v>
      </c>
      <c r="F166" s="267">
        <v>6.4656</v>
      </c>
      <c r="G166" s="267">
        <v>2.5262</v>
      </c>
      <c r="H166" s="267">
        <v>5.2288</v>
      </c>
      <c r="I166" s="267">
        <v>2.3019</v>
      </c>
      <c r="J166" s="267">
        <v>6.2868</v>
      </c>
      <c r="K166" s="267">
        <v>1.9353</v>
      </c>
      <c r="L166" s="267">
        <v>5.3342</v>
      </c>
      <c r="M166" s="267">
        <v>3.0933</v>
      </c>
      <c r="N166" s="267">
        <v>6.4816</v>
      </c>
      <c r="O166" s="267">
        <v>3.1425</v>
      </c>
      <c r="P166" s="267">
        <v>0</v>
      </c>
    </row>
    <row r="167" spans="1:16" ht="15">
      <c r="A167" s="290">
        <v>25</v>
      </c>
      <c r="B167" s="267">
        <v>0</v>
      </c>
      <c r="C167" s="267">
        <v>0</v>
      </c>
      <c r="D167" s="267">
        <v>4.2168</v>
      </c>
      <c r="E167" s="267">
        <v>1.8159</v>
      </c>
      <c r="F167" s="267">
        <v>6.7539</v>
      </c>
      <c r="G167" s="267">
        <v>2.508</v>
      </c>
      <c r="H167" s="267">
        <v>5.0283</v>
      </c>
      <c r="I167" s="267">
        <v>2.2751</v>
      </c>
      <c r="J167" s="267">
        <v>6.0192</v>
      </c>
      <c r="K167" s="267">
        <v>1.9302</v>
      </c>
      <c r="L167" s="267">
        <v>5.1562</v>
      </c>
      <c r="M167" s="267">
        <v>3.0865</v>
      </c>
      <c r="N167" s="267">
        <v>6.2655</v>
      </c>
      <c r="O167" s="267">
        <v>3.0377</v>
      </c>
      <c r="P167" s="267">
        <v>0</v>
      </c>
    </row>
    <row r="168" spans="1:16" ht="15">
      <c r="A168" s="290">
        <v>26</v>
      </c>
      <c r="B168" s="267">
        <v>0</v>
      </c>
      <c r="C168" s="267">
        <v>0</v>
      </c>
      <c r="D168" s="267">
        <v>3.9836</v>
      </c>
      <c r="E168" s="267">
        <v>1.8121</v>
      </c>
      <c r="F168" s="267">
        <v>7.0422</v>
      </c>
      <c r="G168" s="267">
        <v>2.4899</v>
      </c>
      <c r="H168" s="267">
        <v>4.8279</v>
      </c>
      <c r="I168" s="267">
        <v>2.2484</v>
      </c>
      <c r="J168" s="267">
        <v>5.7516</v>
      </c>
      <c r="K168" s="267">
        <v>1.9252</v>
      </c>
      <c r="L168" s="267">
        <v>4.9783</v>
      </c>
      <c r="M168" s="267">
        <v>3.0797</v>
      </c>
      <c r="N168" s="267">
        <v>6.0495</v>
      </c>
      <c r="O168" s="267">
        <v>2.933</v>
      </c>
      <c r="P168" s="267">
        <v>0</v>
      </c>
    </row>
    <row r="169" spans="1:16" ht="15">
      <c r="A169" s="290">
        <v>27</v>
      </c>
      <c r="B169" s="267">
        <v>0</v>
      </c>
      <c r="C169" s="267">
        <v>0</v>
      </c>
      <c r="D169" s="267">
        <v>3.7504</v>
      </c>
      <c r="E169" s="267">
        <v>1.8083</v>
      </c>
      <c r="F169" s="267">
        <v>7.3304</v>
      </c>
      <c r="G169" s="267">
        <v>2.4717</v>
      </c>
      <c r="H169" s="267">
        <v>4.6274</v>
      </c>
      <c r="I169" s="267">
        <v>2.2216</v>
      </c>
      <c r="J169" s="267">
        <v>5.484</v>
      </c>
      <c r="K169" s="267">
        <v>1.9201</v>
      </c>
      <c r="L169" s="267">
        <v>4.8003</v>
      </c>
      <c r="M169" s="267">
        <v>3.0729</v>
      </c>
      <c r="N169" s="267">
        <v>5.8334</v>
      </c>
      <c r="O169" s="267">
        <v>2.8282</v>
      </c>
      <c r="P169" s="267">
        <v>0</v>
      </c>
    </row>
    <row r="170" spans="1:16" ht="15">
      <c r="A170" s="290">
        <v>28</v>
      </c>
      <c r="B170" s="267">
        <v>0</v>
      </c>
      <c r="C170" s="267">
        <v>0</v>
      </c>
      <c r="D170" s="267">
        <v>3.5172</v>
      </c>
      <c r="E170" s="267">
        <v>1.8044</v>
      </c>
      <c r="F170" s="267">
        <v>7.6187</v>
      </c>
      <c r="G170" s="267">
        <v>2.4536</v>
      </c>
      <c r="H170" s="267">
        <v>4.427</v>
      </c>
      <c r="I170" s="267">
        <v>2.1948</v>
      </c>
      <c r="J170" s="267">
        <v>5.2163</v>
      </c>
      <c r="K170" s="267">
        <v>1.915</v>
      </c>
      <c r="L170" s="267">
        <v>4.6223</v>
      </c>
      <c r="M170" s="267">
        <v>3.0661</v>
      </c>
      <c r="N170" s="267">
        <v>5.6174</v>
      </c>
      <c r="O170" s="267">
        <v>2.7235</v>
      </c>
      <c r="P170" s="267">
        <v>0</v>
      </c>
    </row>
    <row r="171" spans="1:16" ht="15">
      <c r="A171" s="290">
        <v>29</v>
      </c>
      <c r="B171" s="267">
        <v>0</v>
      </c>
      <c r="C171" s="267">
        <v>0</v>
      </c>
      <c r="D171" s="267">
        <v>3.284</v>
      </c>
      <c r="E171" s="267">
        <v>1.8006</v>
      </c>
      <c r="F171" s="267">
        <v>7.9069</v>
      </c>
      <c r="G171" s="267">
        <v>2.4354</v>
      </c>
      <c r="H171" s="267">
        <v>4.2265</v>
      </c>
      <c r="I171" s="267">
        <v>2.168</v>
      </c>
      <c r="J171" s="267">
        <v>4.9487</v>
      </c>
      <c r="K171" s="267">
        <v>1.9099</v>
      </c>
      <c r="L171" s="267">
        <v>4.4444</v>
      </c>
      <c r="M171" s="267">
        <v>3.0594</v>
      </c>
      <c r="N171" s="267">
        <v>5.4013</v>
      </c>
      <c r="O171" s="267">
        <v>2.6187</v>
      </c>
      <c r="P171" s="267">
        <v>0</v>
      </c>
    </row>
    <row r="172" spans="1:16" ht="15">
      <c r="A172" s="290">
        <v>30</v>
      </c>
      <c r="B172" s="267">
        <v>0</v>
      </c>
      <c r="C172" s="267">
        <v>0</v>
      </c>
      <c r="D172" s="267">
        <v>3.0508</v>
      </c>
      <c r="E172" s="267">
        <v>1.7968</v>
      </c>
      <c r="F172" s="267">
        <v>8.1952</v>
      </c>
      <c r="G172" s="267">
        <v>2.4173</v>
      </c>
      <c r="H172" s="267">
        <v>4.0261</v>
      </c>
      <c r="I172" s="267">
        <v>2.1413</v>
      </c>
      <c r="J172" s="267">
        <v>4.6811</v>
      </c>
      <c r="K172" s="267">
        <v>1.9048</v>
      </c>
      <c r="L172" s="267">
        <v>4.2664</v>
      </c>
      <c r="M172" s="267">
        <v>3.0526</v>
      </c>
      <c r="N172" s="267">
        <v>5.1853</v>
      </c>
      <c r="O172" s="267">
        <v>2.514</v>
      </c>
      <c r="P172" s="267">
        <v>0</v>
      </c>
    </row>
    <row r="173" spans="1:16" ht="15">
      <c r="A173" s="290">
        <v>31</v>
      </c>
      <c r="B173" s="267">
        <v>0</v>
      </c>
      <c r="C173" s="267">
        <v>0</v>
      </c>
      <c r="D173" s="267">
        <v>3.239</v>
      </c>
      <c r="E173" s="267">
        <v>1.793</v>
      </c>
      <c r="F173" s="267">
        <v>7.8825</v>
      </c>
      <c r="G173" s="267">
        <v>2.3898</v>
      </c>
      <c r="H173" s="267">
        <v>4.1879</v>
      </c>
      <c r="I173" s="267">
        <v>2.135</v>
      </c>
      <c r="J173" s="267">
        <v>4.5742</v>
      </c>
      <c r="K173" s="267">
        <v>1.8998</v>
      </c>
      <c r="L173" s="267">
        <v>4.3156</v>
      </c>
      <c r="M173" s="267">
        <v>3.0111</v>
      </c>
      <c r="N173" s="267">
        <v>5.072</v>
      </c>
      <c r="O173" s="267">
        <v>2.4901</v>
      </c>
      <c r="P173" s="267">
        <v>0</v>
      </c>
    </row>
    <row r="174" spans="1:16" ht="15">
      <c r="A174" s="290">
        <v>32</v>
      </c>
      <c r="B174" s="267">
        <v>0</v>
      </c>
      <c r="C174" s="267">
        <v>0</v>
      </c>
      <c r="D174" s="267">
        <v>3.4272</v>
      </c>
      <c r="E174" s="267">
        <v>1.7893</v>
      </c>
      <c r="F174" s="267">
        <v>7.5697</v>
      </c>
      <c r="G174" s="267">
        <v>2.3623</v>
      </c>
      <c r="H174" s="267">
        <v>4.3498</v>
      </c>
      <c r="I174" s="267">
        <v>2.1287</v>
      </c>
      <c r="J174" s="267">
        <v>4.4674</v>
      </c>
      <c r="K174" s="267">
        <v>1.8949</v>
      </c>
      <c r="L174" s="267">
        <v>4.3648</v>
      </c>
      <c r="M174" s="267">
        <v>2.9696</v>
      </c>
      <c r="N174" s="267">
        <v>4.9586</v>
      </c>
      <c r="O174" s="267">
        <v>2.4662</v>
      </c>
      <c r="P174" s="267">
        <v>0</v>
      </c>
    </row>
    <row r="175" spans="1:16" ht="15">
      <c r="A175" s="290">
        <v>33</v>
      </c>
      <c r="B175" s="267">
        <v>0</v>
      </c>
      <c r="C175" s="267">
        <v>0</v>
      </c>
      <c r="D175" s="267">
        <v>3.6154</v>
      </c>
      <c r="E175" s="267">
        <v>1.7856</v>
      </c>
      <c r="F175" s="267">
        <v>7.257</v>
      </c>
      <c r="G175" s="267">
        <v>2.3348</v>
      </c>
      <c r="H175" s="267">
        <v>4.5116</v>
      </c>
      <c r="I175" s="267">
        <v>2.1224</v>
      </c>
      <c r="J175" s="267">
        <v>4.3605</v>
      </c>
      <c r="K175" s="267">
        <v>1.89</v>
      </c>
      <c r="L175" s="267">
        <v>4.4139</v>
      </c>
      <c r="M175" s="267">
        <v>2.9281</v>
      </c>
      <c r="N175" s="267">
        <v>4.8453</v>
      </c>
      <c r="O175" s="267">
        <v>2.4423</v>
      </c>
      <c r="P175" s="267">
        <v>0</v>
      </c>
    </row>
    <row r="176" spans="1:16" ht="15">
      <c r="A176" s="290">
        <v>34</v>
      </c>
      <c r="B176" s="267">
        <v>0</v>
      </c>
      <c r="C176" s="267">
        <v>0</v>
      </c>
      <c r="D176" s="267">
        <v>3.8036</v>
      </c>
      <c r="E176" s="267">
        <v>1.7818</v>
      </c>
      <c r="F176" s="267">
        <v>6.9443</v>
      </c>
      <c r="G176" s="267">
        <v>2.3073</v>
      </c>
      <c r="H176" s="267">
        <v>4.6735</v>
      </c>
      <c r="I176" s="267">
        <v>2.1161</v>
      </c>
      <c r="J176" s="267">
        <v>4.2537</v>
      </c>
      <c r="K176" s="267">
        <v>1.885</v>
      </c>
      <c r="L176" s="267">
        <v>4.4631</v>
      </c>
      <c r="M176" s="267">
        <v>2.8865</v>
      </c>
      <c r="N176" s="267">
        <v>4.732</v>
      </c>
      <c r="O176" s="267">
        <v>2.4184</v>
      </c>
      <c r="P176" s="267">
        <v>0</v>
      </c>
    </row>
    <row r="177" spans="1:16" ht="15">
      <c r="A177" s="290">
        <v>35</v>
      </c>
      <c r="B177" s="267">
        <v>0</v>
      </c>
      <c r="C177" s="267">
        <v>0</v>
      </c>
      <c r="D177" s="267">
        <v>3.9919</v>
      </c>
      <c r="E177" s="267">
        <v>1.7781</v>
      </c>
      <c r="F177" s="267">
        <v>6.6315</v>
      </c>
      <c r="G177" s="267">
        <v>2.2797</v>
      </c>
      <c r="H177" s="267">
        <v>4.8354</v>
      </c>
      <c r="I177" s="267">
        <v>2.1099</v>
      </c>
      <c r="J177" s="267">
        <v>4.1468</v>
      </c>
      <c r="K177" s="267">
        <v>1.8801</v>
      </c>
      <c r="L177" s="267">
        <v>4.5122</v>
      </c>
      <c r="M177" s="267">
        <v>2.845</v>
      </c>
      <c r="N177" s="267">
        <v>4.6187</v>
      </c>
      <c r="O177" s="267">
        <v>2.3945</v>
      </c>
      <c r="P177" s="267">
        <v>0</v>
      </c>
    </row>
    <row r="178" spans="1:16" ht="15">
      <c r="A178" s="290">
        <v>36</v>
      </c>
      <c r="B178" s="267">
        <v>0</v>
      </c>
      <c r="C178" s="267">
        <v>0</v>
      </c>
      <c r="D178" s="267">
        <v>4.1801</v>
      </c>
      <c r="E178" s="267">
        <v>1.7744</v>
      </c>
      <c r="F178" s="267">
        <v>6.3188</v>
      </c>
      <c r="G178" s="267">
        <v>2.2522</v>
      </c>
      <c r="H178" s="267">
        <v>4.9972</v>
      </c>
      <c r="I178" s="267">
        <v>2.1036</v>
      </c>
      <c r="J178" s="267">
        <v>4.0399</v>
      </c>
      <c r="K178" s="267">
        <v>1.8752</v>
      </c>
      <c r="L178" s="267">
        <v>4.5614</v>
      </c>
      <c r="M178" s="267">
        <v>2.8035</v>
      </c>
      <c r="N178" s="267">
        <v>4.5054</v>
      </c>
      <c r="O178" s="267">
        <v>2.3706</v>
      </c>
      <c r="P178" s="267">
        <v>0</v>
      </c>
    </row>
    <row r="179" spans="1:16" ht="15">
      <c r="A179" s="290">
        <v>37</v>
      </c>
      <c r="B179" s="267">
        <v>0</v>
      </c>
      <c r="C179" s="267">
        <v>0</v>
      </c>
      <c r="D179" s="267">
        <v>4.3683</v>
      </c>
      <c r="E179" s="267">
        <v>1.7706</v>
      </c>
      <c r="F179" s="267">
        <v>6.006</v>
      </c>
      <c r="G179" s="267">
        <v>2.2247</v>
      </c>
      <c r="H179" s="267">
        <v>5.1591</v>
      </c>
      <c r="I179" s="267">
        <v>2.0973</v>
      </c>
      <c r="J179" s="267">
        <v>3.9331</v>
      </c>
      <c r="K179" s="267">
        <v>1.8702</v>
      </c>
      <c r="L179" s="267">
        <v>4.6106</v>
      </c>
      <c r="M179" s="267">
        <v>2.762</v>
      </c>
      <c r="N179" s="267">
        <v>4.3921</v>
      </c>
      <c r="O179" s="267">
        <v>2.3467</v>
      </c>
      <c r="P179" s="267">
        <v>0</v>
      </c>
    </row>
    <row r="180" spans="1:16" ht="15">
      <c r="A180" s="290">
        <v>38</v>
      </c>
      <c r="B180" s="267">
        <v>0</v>
      </c>
      <c r="C180" s="267">
        <v>0</v>
      </c>
      <c r="D180" s="267">
        <v>4.5565</v>
      </c>
      <c r="E180" s="267">
        <v>1.7669</v>
      </c>
      <c r="F180" s="267">
        <v>5.6933</v>
      </c>
      <c r="G180" s="267">
        <v>2.1972</v>
      </c>
      <c r="H180" s="267">
        <v>5.3209</v>
      </c>
      <c r="I180" s="267">
        <v>2.091</v>
      </c>
      <c r="J180" s="267">
        <v>3.8262</v>
      </c>
      <c r="K180" s="267">
        <v>1.8653</v>
      </c>
      <c r="L180" s="267">
        <v>4.6597</v>
      </c>
      <c r="M180" s="267">
        <v>2.7205</v>
      </c>
      <c r="N180" s="267">
        <v>4.2788</v>
      </c>
      <c r="O180" s="267">
        <v>2.3228</v>
      </c>
      <c r="P180" s="267">
        <v>0</v>
      </c>
    </row>
    <row r="181" spans="1:16" ht="15">
      <c r="A181" s="290">
        <v>39</v>
      </c>
      <c r="B181" s="267">
        <v>0</v>
      </c>
      <c r="C181" s="267">
        <v>0</v>
      </c>
      <c r="D181" s="267">
        <v>4.7447</v>
      </c>
      <c r="E181" s="267">
        <v>1.7632</v>
      </c>
      <c r="F181" s="267">
        <v>5.3806</v>
      </c>
      <c r="G181" s="267">
        <v>2.1697</v>
      </c>
      <c r="H181" s="267">
        <v>5.4828</v>
      </c>
      <c r="I181" s="267">
        <v>2.0847</v>
      </c>
      <c r="J181" s="267">
        <v>3.7193</v>
      </c>
      <c r="K181" s="267">
        <v>1.8604</v>
      </c>
      <c r="L181" s="267">
        <v>4.7089</v>
      </c>
      <c r="M181" s="267">
        <v>2.679</v>
      </c>
      <c r="N181" s="267">
        <v>4.1654</v>
      </c>
      <c r="O181" s="267">
        <v>2.2989</v>
      </c>
      <c r="P181" s="267">
        <v>0</v>
      </c>
    </row>
    <row r="182" spans="1:16" ht="15">
      <c r="A182" s="290">
        <v>40</v>
      </c>
      <c r="B182" s="267">
        <v>0</v>
      </c>
      <c r="C182" s="267">
        <v>0</v>
      </c>
      <c r="D182" s="267">
        <v>4.9329</v>
      </c>
      <c r="E182" s="267">
        <v>1.7594</v>
      </c>
      <c r="F182" s="267">
        <v>5.0678</v>
      </c>
      <c r="G182" s="267">
        <v>2.1422</v>
      </c>
      <c r="H182" s="267">
        <v>5.6446</v>
      </c>
      <c r="I182" s="267">
        <v>2.0784</v>
      </c>
      <c r="J182" s="267">
        <v>3.6125</v>
      </c>
      <c r="K182" s="267">
        <v>1.8554</v>
      </c>
      <c r="L182" s="267">
        <v>4.758</v>
      </c>
      <c r="M182" s="267">
        <v>2.6375</v>
      </c>
      <c r="N182" s="267">
        <v>4.0521</v>
      </c>
      <c r="O182" s="267">
        <v>2.275</v>
      </c>
      <c r="P182" s="267">
        <v>0</v>
      </c>
    </row>
    <row r="183" spans="1:16" ht="15">
      <c r="A183" s="290">
        <v>41</v>
      </c>
      <c r="B183" s="267">
        <v>0</v>
      </c>
      <c r="C183" s="267">
        <v>0</v>
      </c>
      <c r="D183" s="267">
        <v>5.1211</v>
      </c>
      <c r="E183" s="267">
        <v>1.7557</v>
      </c>
      <c r="F183" s="267">
        <v>4.7551</v>
      </c>
      <c r="G183" s="267">
        <v>2.1147</v>
      </c>
      <c r="H183" s="267">
        <v>5.8065</v>
      </c>
      <c r="I183" s="267">
        <v>2.0722</v>
      </c>
      <c r="J183" s="267">
        <v>3.5056</v>
      </c>
      <c r="K183" s="267">
        <v>1.8505</v>
      </c>
      <c r="L183" s="267">
        <v>4.8072</v>
      </c>
      <c r="M183" s="267">
        <v>2.596</v>
      </c>
      <c r="N183" s="267">
        <v>3.9388</v>
      </c>
      <c r="O183" s="267">
        <v>2.2511</v>
      </c>
      <c r="P183" s="267">
        <v>0</v>
      </c>
    </row>
    <row r="184" spans="1:16" ht="15">
      <c r="A184" s="290">
        <v>42</v>
      </c>
      <c r="B184" s="267">
        <v>0</v>
      </c>
      <c r="C184" s="267">
        <v>0</v>
      </c>
      <c r="D184" s="267">
        <v>5.3093</v>
      </c>
      <c r="E184" s="267">
        <v>1.752</v>
      </c>
      <c r="F184" s="267">
        <v>4.4424</v>
      </c>
      <c r="G184" s="267">
        <v>2.0872</v>
      </c>
      <c r="H184" s="267">
        <v>5.9683</v>
      </c>
      <c r="I184" s="267">
        <v>2.0659</v>
      </c>
      <c r="J184" s="267">
        <v>3.3988</v>
      </c>
      <c r="K184" s="267">
        <v>1.8455</v>
      </c>
      <c r="L184" s="267">
        <v>4.8564</v>
      </c>
      <c r="M184" s="267">
        <v>2.5545</v>
      </c>
      <c r="N184" s="267">
        <v>3.8255</v>
      </c>
      <c r="O184" s="267">
        <v>2.2272</v>
      </c>
      <c r="P184" s="267">
        <v>0</v>
      </c>
    </row>
    <row r="185" spans="1:16" ht="15">
      <c r="A185" s="290">
        <v>43</v>
      </c>
      <c r="B185" s="267">
        <v>0</v>
      </c>
      <c r="C185" s="267">
        <v>0</v>
      </c>
      <c r="D185" s="267">
        <v>5.0655</v>
      </c>
      <c r="E185" s="267">
        <v>1.7518</v>
      </c>
      <c r="F185" s="267">
        <v>4.4021</v>
      </c>
      <c r="G185" s="267">
        <v>2.0781</v>
      </c>
      <c r="H185" s="267">
        <v>6.0525</v>
      </c>
      <c r="I185" s="267">
        <v>2.0511</v>
      </c>
      <c r="J185" s="267">
        <v>3.6625</v>
      </c>
      <c r="K185" s="267">
        <v>1.8406</v>
      </c>
      <c r="L185" s="267">
        <v>4.7391</v>
      </c>
      <c r="M185" s="267">
        <v>2.5454</v>
      </c>
      <c r="N185" s="267">
        <v>3.7796</v>
      </c>
      <c r="O185" s="267">
        <v>2.2216</v>
      </c>
      <c r="P185" s="267">
        <v>0</v>
      </c>
    </row>
    <row r="186" spans="1:16" ht="15">
      <c r="A186" s="290">
        <v>44</v>
      </c>
      <c r="B186" s="267">
        <v>0</v>
      </c>
      <c r="C186" s="267">
        <v>0</v>
      </c>
      <c r="D186" s="267">
        <v>4.8216</v>
      </c>
      <c r="E186" s="267">
        <v>1.7516</v>
      </c>
      <c r="F186" s="267">
        <v>4.3618</v>
      </c>
      <c r="G186" s="267">
        <v>2.069</v>
      </c>
      <c r="H186" s="267">
        <v>6.1367</v>
      </c>
      <c r="I186" s="267">
        <v>2.0362</v>
      </c>
      <c r="J186" s="267">
        <v>3.9261</v>
      </c>
      <c r="K186" s="267">
        <v>1.8357</v>
      </c>
      <c r="L186" s="267">
        <v>4.6218</v>
      </c>
      <c r="M186" s="267">
        <v>2.5363</v>
      </c>
      <c r="N186" s="267">
        <v>3.7337</v>
      </c>
      <c r="O186" s="267">
        <v>2.2161</v>
      </c>
      <c r="P186" s="267">
        <v>0</v>
      </c>
    </row>
    <row r="187" spans="1:16" ht="15">
      <c r="A187" s="290">
        <v>45</v>
      </c>
      <c r="B187" s="267">
        <v>0</v>
      </c>
      <c r="C187" s="267">
        <v>0</v>
      </c>
      <c r="D187" s="267">
        <v>4.5778</v>
      </c>
      <c r="E187" s="267">
        <v>1.7514</v>
      </c>
      <c r="F187" s="267">
        <v>4.3216</v>
      </c>
      <c r="G187" s="267">
        <v>2.0599</v>
      </c>
      <c r="H187" s="267">
        <v>6.2208</v>
      </c>
      <c r="I187" s="267">
        <v>2.0214</v>
      </c>
      <c r="J187" s="267">
        <v>4.1898</v>
      </c>
      <c r="K187" s="267">
        <v>1.8307</v>
      </c>
      <c r="L187" s="267">
        <v>4.5045</v>
      </c>
      <c r="M187" s="267">
        <v>2.5272</v>
      </c>
      <c r="N187" s="267">
        <v>3.6877</v>
      </c>
      <c r="O187" s="267">
        <v>2.2106</v>
      </c>
      <c r="P187" s="267">
        <v>0</v>
      </c>
    </row>
    <row r="188" spans="1:16" ht="15">
      <c r="A188" s="290">
        <v>46</v>
      </c>
      <c r="B188" s="267">
        <v>0</v>
      </c>
      <c r="C188" s="267">
        <v>0</v>
      </c>
      <c r="D188" s="267">
        <v>4.3339</v>
      </c>
      <c r="E188" s="267">
        <v>1.7512</v>
      </c>
      <c r="F188" s="267">
        <v>4.2813</v>
      </c>
      <c r="G188" s="267">
        <v>2.0509</v>
      </c>
      <c r="H188" s="267">
        <v>6.305</v>
      </c>
      <c r="I188" s="267">
        <v>2.0066</v>
      </c>
      <c r="J188" s="267">
        <v>4.4535</v>
      </c>
      <c r="K188" s="267">
        <v>1.8258</v>
      </c>
      <c r="L188" s="267">
        <v>4.3873</v>
      </c>
      <c r="M188" s="267">
        <v>2.5181</v>
      </c>
      <c r="N188" s="267">
        <v>3.6418</v>
      </c>
      <c r="O188" s="267">
        <v>2.205</v>
      </c>
      <c r="P188" s="267">
        <v>0</v>
      </c>
    </row>
    <row r="189" spans="1:16" ht="15">
      <c r="A189" s="290">
        <v>47</v>
      </c>
      <c r="B189" s="267">
        <v>0</v>
      </c>
      <c r="C189" s="267">
        <v>0</v>
      </c>
      <c r="D189" s="267">
        <v>4.0901</v>
      </c>
      <c r="E189" s="267">
        <v>1.751</v>
      </c>
      <c r="F189" s="267">
        <v>4.2411</v>
      </c>
      <c r="G189" s="267">
        <v>2.0418</v>
      </c>
      <c r="H189" s="267">
        <v>6.3891</v>
      </c>
      <c r="I189" s="267">
        <v>1.9918</v>
      </c>
      <c r="J189" s="267">
        <v>4.7172</v>
      </c>
      <c r="K189" s="267">
        <v>1.8209</v>
      </c>
      <c r="L189" s="267">
        <v>4.27</v>
      </c>
      <c r="M189" s="267">
        <v>2.509</v>
      </c>
      <c r="N189" s="267">
        <v>3.5959</v>
      </c>
      <c r="O189" s="267">
        <v>2.1995</v>
      </c>
      <c r="P189" s="267">
        <v>0</v>
      </c>
    </row>
    <row r="190" spans="1:16" ht="15">
      <c r="A190" s="290">
        <v>48</v>
      </c>
      <c r="B190" s="267">
        <v>0</v>
      </c>
      <c r="C190" s="267">
        <v>0</v>
      </c>
      <c r="D190" s="267">
        <v>3.8462</v>
      </c>
      <c r="E190" s="267">
        <v>1.7509</v>
      </c>
      <c r="F190" s="267">
        <v>4.2008</v>
      </c>
      <c r="G190" s="267">
        <v>2.0327</v>
      </c>
      <c r="H190" s="267">
        <v>6.4733</v>
      </c>
      <c r="I190" s="267">
        <v>1.9769</v>
      </c>
      <c r="J190" s="267">
        <v>4.9809</v>
      </c>
      <c r="K190" s="267">
        <v>1.8159</v>
      </c>
      <c r="L190" s="267">
        <v>4.1527</v>
      </c>
      <c r="M190" s="267">
        <v>2.4999</v>
      </c>
      <c r="N190" s="267">
        <v>3.5499</v>
      </c>
      <c r="O190" s="267">
        <v>2.194</v>
      </c>
      <c r="P190" s="267">
        <v>0</v>
      </c>
    </row>
    <row r="191" spans="1:16" ht="15">
      <c r="A191" s="290">
        <v>49</v>
      </c>
      <c r="B191" s="267">
        <v>0</v>
      </c>
      <c r="C191" s="267">
        <v>0</v>
      </c>
      <c r="D191" s="267">
        <v>3.6024</v>
      </c>
      <c r="E191" s="267">
        <v>1.7507</v>
      </c>
      <c r="F191" s="267">
        <v>4.1606</v>
      </c>
      <c r="G191" s="267">
        <v>2.0236</v>
      </c>
      <c r="H191" s="267">
        <v>6.5574</v>
      </c>
      <c r="I191" s="267">
        <v>1.9621</v>
      </c>
      <c r="J191" s="267">
        <v>5.2446</v>
      </c>
      <c r="K191" s="267">
        <v>1.811</v>
      </c>
      <c r="L191" s="267">
        <v>4.0355</v>
      </c>
      <c r="M191" s="267">
        <v>2.4908</v>
      </c>
      <c r="N191" s="267">
        <v>3.504</v>
      </c>
      <c r="O191" s="267">
        <v>2.1884</v>
      </c>
      <c r="P191" s="267">
        <v>0</v>
      </c>
    </row>
    <row r="192" spans="1:16" ht="15">
      <c r="A192" s="290">
        <v>50</v>
      </c>
      <c r="B192" s="267">
        <v>0</v>
      </c>
      <c r="C192" s="267">
        <v>0</v>
      </c>
      <c r="D192" s="267">
        <v>3.3585</v>
      </c>
      <c r="E192" s="267">
        <v>1.7505</v>
      </c>
      <c r="F192" s="267">
        <v>4.1203</v>
      </c>
      <c r="G192" s="267">
        <v>2.0145</v>
      </c>
      <c r="H192" s="267">
        <v>6.6416</v>
      </c>
      <c r="I192" s="267">
        <v>1.9473</v>
      </c>
      <c r="J192" s="267">
        <v>5.5083</v>
      </c>
      <c r="K192" s="267">
        <v>1.8061</v>
      </c>
      <c r="L192" s="267">
        <v>3.9182</v>
      </c>
      <c r="M192" s="267">
        <v>2.4817</v>
      </c>
      <c r="N192" s="267">
        <v>3.4581</v>
      </c>
      <c r="O192" s="267">
        <v>2.1829</v>
      </c>
      <c r="P192" s="267">
        <v>0</v>
      </c>
    </row>
    <row r="193" spans="1:16" ht="15">
      <c r="A193" s="290">
        <v>51</v>
      </c>
      <c r="B193" s="267">
        <v>0</v>
      </c>
      <c r="C193" s="267">
        <v>0</v>
      </c>
      <c r="D193" s="267">
        <v>3.1147</v>
      </c>
      <c r="E193" s="267">
        <v>1.7503</v>
      </c>
      <c r="F193" s="267">
        <v>4.08</v>
      </c>
      <c r="G193" s="267">
        <v>2.0054</v>
      </c>
      <c r="H193" s="267">
        <v>6.7257</v>
      </c>
      <c r="I193" s="267">
        <v>1.9325</v>
      </c>
      <c r="J193" s="267">
        <v>5.772</v>
      </c>
      <c r="K193" s="267">
        <v>1.8011</v>
      </c>
      <c r="L193" s="267">
        <v>3.8009</v>
      </c>
      <c r="M193" s="267">
        <v>2.4726</v>
      </c>
      <c r="N193" s="267">
        <v>3.4122</v>
      </c>
      <c r="O193" s="267">
        <v>2.1774</v>
      </c>
      <c r="P193" s="267">
        <v>0</v>
      </c>
    </row>
    <row r="194" spans="1:16" ht="15">
      <c r="A194" s="290">
        <v>52</v>
      </c>
      <c r="B194" s="267">
        <v>0</v>
      </c>
      <c r="C194" s="267">
        <v>0</v>
      </c>
      <c r="D194" s="267">
        <v>2.8709</v>
      </c>
      <c r="E194" s="267">
        <v>1.7501</v>
      </c>
      <c r="F194" s="267">
        <v>4.0398</v>
      </c>
      <c r="G194" s="267">
        <v>1.9963</v>
      </c>
      <c r="H194" s="267">
        <v>6.8099</v>
      </c>
      <c r="I194" s="267">
        <v>1.9176</v>
      </c>
      <c r="J194" s="267">
        <v>6.0357</v>
      </c>
      <c r="K194" s="267">
        <v>1.7962</v>
      </c>
      <c r="L194" s="267">
        <v>3.6836</v>
      </c>
      <c r="M194" s="267">
        <v>2.4636</v>
      </c>
      <c r="N194" s="267">
        <v>3.3662</v>
      </c>
      <c r="O194" s="267">
        <v>2.1718</v>
      </c>
      <c r="P194" s="267">
        <v>0</v>
      </c>
    </row>
    <row r="195" spans="1:16" ht="15">
      <c r="A195" s="290">
        <v>53</v>
      </c>
      <c r="B195" s="267">
        <v>0</v>
      </c>
      <c r="C195" s="267">
        <v>0</v>
      </c>
      <c r="D195" s="267">
        <v>2.627</v>
      </c>
      <c r="E195" s="267">
        <v>1.7499</v>
      </c>
      <c r="F195" s="267">
        <v>3.9995</v>
      </c>
      <c r="G195" s="267">
        <v>1.9872</v>
      </c>
      <c r="H195" s="267">
        <v>6.8941</v>
      </c>
      <c r="I195" s="267">
        <v>1.9028</v>
      </c>
      <c r="J195" s="267">
        <v>6.2994</v>
      </c>
      <c r="K195" s="267">
        <v>1.7913</v>
      </c>
      <c r="L195" s="267">
        <v>3.5664</v>
      </c>
      <c r="M195" s="267">
        <v>2.4545</v>
      </c>
      <c r="N195" s="267">
        <v>3.3203</v>
      </c>
      <c r="O195" s="267">
        <v>2.1663</v>
      </c>
      <c r="P195" s="267">
        <v>0</v>
      </c>
    </row>
    <row r="196" spans="1:16" ht="15">
      <c r="A196" s="290">
        <v>54</v>
      </c>
      <c r="B196" s="267">
        <v>0</v>
      </c>
      <c r="C196" s="267">
        <v>0</v>
      </c>
      <c r="D196" s="267">
        <v>2.3832</v>
      </c>
      <c r="E196" s="267">
        <v>1.7497</v>
      </c>
      <c r="F196" s="267">
        <v>3.9593</v>
      </c>
      <c r="G196" s="267">
        <v>1.9781</v>
      </c>
      <c r="H196" s="267">
        <v>6.9782</v>
      </c>
      <c r="I196" s="267">
        <v>1.888</v>
      </c>
      <c r="J196" s="267">
        <v>6.563</v>
      </c>
      <c r="K196" s="267">
        <v>1.7863</v>
      </c>
      <c r="L196" s="267">
        <v>3.4491</v>
      </c>
      <c r="M196" s="267">
        <v>2.4454</v>
      </c>
      <c r="N196" s="267">
        <v>3.2744</v>
      </c>
      <c r="O196" s="267">
        <v>2.1607</v>
      </c>
      <c r="P196" s="267">
        <v>0</v>
      </c>
    </row>
    <row r="197" spans="1:16" ht="15">
      <c r="A197" s="290">
        <v>55</v>
      </c>
      <c r="B197" s="267">
        <v>0</v>
      </c>
      <c r="C197" s="267">
        <v>0</v>
      </c>
      <c r="D197" s="267">
        <v>2.4997</v>
      </c>
      <c r="E197" s="267">
        <v>1.7313</v>
      </c>
      <c r="F197" s="267">
        <v>3.824</v>
      </c>
      <c r="G197" s="267">
        <v>1.9407</v>
      </c>
      <c r="H197" s="267">
        <v>6.5851</v>
      </c>
      <c r="I197" s="267">
        <v>1.861</v>
      </c>
      <c r="J197" s="267">
        <v>6.1678</v>
      </c>
      <c r="K197" s="267">
        <v>1.7657</v>
      </c>
      <c r="L197" s="267">
        <v>3.3855</v>
      </c>
      <c r="M197" s="267">
        <v>2.4007</v>
      </c>
      <c r="N197" s="267">
        <v>3.2198</v>
      </c>
      <c r="O197" s="267">
        <v>2.1219</v>
      </c>
      <c r="P197" s="267">
        <v>0</v>
      </c>
    </row>
    <row r="198" spans="1:16" ht="15">
      <c r="A198" s="290">
        <v>56</v>
      </c>
      <c r="B198" s="267">
        <v>0</v>
      </c>
      <c r="C198" s="267">
        <v>0</v>
      </c>
      <c r="D198" s="267">
        <v>2.6161</v>
      </c>
      <c r="E198" s="267">
        <v>1.7129</v>
      </c>
      <c r="F198" s="267">
        <v>3.6887</v>
      </c>
      <c r="G198" s="267">
        <v>1.9032</v>
      </c>
      <c r="H198" s="267">
        <v>6.1919</v>
      </c>
      <c r="I198" s="267">
        <v>1.834</v>
      </c>
      <c r="J198" s="267">
        <v>5.7725</v>
      </c>
      <c r="K198" s="267">
        <v>1.745</v>
      </c>
      <c r="L198" s="267">
        <v>3.3219</v>
      </c>
      <c r="M198" s="267">
        <v>2.356</v>
      </c>
      <c r="N198" s="267">
        <v>3.1653</v>
      </c>
      <c r="O198" s="267">
        <v>2.083</v>
      </c>
      <c r="P198" s="267">
        <v>0</v>
      </c>
    </row>
    <row r="199" spans="1:16" ht="15">
      <c r="A199" s="290">
        <v>57</v>
      </c>
      <c r="B199" s="267">
        <v>0</v>
      </c>
      <c r="C199" s="267">
        <v>0</v>
      </c>
      <c r="D199" s="267">
        <v>2.7326</v>
      </c>
      <c r="E199" s="267">
        <v>1.6944</v>
      </c>
      <c r="F199" s="267">
        <v>3.5534</v>
      </c>
      <c r="G199" s="267">
        <v>1.8657</v>
      </c>
      <c r="H199" s="267">
        <v>5.7987</v>
      </c>
      <c r="I199" s="267">
        <v>1.807</v>
      </c>
      <c r="J199" s="267">
        <v>5.3773</v>
      </c>
      <c r="K199" s="267">
        <v>1.7243</v>
      </c>
      <c r="L199" s="267">
        <v>3.2583</v>
      </c>
      <c r="M199" s="267">
        <v>2.3113</v>
      </c>
      <c r="N199" s="267">
        <v>3.1107</v>
      </c>
      <c r="O199" s="267">
        <v>2.0441</v>
      </c>
      <c r="P199" s="267">
        <v>0</v>
      </c>
    </row>
    <row r="200" spans="1:16" ht="15">
      <c r="A200" s="290">
        <v>58</v>
      </c>
      <c r="B200" s="267">
        <v>0</v>
      </c>
      <c r="C200" s="267">
        <v>0</v>
      </c>
      <c r="D200" s="267">
        <v>2.8491</v>
      </c>
      <c r="E200" s="267">
        <v>1.676</v>
      </c>
      <c r="F200" s="267">
        <v>3.4182</v>
      </c>
      <c r="G200" s="267">
        <v>1.8283</v>
      </c>
      <c r="H200" s="267">
        <v>5.4056</v>
      </c>
      <c r="I200" s="267">
        <v>1.78</v>
      </c>
      <c r="J200" s="267">
        <v>4.982</v>
      </c>
      <c r="K200" s="267">
        <v>1.7037</v>
      </c>
      <c r="L200" s="267">
        <v>3.1947</v>
      </c>
      <c r="M200" s="267">
        <v>2.2666</v>
      </c>
      <c r="N200" s="267">
        <v>3.0561</v>
      </c>
      <c r="O200" s="267">
        <v>2.0052</v>
      </c>
      <c r="P200" s="267">
        <v>0</v>
      </c>
    </row>
    <row r="201" spans="1:16" ht="15">
      <c r="A201" s="290">
        <v>59</v>
      </c>
      <c r="B201" s="267">
        <v>0</v>
      </c>
      <c r="C201" s="267">
        <v>0</v>
      </c>
      <c r="D201" s="267">
        <v>2.9656</v>
      </c>
      <c r="E201" s="267">
        <v>1.6576</v>
      </c>
      <c r="F201" s="267">
        <v>3.2829</v>
      </c>
      <c r="G201" s="267">
        <v>1.7908</v>
      </c>
      <c r="H201" s="267">
        <v>5.0124</v>
      </c>
      <c r="I201" s="267">
        <v>1.753</v>
      </c>
      <c r="J201" s="267">
        <v>4.5867</v>
      </c>
      <c r="K201" s="267">
        <v>1.683</v>
      </c>
      <c r="L201" s="267">
        <v>3.1311</v>
      </c>
      <c r="M201" s="267">
        <v>2.222</v>
      </c>
      <c r="N201" s="267">
        <v>3.0016</v>
      </c>
      <c r="O201" s="267">
        <v>1.9664</v>
      </c>
      <c r="P201" s="267">
        <v>0</v>
      </c>
    </row>
    <row r="202" spans="1:16" ht="15">
      <c r="A202" s="290">
        <v>60</v>
      </c>
      <c r="B202" s="267">
        <v>0</v>
      </c>
      <c r="C202" s="267">
        <v>0</v>
      </c>
      <c r="D202" s="267">
        <v>3.0821</v>
      </c>
      <c r="E202" s="267">
        <v>1.6391</v>
      </c>
      <c r="F202" s="267">
        <v>3.1476</v>
      </c>
      <c r="G202" s="267">
        <v>1.7533</v>
      </c>
      <c r="H202" s="267">
        <v>4.6193</v>
      </c>
      <c r="I202" s="267">
        <v>1.726</v>
      </c>
      <c r="J202" s="267">
        <v>4.1915</v>
      </c>
      <c r="K202" s="267">
        <v>1.6624</v>
      </c>
      <c r="L202" s="267">
        <v>3.0675</v>
      </c>
      <c r="M202" s="267">
        <v>2.1773</v>
      </c>
      <c r="N202" s="267">
        <v>2.947</v>
      </c>
      <c r="O202" s="267">
        <v>1.9275</v>
      </c>
      <c r="P202" s="267">
        <v>0</v>
      </c>
    </row>
    <row r="203" ht="12.75">
      <c r="A203" s="302"/>
    </row>
    <row r="204" ht="12.75">
      <c r="A204" s="76" t="e">
        <v>#N/A</v>
      </c>
    </row>
    <row r="205" spans="1:16" s="301" customFormat="1" ht="12.75">
      <c r="A205" s="475" t="s">
        <v>18311</v>
      </c>
      <c r="B205" s="475"/>
      <c r="C205" s="475"/>
      <c r="D205" s="475"/>
      <c r="E205" s="475"/>
      <c r="F205" s="475"/>
      <c r="G205" s="475"/>
      <c r="H205" s="475"/>
      <c r="I205" s="475"/>
      <c r="J205" s="475"/>
      <c r="K205" s="475"/>
      <c r="L205" s="475"/>
      <c r="M205" s="475"/>
      <c r="N205" s="475"/>
      <c r="O205" s="475"/>
      <c r="P205" s="475"/>
    </row>
    <row r="206" spans="1:16" ht="12.75">
      <c r="A206" s="479" t="s">
        <v>17983</v>
      </c>
      <c r="B206" s="479"/>
      <c r="C206" s="479"/>
      <c r="D206" s="479"/>
      <c r="E206" s="479"/>
      <c r="F206" s="479"/>
      <c r="G206" s="479"/>
      <c r="H206" s="479"/>
      <c r="I206" s="479"/>
      <c r="J206" s="479"/>
      <c r="K206" s="479"/>
      <c r="L206" s="479"/>
      <c r="M206" s="479"/>
      <c r="N206" s="479"/>
      <c r="O206" s="479"/>
      <c r="P206" s="479"/>
    </row>
    <row r="207" spans="1:16" ht="12.75">
      <c r="A207" s="80" t="s">
        <v>181</v>
      </c>
      <c r="B207" s="222" t="s">
        <v>182</v>
      </c>
      <c r="C207" s="222" t="s">
        <v>182</v>
      </c>
      <c r="D207" s="222" t="s">
        <v>182</v>
      </c>
      <c r="E207" s="222" t="s">
        <v>182</v>
      </c>
      <c r="F207" s="222" t="s">
        <v>182</v>
      </c>
      <c r="G207" s="222" t="s">
        <v>182</v>
      </c>
      <c r="H207" s="222" t="s">
        <v>182</v>
      </c>
      <c r="I207" s="222" t="s">
        <v>182</v>
      </c>
      <c r="J207" s="222" t="s">
        <v>182</v>
      </c>
      <c r="K207" s="222" t="s">
        <v>182</v>
      </c>
      <c r="L207" s="222" t="s">
        <v>182</v>
      </c>
      <c r="M207" s="222" t="s">
        <v>182</v>
      </c>
      <c r="N207" s="222" t="s">
        <v>182</v>
      </c>
      <c r="O207" s="222" t="s">
        <v>182</v>
      </c>
      <c r="P207" s="222" t="s">
        <v>182</v>
      </c>
    </row>
    <row r="208" spans="1:16" ht="12.75">
      <c r="A208" s="82" t="s">
        <v>196</v>
      </c>
      <c r="B208" s="272">
        <v>1</v>
      </c>
      <c r="C208" s="272">
        <v>2</v>
      </c>
      <c r="D208" s="272">
        <v>3</v>
      </c>
      <c r="E208" s="272">
        <v>4</v>
      </c>
      <c r="F208" s="272">
        <v>5</v>
      </c>
      <c r="G208" s="272">
        <v>6</v>
      </c>
      <c r="H208" s="272">
        <v>7</v>
      </c>
      <c r="I208" s="272">
        <v>8</v>
      </c>
      <c r="J208" s="272">
        <v>9</v>
      </c>
      <c r="K208" s="272">
        <v>10</v>
      </c>
      <c r="L208" s="272">
        <v>11</v>
      </c>
      <c r="M208" s="272">
        <v>12</v>
      </c>
      <c r="N208" s="272">
        <v>13</v>
      </c>
      <c r="O208" s="272">
        <v>14</v>
      </c>
      <c r="P208" s="272">
        <v>15</v>
      </c>
    </row>
    <row r="209" spans="1:16" ht="15">
      <c r="A209" s="290">
        <v>0</v>
      </c>
      <c r="B209" s="267">
        <v>0</v>
      </c>
      <c r="C209" s="267">
        <v>0</v>
      </c>
      <c r="D209" s="267">
        <v>32.3242</v>
      </c>
      <c r="E209" s="267">
        <v>11.208</v>
      </c>
      <c r="F209" s="267">
        <v>39.7459</v>
      </c>
      <c r="G209" s="267">
        <v>11.0814</v>
      </c>
      <c r="H209" s="267">
        <v>43.3183</v>
      </c>
      <c r="I209" s="267">
        <v>10.5412</v>
      </c>
      <c r="J209" s="267">
        <v>49.6019</v>
      </c>
      <c r="K209" s="267">
        <v>8.963</v>
      </c>
      <c r="L209" s="267">
        <v>37.3944</v>
      </c>
      <c r="M209" s="267">
        <v>20.3286</v>
      </c>
      <c r="N209" s="267">
        <v>0</v>
      </c>
      <c r="O209" s="267">
        <v>0</v>
      </c>
      <c r="P209" s="267">
        <v>0</v>
      </c>
    </row>
    <row r="210" spans="1:16" ht="15">
      <c r="A210" s="290">
        <v>1</v>
      </c>
      <c r="B210" s="267">
        <v>0</v>
      </c>
      <c r="C210" s="267">
        <v>0</v>
      </c>
      <c r="D210" s="267">
        <v>28.7326</v>
      </c>
      <c r="E210" s="267">
        <v>9.9627</v>
      </c>
      <c r="F210" s="267">
        <v>35.3297</v>
      </c>
      <c r="G210" s="267">
        <v>9.8501</v>
      </c>
      <c r="H210" s="267">
        <v>38.5051</v>
      </c>
      <c r="I210" s="267">
        <v>9.37</v>
      </c>
      <c r="J210" s="267">
        <v>44.0905</v>
      </c>
      <c r="K210" s="267">
        <v>7.9671</v>
      </c>
      <c r="L210" s="267">
        <v>33.2395</v>
      </c>
      <c r="M210" s="267">
        <v>18.0699</v>
      </c>
      <c r="N210" s="267">
        <v>0</v>
      </c>
      <c r="O210" s="267">
        <v>0</v>
      </c>
      <c r="P210" s="267">
        <v>0</v>
      </c>
    </row>
    <row r="211" spans="1:16" ht="15">
      <c r="A211" s="290">
        <v>2</v>
      </c>
      <c r="B211" s="267">
        <v>0</v>
      </c>
      <c r="C211" s="267">
        <v>0</v>
      </c>
      <c r="D211" s="267">
        <v>25.141</v>
      </c>
      <c r="E211" s="267">
        <v>8.7173</v>
      </c>
      <c r="F211" s="267">
        <v>30.9135</v>
      </c>
      <c r="G211" s="267">
        <v>8.6189</v>
      </c>
      <c r="H211" s="267">
        <v>33.692</v>
      </c>
      <c r="I211" s="267">
        <v>8.1987</v>
      </c>
      <c r="J211" s="267">
        <v>38.5792</v>
      </c>
      <c r="K211" s="267">
        <v>6.9712</v>
      </c>
      <c r="L211" s="267">
        <v>29.0845</v>
      </c>
      <c r="M211" s="267">
        <v>15.8112</v>
      </c>
      <c r="N211" s="267">
        <v>0</v>
      </c>
      <c r="O211" s="267">
        <v>0</v>
      </c>
      <c r="P211" s="267">
        <v>0</v>
      </c>
    </row>
    <row r="212" spans="1:16" ht="15">
      <c r="A212" s="290">
        <v>3</v>
      </c>
      <c r="B212" s="267">
        <v>0</v>
      </c>
      <c r="C212" s="267">
        <v>0</v>
      </c>
      <c r="D212" s="267">
        <v>21.5495</v>
      </c>
      <c r="E212" s="267">
        <v>7.472</v>
      </c>
      <c r="F212" s="267">
        <v>26.4972</v>
      </c>
      <c r="G212" s="267">
        <v>7.3876</v>
      </c>
      <c r="H212" s="267">
        <v>28.8789</v>
      </c>
      <c r="I212" s="267">
        <v>7.0275</v>
      </c>
      <c r="J212" s="267">
        <v>33.0679</v>
      </c>
      <c r="K212" s="267">
        <v>5.9753</v>
      </c>
      <c r="L212" s="267">
        <v>24.9296</v>
      </c>
      <c r="M212" s="267">
        <v>13.5524</v>
      </c>
      <c r="N212" s="267">
        <v>0</v>
      </c>
      <c r="O212" s="267">
        <v>0</v>
      </c>
      <c r="P212" s="267">
        <v>0</v>
      </c>
    </row>
    <row r="213" spans="1:16" ht="15">
      <c r="A213" s="290">
        <v>4</v>
      </c>
      <c r="B213" s="267">
        <v>0</v>
      </c>
      <c r="C213" s="267">
        <v>0</v>
      </c>
      <c r="D213" s="267">
        <v>17.9579</v>
      </c>
      <c r="E213" s="267">
        <v>6.2267</v>
      </c>
      <c r="F213" s="267">
        <v>22.081</v>
      </c>
      <c r="G213" s="267">
        <v>6.1563</v>
      </c>
      <c r="H213" s="267">
        <v>24.0657</v>
      </c>
      <c r="I213" s="267">
        <v>5.8562</v>
      </c>
      <c r="J213" s="267">
        <v>27.5566</v>
      </c>
      <c r="K213" s="267">
        <v>4.9795</v>
      </c>
      <c r="L213" s="267">
        <v>20.7747</v>
      </c>
      <c r="M213" s="267">
        <v>11.2937</v>
      </c>
      <c r="N213" s="267">
        <v>0</v>
      </c>
      <c r="O213" s="267">
        <v>0</v>
      </c>
      <c r="P213" s="267">
        <v>0</v>
      </c>
    </row>
    <row r="214" spans="1:16" ht="15">
      <c r="A214" s="290">
        <v>5</v>
      </c>
      <c r="B214" s="267">
        <v>0</v>
      </c>
      <c r="C214" s="267">
        <v>0</v>
      </c>
      <c r="D214" s="267">
        <v>14.3663</v>
      </c>
      <c r="E214" s="267">
        <v>4.9813</v>
      </c>
      <c r="F214" s="267">
        <v>17.6648</v>
      </c>
      <c r="G214" s="267">
        <v>4.9251</v>
      </c>
      <c r="H214" s="267">
        <v>19.2526</v>
      </c>
      <c r="I214" s="267">
        <v>4.685</v>
      </c>
      <c r="J214" s="267">
        <v>22.0453</v>
      </c>
      <c r="K214" s="267">
        <v>3.9836</v>
      </c>
      <c r="L214" s="267">
        <v>16.6197</v>
      </c>
      <c r="M214" s="267">
        <v>9.0349</v>
      </c>
      <c r="N214" s="267">
        <v>0</v>
      </c>
      <c r="O214" s="267">
        <v>0</v>
      </c>
      <c r="P214" s="267">
        <v>0</v>
      </c>
    </row>
    <row r="215" spans="1:16" ht="15">
      <c r="A215" s="290">
        <v>6</v>
      </c>
      <c r="B215" s="267">
        <v>0</v>
      </c>
      <c r="C215" s="267">
        <v>0</v>
      </c>
      <c r="D215" s="267">
        <v>10.7747</v>
      </c>
      <c r="E215" s="267">
        <v>3.736</v>
      </c>
      <c r="F215" s="267">
        <v>13.2486</v>
      </c>
      <c r="G215" s="267">
        <v>3.6938</v>
      </c>
      <c r="H215" s="267">
        <v>14.4394</v>
      </c>
      <c r="I215" s="267">
        <v>3.5137</v>
      </c>
      <c r="J215" s="267">
        <v>16.534</v>
      </c>
      <c r="K215" s="267">
        <v>2.9877</v>
      </c>
      <c r="L215" s="267">
        <v>12.4648</v>
      </c>
      <c r="M215" s="267">
        <v>6.7762</v>
      </c>
      <c r="N215" s="267">
        <v>0</v>
      </c>
      <c r="O215" s="267">
        <v>0</v>
      </c>
      <c r="P215" s="267">
        <v>0</v>
      </c>
    </row>
    <row r="216" spans="1:16" ht="15">
      <c r="A216" s="290">
        <v>7</v>
      </c>
      <c r="B216" s="267">
        <v>0</v>
      </c>
      <c r="C216" s="267">
        <v>0</v>
      </c>
      <c r="D216" s="267">
        <v>10.5356</v>
      </c>
      <c r="E216" s="267">
        <v>3.6322</v>
      </c>
      <c r="F216" s="267">
        <v>12.6965</v>
      </c>
      <c r="G216" s="267">
        <v>3.5912</v>
      </c>
      <c r="H216" s="267">
        <v>13.8551</v>
      </c>
      <c r="I216" s="267">
        <v>3.4491</v>
      </c>
      <c r="J216" s="267">
        <v>15.8598</v>
      </c>
      <c r="K216" s="267">
        <v>2.9175</v>
      </c>
      <c r="L216" s="267">
        <v>11.9935</v>
      </c>
      <c r="M216" s="267">
        <v>6.588</v>
      </c>
      <c r="N216" s="267">
        <v>0</v>
      </c>
      <c r="O216" s="267">
        <v>0</v>
      </c>
      <c r="P216" s="267">
        <v>0</v>
      </c>
    </row>
    <row r="217" spans="1:16" ht="15">
      <c r="A217" s="290">
        <v>8</v>
      </c>
      <c r="B217" s="267">
        <v>0</v>
      </c>
      <c r="C217" s="267">
        <v>0</v>
      </c>
      <c r="D217" s="267">
        <v>10.2964</v>
      </c>
      <c r="E217" s="267">
        <v>3.5284</v>
      </c>
      <c r="F217" s="267">
        <v>12.1445</v>
      </c>
      <c r="G217" s="267">
        <v>3.4886</v>
      </c>
      <c r="H217" s="267">
        <v>13.2707</v>
      </c>
      <c r="I217" s="267">
        <v>3.3845</v>
      </c>
      <c r="J217" s="267">
        <v>15.1857</v>
      </c>
      <c r="K217" s="267">
        <v>2.8472</v>
      </c>
      <c r="L217" s="267">
        <v>11.5222</v>
      </c>
      <c r="M217" s="267">
        <v>6.3998</v>
      </c>
      <c r="N217" s="267">
        <v>0</v>
      </c>
      <c r="O217" s="267">
        <v>0</v>
      </c>
      <c r="P217" s="267">
        <v>0</v>
      </c>
    </row>
    <row r="218" spans="1:16" ht="15">
      <c r="A218" s="290">
        <v>9</v>
      </c>
      <c r="B218" s="267">
        <v>0</v>
      </c>
      <c r="C218" s="267">
        <v>0</v>
      </c>
      <c r="D218" s="267">
        <v>10.0572</v>
      </c>
      <c r="E218" s="267">
        <v>3.4247</v>
      </c>
      <c r="F218" s="267">
        <v>11.5924</v>
      </c>
      <c r="G218" s="267">
        <v>3.386</v>
      </c>
      <c r="H218" s="267">
        <v>12.6863</v>
      </c>
      <c r="I218" s="267">
        <v>3.3199</v>
      </c>
      <c r="J218" s="267">
        <v>14.5115</v>
      </c>
      <c r="K218" s="267">
        <v>2.777</v>
      </c>
      <c r="L218" s="267">
        <v>11.0509</v>
      </c>
      <c r="M218" s="267">
        <v>6.2115</v>
      </c>
      <c r="N218" s="267">
        <v>0</v>
      </c>
      <c r="O218" s="267">
        <v>0</v>
      </c>
      <c r="P218" s="267">
        <v>0</v>
      </c>
    </row>
    <row r="219" spans="1:16" ht="15">
      <c r="A219" s="290">
        <v>10</v>
      </c>
      <c r="B219" s="267">
        <v>0</v>
      </c>
      <c r="C219" s="267">
        <v>0</v>
      </c>
      <c r="D219" s="267">
        <v>9.8181</v>
      </c>
      <c r="E219" s="267">
        <v>3.3209</v>
      </c>
      <c r="F219" s="267">
        <v>11.0403</v>
      </c>
      <c r="G219" s="267">
        <v>3.2834</v>
      </c>
      <c r="H219" s="267">
        <v>12.102</v>
      </c>
      <c r="I219" s="267">
        <v>3.2553</v>
      </c>
      <c r="J219" s="267">
        <v>13.8374</v>
      </c>
      <c r="K219" s="267">
        <v>2.7068</v>
      </c>
      <c r="L219" s="267">
        <v>10.5797</v>
      </c>
      <c r="M219" s="267">
        <v>6.0233</v>
      </c>
      <c r="N219" s="267">
        <v>0</v>
      </c>
      <c r="O219" s="267">
        <v>0</v>
      </c>
      <c r="P219" s="267">
        <v>0</v>
      </c>
    </row>
    <row r="220" spans="1:16" ht="15">
      <c r="A220" s="290">
        <v>11</v>
      </c>
      <c r="B220" s="267">
        <v>0</v>
      </c>
      <c r="C220" s="267">
        <v>0</v>
      </c>
      <c r="D220" s="267">
        <v>9.5789</v>
      </c>
      <c r="E220" s="267">
        <v>3.2171</v>
      </c>
      <c r="F220" s="267">
        <v>10.4882</v>
      </c>
      <c r="G220" s="267">
        <v>3.1808</v>
      </c>
      <c r="H220" s="267">
        <v>11.5176</v>
      </c>
      <c r="I220" s="267">
        <v>3.1907</v>
      </c>
      <c r="J220" s="267">
        <v>13.1632</v>
      </c>
      <c r="K220" s="267">
        <v>2.6366</v>
      </c>
      <c r="L220" s="267">
        <v>10.1084</v>
      </c>
      <c r="M220" s="267">
        <v>5.8351</v>
      </c>
      <c r="N220" s="267">
        <v>0</v>
      </c>
      <c r="O220" s="267">
        <v>0</v>
      </c>
      <c r="P220" s="267">
        <v>0</v>
      </c>
    </row>
    <row r="221" spans="1:16" ht="15">
      <c r="A221" s="290">
        <v>12</v>
      </c>
      <c r="B221" s="267">
        <v>0</v>
      </c>
      <c r="C221" s="267">
        <v>0</v>
      </c>
      <c r="D221" s="267">
        <v>9.3397</v>
      </c>
      <c r="E221" s="267">
        <v>3.1133</v>
      </c>
      <c r="F221" s="267">
        <v>9.9361</v>
      </c>
      <c r="G221" s="267">
        <v>3.0782</v>
      </c>
      <c r="H221" s="267">
        <v>10.9332</v>
      </c>
      <c r="I221" s="267">
        <v>3.1261</v>
      </c>
      <c r="J221" s="267">
        <v>12.4891</v>
      </c>
      <c r="K221" s="267">
        <v>2.5664</v>
      </c>
      <c r="L221" s="267">
        <v>9.6371</v>
      </c>
      <c r="M221" s="267">
        <v>5.6468</v>
      </c>
      <c r="N221" s="267">
        <v>0</v>
      </c>
      <c r="O221" s="267">
        <v>0</v>
      </c>
      <c r="P221" s="267">
        <v>0</v>
      </c>
    </row>
    <row r="222" spans="1:16" ht="15">
      <c r="A222" s="290">
        <v>13</v>
      </c>
      <c r="B222" s="267">
        <v>0</v>
      </c>
      <c r="C222" s="267">
        <v>0</v>
      </c>
      <c r="D222" s="267">
        <v>9.1006</v>
      </c>
      <c r="E222" s="267">
        <v>3.0096</v>
      </c>
      <c r="F222" s="267">
        <v>9.3841</v>
      </c>
      <c r="G222" s="267">
        <v>2.9756</v>
      </c>
      <c r="H222" s="267">
        <v>10.3489</v>
      </c>
      <c r="I222" s="267">
        <v>3.0615</v>
      </c>
      <c r="J222" s="267">
        <v>11.8149</v>
      </c>
      <c r="K222" s="267">
        <v>2.4962</v>
      </c>
      <c r="L222" s="267">
        <v>9.1658</v>
      </c>
      <c r="M222" s="267">
        <v>5.4586</v>
      </c>
      <c r="N222" s="267">
        <v>0</v>
      </c>
      <c r="O222" s="267">
        <v>0</v>
      </c>
      <c r="P222" s="267">
        <v>0</v>
      </c>
    </row>
    <row r="223" spans="1:16" ht="15">
      <c r="A223" s="290">
        <v>14</v>
      </c>
      <c r="B223" s="267">
        <v>0</v>
      </c>
      <c r="C223" s="267">
        <v>0</v>
      </c>
      <c r="D223" s="267">
        <v>8.8614</v>
      </c>
      <c r="E223" s="267">
        <v>2.9058</v>
      </c>
      <c r="F223" s="267">
        <v>8.832</v>
      </c>
      <c r="G223" s="267">
        <v>2.873</v>
      </c>
      <c r="H223" s="267">
        <v>9.7645</v>
      </c>
      <c r="I223" s="267">
        <v>2.9969</v>
      </c>
      <c r="J223" s="267">
        <v>11.1408</v>
      </c>
      <c r="K223" s="267">
        <v>2.426</v>
      </c>
      <c r="L223" s="267">
        <v>8.6945</v>
      </c>
      <c r="M223" s="267">
        <v>5.2704</v>
      </c>
      <c r="N223" s="267">
        <v>0</v>
      </c>
      <c r="O223" s="267">
        <v>0</v>
      </c>
      <c r="P223" s="267">
        <v>0</v>
      </c>
    </row>
    <row r="224" spans="1:16" ht="15">
      <c r="A224" s="290">
        <v>15</v>
      </c>
      <c r="B224" s="267">
        <v>0</v>
      </c>
      <c r="C224" s="267">
        <v>0</v>
      </c>
      <c r="D224" s="267">
        <v>8.6222</v>
      </c>
      <c r="E224" s="267">
        <v>2.802</v>
      </c>
      <c r="F224" s="267">
        <v>8.2799</v>
      </c>
      <c r="G224" s="267">
        <v>2.7703</v>
      </c>
      <c r="H224" s="267">
        <v>9.1801</v>
      </c>
      <c r="I224" s="267">
        <v>2.9323</v>
      </c>
      <c r="J224" s="267">
        <v>10.4666</v>
      </c>
      <c r="K224" s="267">
        <v>2.3558</v>
      </c>
      <c r="L224" s="267">
        <v>8.2232</v>
      </c>
      <c r="M224" s="267">
        <v>5.0822</v>
      </c>
      <c r="N224" s="267">
        <v>0</v>
      </c>
      <c r="O224" s="267">
        <v>0</v>
      </c>
      <c r="P224" s="267">
        <v>0</v>
      </c>
    </row>
    <row r="225" spans="1:16" ht="15">
      <c r="A225" s="290">
        <v>16</v>
      </c>
      <c r="B225" s="267">
        <v>0</v>
      </c>
      <c r="C225" s="267">
        <v>0</v>
      </c>
      <c r="D225" s="267">
        <v>8.383</v>
      </c>
      <c r="E225" s="267">
        <v>2.6982</v>
      </c>
      <c r="F225" s="267">
        <v>7.7278</v>
      </c>
      <c r="G225" s="267">
        <v>2.6677</v>
      </c>
      <c r="H225" s="267">
        <v>8.5958</v>
      </c>
      <c r="I225" s="267">
        <v>2.8677</v>
      </c>
      <c r="J225" s="267">
        <v>9.7925</v>
      </c>
      <c r="K225" s="267">
        <v>2.2856</v>
      </c>
      <c r="L225" s="267">
        <v>7.7519</v>
      </c>
      <c r="M225" s="267">
        <v>4.8939</v>
      </c>
      <c r="N225" s="267">
        <v>0</v>
      </c>
      <c r="O225" s="267">
        <v>0</v>
      </c>
      <c r="P225" s="267">
        <v>0</v>
      </c>
    </row>
    <row r="226" spans="1:16" ht="15">
      <c r="A226" s="290">
        <v>17</v>
      </c>
      <c r="B226" s="267">
        <v>0</v>
      </c>
      <c r="C226" s="267">
        <v>0</v>
      </c>
      <c r="D226" s="267">
        <v>8.1439</v>
      </c>
      <c r="E226" s="267">
        <v>2.5944</v>
      </c>
      <c r="F226" s="267">
        <v>7.1757</v>
      </c>
      <c r="G226" s="267">
        <v>2.5651</v>
      </c>
      <c r="H226" s="267">
        <v>8.0114</v>
      </c>
      <c r="I226" s="267">
        <v>2.8031</v>
      </c>
      <c r="J226" s="267">
        <v>9.1183</v>
      </c>
      <c r="K226" s="267">
        <v>2.2154</v>
      </c>
      <c r="L226" s="267">
        <v>7.2806</v>
      </c>
      <c r="M226" s="267">
        <v>4.7057</v>
      </c>
      <c r="N226" s="267">
        <v>0</v>
      </c>
      <c r="O226" s="267">
        <v>0</v>
      </c>
      <c r="P226" s="267">
        <v>0</v>
      </c>
    </row>
    <row r="227" spans="1:16" ht="15">
      <c r="A227" s="290">
        <v>18</v>
      </c>
      <c r="B227" s="267">
        <v>0</v>
      </c>
      <c r="C227" s="267">
        <v>0</v>
      </c>
      <c r="D227" s="267">
        <v>7.9047</v>
      </c>
      <c r="E227" s="267">
        <v>2.4907</v>
      </c>
      <c r="F227" s="267">
        <v>6.6237</v>
      </c>
      <c r="G227" s="267">
        <v>2.4625</v>
      </c>
      <c r="H227" s="267">
        <v>7.427</v>
      </c>
      <c r="I227" s="267">
        <v>2.7385</v>
      </c>
      <c r="J227" s="267">
        <v>8.4442</v>
      </c>
      <c r="K227" s="267">
        <v>2.1451</v>
      </c>
      <c r="L227" s="267">
        <v>6.8093</v>
      </c>
      <c r="M227" s="267">
        <v>4.5175</v>
      </c>
      <c r="N227" s="267">
        <v>9.3783</v>
      </c>
      <c r="O227" s="267">
        <v>8.916</v>
      </c>
      <c r="P227" s="267">
        <v>0</v>
      </c>
    </row>
    <row r="228" spans="1:16" ht="15">
      <c r="A228" s="290">
        <v>19</v>
      </c>
      <c r="B228" s="267">
        <v>0</v>
      </c>
      <c r="C228" s="267">
        <v>0</v>
      </c>
      <c r="D228" s="267">
        <v>8.0875</v>
      </c>
      <c r="E228" s="267">
        <v>2.4828</v>
      </c>
      <c r="F228" s="267">
        <v>6.6717</v>
      </c>
      <c r="G228" s="267">
        <v>2.4429</v>
      </c>
      <c r="H228" s="267">
        <v>7.3531</v>
      </c>
      <c r="I228" s="267">
        <v>2.7173</v>
      </c>
      <c r="J228" s="267">
        <v>8.1394</v>
      </c>
      <c r="K228" s="267">
        <v>2.1422</v>
      </c>
      <c r="L228" s="267">
        <v>6.6758</v>
      </c>
      <c r="M228" s="267">
        <v>4.45</v>
      </c>
      <c r="N228" s="267">
        <v>9.1178</v>
      </c>
      <c r="O228" s="267">
        <v>8.6683</v>
      </c>
      <c r="P228" s="267">
        <v>0</v>
      </c>
    </row>
    <row r="229" spans="1:16" ht="15">
      <c r="A229" s="290">
        <v>20</v>
      </c>
      <c r="B229" s="267">
        <v>0</v>
      </c>
      <c r="C229" s="267">
        <v>0</v>
      </c>
      <c r="D229" s="267">
        <v>8.2703</v>
      </c>
      <c r="E229" s="267">
        <v>2.475</v>
      </c>
      <c r="F229" s="267">
        <v>6.7197</v>
      </c>
      <c r="G229" s="267">
        <v>2.4232</v>
      </c>
      <c r="H229" s="267">
        <v>7.2791</v>
      </c>
      <c r="I229" s="267">
        <v>2.6961</v>
      </c>
      <c r="J229" s="267">
        <v>7.8347</v>
      </c>
      <c r="K229" s="267">
        <v>2.1393</v>
      </c>
      <c r="L229" s="267">
        <v>6.5423</v>
      </c>
      <c r="M229" s="267">
        <v>4.3825</v>
      </c>
      <c r="N229" s="267">
        <v>8.8573</v>
      </c>
      <c r="O229" s="267">
        <v>8.4206</v>
      </c>
      <c r="P229" s="267">
        <v>0</v>
      </c>
    </row>
    <row r="230" spans="1:16" ht="15">
      <c r="A230" s="290">
        <v>21</v>
      </c>
      <c r="B230" s="267">
        <v>0</v>
      </c>
      <c r="C230" s="267">
        <v>0</v>
      </c>
      <c r="D230" s="267">
        <v>8.4531</v>
      </c>
      <c r="E230" s="267">
        <v>2.4671</v>
      </c>
      <c r="F230" s="267">
        <v>6.7677</v>
      </c>
      <c r="G230" s="267">
        <v>2.4035</v>
      </c>
      <c r="H230" s="267">
        <v>7.2051</v>
      </c>
      <c r="I230" s="267">
        <v>2.6749</v>
      </c>
      <c r="J230" s="267">
        <v>7.53</v>
      </c>
      <c r="K230" s="267">
        <v>2.1365</v>
      </c>
      <c r="L230" s="267">
        <v>6.4087</v>
      </c>
      <c r="M230" s="267">
        <v>4.315</v>
      </c>
      <c r="N230" s="267">
        <v>8.5968</v>
      </c>
      <c r="O230" s="267">
        <v>8.173</v>
      </c>
      <c r="P230" s="267">
        <v>0</v>
      </c>
    </row>
    <row r="231" spans="1:16" ht="15">
      <c r="A231" s="290">
        <v>22</v>
      </c>
      <c r="B231" s="267">
        <v>0</v>
      </c>
      <c r="C231" s="267">
        <v>0</v>
      </c>
      <c r="D231" s="267">
        <v>8.6359</v>
      </c>
      <c r="E231" s="267">
        <v>2.4593</v>
      </c>
      <c r="F231" s="267">
        <v>6.8157</v>
      </c>
      <c r="G231" s="267">
        <v>2.3838</v>
      </c>
      <c r="H231" s="267">
        <v>7.1311</v>
      </c>
      <c r="I231" s="267">
        <v>2.6537</v>
      </c>
      <c r="J231" s="267">
        <v>7.2252</v>
      </c>
      <c r="K231" s="267">
        <v>2.1336</v>
      </c>
      <c r="L231" s="267">
        <v>6.2752</v>
      </c>
      <c r="M231" s="267">
        <v>4.2475</v>
      </c>
      <c r="N231" s="267">
        <v>8.3363</v>
      </c>
      <c r="O231" s="267">
        <v>7.9253</v>
      </c>
      <c r="P231" s="267">
        <v>0</v>
      </c>
    </row>
    <row r="232" spans="1:16" ht="15">
      <c r="A232" s="290">
        <v>23</v>
      </c>
      <c r="B232" s="267">
        <v>0</v>
      </c>
      <c r="C232" s="267">
        <v>0</v>
      </c>
      <c r="D232" s="267">
        <v>8.8187</v>
      </c>
      <c r="E232" s="267">
        <v>2.4515</v>
      </c>
      <c r="F232" s="267">
        <v>6.8638</v>
      </c>
      <c r="G232" s="267">
        <v>2.3641</v>
      </c>
      <c r="H232" s="267">
        <v>7.0572</v>
      </c>
      <c r="I232" s="267">
        <v>2.6324</v>
      </c>
      <c r="J232" s="267">
        <v>6.9205</v>
      </c>
      <c r="K232" s="267">
        <v>2.1307</v>
      </c>
      <c r="L232" s="267">
        <v>6.1417</v>
      </c>
      <c r="M232" s="267">
        <v>4.18</v>
      </c>
      <c r="N232" s="267">
        <v>8.0758</v>
      </c>
      <c r="O232" s="267">
        <v>7.6776</v>
      </c>
      <c r="P232" s="267">
        <v>0</v>
      </c>
    </row>
    <row r="233" spans="1:16" ht="15">
      <c r="A233" s="290">
        <v>24</v>
      </c>
      <c r="B233" s="267">
        <v>0</v>
      </c>
      <c r="C233" s="267">
        <v>0</v>
      </c>
      <c r="D233" s="267">
        <v>9.0015</v>
      </c>
      <c r="E233" s="267">
        <v>2.4436</v>
      </c>
      <c r="F233" s="267">
        <v>6.9118</v>
      </c>
      <c r="G233" s="267">
        <v>2.3445</v>
      </c>
      <c r="H233" s="267">
        <v>6.9832</v>
      </c>
      <c r="I233" s="267">
        <v>2.6112</v>
      </c>
      <c r="J233" s="267">
        <v>6.6158</v>
      </c>
      <c r="K233" s="267">
        <v>2.1278</v>
      </c>
      <c r="L233" s="267">
        <v>6.0081</v>
      </c>
      <c r="M233" s="267">
        <v>4.1125</v>
      </c>
      <c r="N233" s="267">
        <v>7.8153</v>
      </c>
      <c r="O233" s="267">
        <v>7.43</v>
      </c>
      <c r="P233" s="267">
        <v>0</v>
      </c>
    </row>
    <row r="234" spans="1:16" ht="15">
      <c r="A234" s="290">
        <v>25</v>
      </c>
      <c r="B234" s="267">
        <v>0</v>
      </c>
      <c r="C234" s="267">
        <v>0</v>
      </c>
      <c r="D234" s="267">
        <v>9.1843</v>
      </c>
      <c r="E234" s="267">
        <v>2.4358</v>
      </c>
      <c r="F234" s="267">
        <v>6.9598</v>
      </c>
      <c r="G234" s="267">
        <v>2.3248</v>
      </c>
      <c r="H234" s="267">
        <v>6.9092</v>
      </c>
      <c r="I234" s="267">
        <v>2.59</v>
      </c>
      <c r="J234" s="267">
        <v>6.311</v>
      </c>
      <c r="K234" s="267">
        <v>2.1249</v>
      </c>
      <c r="L234" s="267">
        <v>5.8746</v>
      </c>
      <c r="M234" s="267">
        <v>4.045</v>
      </c>
      <c r="N234" s="267">
        <v>7.5547</v>
      </c>
      <c r="O234" s="267">
        <v>7.1823</v>
      </c>
      <c r="P234" s="267">
        <v>0</v>
      </c>
    </row>
    <row r="235" spans="1:16" ht="15">
      <c r="A235" s="290">
        <v>26</v>
      </c>
      <c r="B235" s="267">
        <v>0</v>
      </c>
      <c r="C235" s="267">
        <v>0</v>
      </c>
      <c r="D235" s="267">
        <v>9.3671</v>
      </c>
      <c r="E235" s="267">
        <v>2.4279</v>
      </c>
      <c r="F235" s="267">
        <v>7.0078</v>
      </c>
      <c r="G235" s="267">
        <v>2.3051</v>
      </c>
      <c r="H235" s="267">
        <v>6.8353</v>
      </c>
      <c r="I235" s="267">
        <v>2.5688</v>
      </c>
      <c r="J235" s="267">
        <v>6.0063</v>
      </c>
      <c r="K235" s="267">
        <v>2.122</v>
      </c>
      <c r="L235" s="267">
        <v>5.7411</v>
      </c>
      <c r="M235" s="267">
        <v>3.9775</v>
      </c>
      <c r="N235" s="267">
        <v>7.2942</v>
      </c>
      <c r="O235" s="267">
        <v>6.9346</v>
      </c>
      <c r="P235" s="267">
        <v>0</v>
      </c>
    </row>
    <row r="236" spans="1:16" ht="15">
      <c r="A236" s="290">
        <v>27</v>
      </c>
      <c r="B236" s="267">
        <v>0</v>
      </c>
      <c r="C236" s="267">
        <v>0</v>
      </c>
      <c r="D236" s="267">
        <v>9.5499</v>
      </c>
      <c r="E236" s="267">
        <v>2.4201</v>
      </c>
      <c r="F236" s="267">
        <v>7.0558</v>
      </c>
      <c r="G236" s="267">
        <v>2.2854</v>
      </c>
      <c r="H236" s="267">
        <v>6.7613</v>
      </c>
      <c r="I236" s="267">
        <v>2.5476</v>
      </c>
      <c r="J236" s="267">
        <v>5.7015</v>
      </c>
      <c r="K236" s="267">
        <v>2.1191</v>
      </c>
      <c r="L236" s="267">
        <v>5.6075</v>
      </c>
      <c r="M236" s="267">
        <v>3.91</v>
      </c>
      <c r="N236" s="267">
        <v>7.0337</v>
      </c>
      <c r="O236" s="267">
        <v>6.687</v>
      </c>
      <c r="P236" s="267">
        <v>0</v>
      </c>
    </row>
    <row r="237" spans="1:16" ht="15">
      <c r="A237" s="290">
        <v>28</v>
      </c>
      <c r="B237" s="267">
        <v>0</v>
      </c>
      <c r="C237" s="267">
        <v>0</v>
      </c>
      <c r="D237" s="267">
        <v>9.7327</v>
      </c>
      <c r="E237" s="267">
        <v>2.4122</v>
      </c>
      <c r="F237" s="267">
        <v>7.1039</v>
      </c>
      <c r="G237" s="267">
        <v>2.2657</v>
      </c>
      <c r="H237" s="267">
        <v>6.6873</v>
      </c>
      <c r="I237" s="267">
        <v>2.5264</v>
      </c>
      <c r="J237" s="267">
        <v>5.3968</v>
      </c>
      <c r="K237" s="267">
        <v>2.1162</v>
      </c>
      <c r="L237" s="267">
        <v>5.474</v>
      </c>
      <c r="M237" s="267">
        <v>3.8425</v>
      </c>
      <c r="N237" s="267">
        <v>6.7732</v>
      </c>
      <c r="O237" s="267">
        <v>6.4393</v>
      </c>
      <c r="P237" s="267">
        <v>0</v>
      </c>
    </row>
    <row r="238" spans="1:16" ht="15">
      <c r="A238" s="290">
        <v>29</v>
      </c>
      <c r="B238" s="267">
        <v>0</v>
      </c>
      <c r="C238" s="267">
        <v>0</v>
      </c>
      <c r="D238" s="267">
        <v>9.9156</v>
      </c>
      <c r="E238" s="267">
        <v>2.4044</v>
      </c>
      <c r="F238" s="267">
        <v>7.1519</v>
      </c>
      <c r="G238" s="267">
        <v>2.246</v>
      </c>
      <c r="H238" s="267">
        <v>6.6133</v>
      </c>
      <c r="I238" s="267">
        <v>2.5052</v>
      </c>
      <c r="J238" s="267">
        <v>5.0921</v>
      </c>
      <c r="K238" s="267">
        <v>2.1133</v>
      </c>
      <c r="L238" s="267">
        <v>5.3405</v>
      </c>
      <c r="M238" s="267">
        <v>3.775</v>
      </c>
      <c r="N238" s="267">
        <v>6.5127</v>
      </c>
      <c r="O238" s="267">
        <v>6.1916</v>
      </c>
      <c r="P238" s="267">
        <v>0</v>
      </c>
    </row>
    <row r="239" spans="1:16" ht="15">
      <c r="A239" s="290">
        <v>30</v>
      </c>
      <c r="B239" s="267">
        <v>0</v>
      </c>
      <c r="C239" s="267">
        <v>0</v>
      </c>
      <c r="D239" s="267">
        <v>10.0984</v>
      </c>
      <c r="E239" s="267">
        <v>2.3966</v>
      </c>
      <c r="F239" s="267">
        <v>7.1999</v>
      </c>
      <c r="G239" s="267">
        <v>2.2264</v>
      </c>
      <c r="H239" s="267">
        <v>6.5394</v>
      </c>
      <c r="I239" s="267">
        <v>2.484</v>
      </c>
      <c r="J239" s="267">
        <v>4.7873</v>
      </c>
      <c r="K239" s="267">
        <v>2.1104</v>
      </c>
      <c r="L239" s="267">
        <v>5.2069</v>
      </c>
      <c r="M239" s="267">
        <v>3.7075</v>
      </c>
      <c r="N239" s="267">
        <v>6.2522</v>
      </c>
      <c r="O239" s="267">
        <v>5.944</v>
      </c>
      <c r="P239" s="267">
        <v>0</v>
      </c>
    </row>
    <row r="240" spans="1:16" ht="15">
      <c r="A240" s="290">
        <v>31</v>
      </c>
      <c r="B240" s="267">
        <v>0</v>
      </c>
      <c r="C240" s="267">
        <v>0</v>
      </c>
      <c r="D240" s="267">
        <v>10.0156</v>
      </c>
      <c r="E240" s="267">
        <v>2.3803</v>
      </c>
      <c r="F240" s="267">
        <v>7.0724</v>
      </c>
      <c r="G240" s="267">
        <v>2.2152</v>
      </c>
      <c r="H240" s="267">
        <v>6.5021</v>
      </c>
      <c r="I240" s="267">
        <v>2.462</v>
      </c>
      <c r="J240" s="267">
        <v>4.833</v>
      </c>
      <c r="K240" s="267">
        <v>2.1053</v>
      </c>
      <c r="L240" s="267">
        <v>5.1505</v>
      </c>
      <c r="M240" s="267">
        <v>3.6538</v>
      </c>
      <c r="N240" s="267">
        <v>6.0815</v>
      </c>
      <c r="O240" s="267">
        <v>5.6635</v>
      </c>
      <c r="P240" s="267">
        <v>0</v>
      </c>
    </row>
    <row r="241" spans="1:16" ht="15">
      <c r="A241" s="290">
        <v>32</v>
      </c>
      <c r="B241" s="267">
        <v>0</v>
      </c>
      <c r="C241" s="267">
        <v>0</v>
      </c>
      <c r="D241" s="267">
        <v>9.9329</v>
      </c>
      <c r="E241" s="267">
        <v>2.364</v>
      </c>
      <c r="F241" s="267">
        <v>6.9449</v>
      </c>
      <c r="G241" s="267">
        <v>2.204</v>
      </c>
      <c r="H241" s="267">
        <v>6.4649</v>
      </c>
      <c r="I241" s="267">
        <v>2.44</v>
      </c>
      <c r="J241" s="267">
        <v>4.8787</v>
      </c>
      <c r="K241" s="267">
        <v>2.1002</v>
      </c>
      <c r="L241" s="267">
        <v>5.094</v>
      </c>
      <c r="M241" s="267">
        <v>3.6</v>
      </c>
      <c r="N241" s="267">
        <v>5.9107</v>
      </c>
      <c r="O241" s="267">
        <v>5.383</v>
      </c>
      <c r="P241" s="267">
        <v>0</v>
      </c>
    </row>
    <row r="242" spans="1:16" ht="15">
      <c r="A242" s="290">
        <v>33</v>
      </c>
      <c r="B242" s="267">
        <v>0</v>
      </c>
      <c r="C242" s="267">
        <v>0</v>
      </c>
      <c r="D242" s="267">
        <v>9.8501</v>
      </c>
      <c r="E242" s="267">
        <v>2.3477</v>
      </c>
      <c r="F242" s="267">
        <v>6.8173</v>
      </c>
      <c r="G242" s="267">
        <v>2.1928</v>
      </c>
      <c r="H242" s="267">
        <v>6.4276</v>
      </c>
      <c r="I242" s="267">
        <v>2.418</v>
      </c>
      <c r="J242" s="267">
        <v>4.9244</v>
      </c>
      <c r="K242" s="267">
        <v>2.0951</v>
      </c>
      <c r="L242" s="267">
        <v>5.0376</v>
      </c>
      <c r="M242" s="267">
        <v>3.5462</v>
      </c>
      <c r="N242" s="267">
        <v>5.74</v>
      </c>
      <c r="O242" s="267">
        <v>5.1025</v>
      </c>
      <c r="P242" s="267">
        <v>0</v>
      </c>
    </row>
    <row r="243" spans="1:16" ht="15">
      <c r="A243" s="290">
        <v>34</v>
      </c>
      <c r="B243" s="267">
        <v>0</v>
      </c>
      <c r="C243" s="267">
        <v>0</v>
      </c>
      <c r="D243" s="267">
        <v>9.7674</v>
      </c>
      <c r="E243" s="267">
        <v>2.3314</v>
      </c>
      <c r="F243" s="267">
        <v>6.6898</v>
      </c>
      <c r="G243" s="267">
        <v>2.1816</v>
      </c>
      <c r="H243" s="267">
        <v>6.3903</v>
      </c>
      <c r="I243" s="267">
        <v>2.396</v>
      </c>
      <c r="J243" s="267">
        <v>4.9701</v>
      </c>
      <c r="K243" s="267">
        <v>2.09</v>
      </c>
      <c r="L243" s="267">
        <v>4.9811</v>
      </c>
      <c r="M243" s="267">
        <v>3.4924</v>
      </c>
      <c r="N243" s="267">
        <v>5.5692</v>
      </c>
      <c r="O243" s="267">
        <v>4.8221</v>
      </c>
      <c r="P243" s="267">
        <v>0</v>
      </c>
    </row>
    <row r="244" spans="1:16" ht="15">
      <c r="A244" s="290">
        <v>35</v>
      </c>
      <c r="B244" s="267">
        <v>0</v>
      </c>
      <c r="C244" s="267">
        <v>0</v>
      </c>
      <c r="D244" s="267">
        <v>9.6846</v>
      </c>
      <c r="E244" s="267">
        <v>2.3151</v>
      </c>
      <c r="F244" s="267">
        <v>6.5623</v>
      </c>
      <c r="G244" s="267">
        <v>2.1704</v>
      </c>
      <c r="H244" s="267">
        <v>6.3531</v>
      </c>
      <c r="I244" s="267">
        <v>2.374</v>
      </c>
      <c r="J244" s="267">
        <v>5.0158</v>
      </c>
      <c r="K244" s="267">
        <v>2.0849</v>
      </c>
      <c r="L244" s="267">
        <v>4.9247</v>
      </c>
      <c r="M244" s="267">
        <v>3.4386</v>
      </c>
      <c r="N244" s="267">
        <v>5.3985</v>
      </c>
      <c r="O244" s="267">
        <v>4.5416</v>
      </c>
      <c r="P244" s="267">
        <v>0</v>
      </c>
    </row>
    <row r="245" spans="1:16" ht="15">
      <c r="A245" s="290">
        <v>36</v>
      </c>
      <c r="B245" s="267">
        <v>0</v>
      </c>
      <c r="C245" s="267">
        <v>0</v>
      </c>
      <c r="D245" s="267">
        <v>9.6019</v>
      </c>
      <c r="E245" s="267">
        <v>2.2988</v>
      </c>
      <c r="F245" s="267">
        <v>6.4348</v>
      </c>
      <c r="G245" s="267">
        <v>2.1592</v>
      </c>
      <c r="H245" s="267">
        <v>6.3158</v>
      </c>
      <c r="I245" s="267">
        <v>2.352</v>
      </c>
      <c r="J245" s="267">
        <v>5.0615</v>
      </c>
      <c r="K245" s="267">
        <v>2.0798</v>
      </c>
      <c r="L245" s="267">
        <v>4.8682</v>
      </c>
      <c r="M245" s="267">
        <v>3.3848</v>
      </c>
      <c r="N245" s="267">
        <v>5.2278</v>
      </c>
      <c r="O245" s="267">
        <v>4.2611</v>
      </c>
      <c r="P245" s="267">
        <v>0</v>
      </c>
    </row>
    <row r="246" spans="1:16" ht="15">
      <c r="A246" s="290">
        <v>37</v>
      </c>
      <c r="B246" s="267">
        <v>0</v>
      </c>
      <c r="C246" s="267">
        <v>0</v>
      </c>
      <c r="D246" s="267">
        <v>9.5192</v>
      </c>
      <c r="E246" s="267">
        <v>2.2825</v>
      </c>
      <c r="F246" s="267">
        <v>6.3073</v>
      </c>
      <c r="G246" s="267">
        <v>2.148</v>
      </c>
      <c r="H246" s="267">
        <v>6.2786</v>
      </c>
      <c r="I246" s="267">
        <v>2.33</v>
      </c>
      <c r="J246" s="267">
        <v>5.1072</v>
      </c>
      <c r="K246" s="267">
        <v>2.0747</v>
      </c>
      <c r="L246" s="267">
        <v>4.8118</v>
      </c>
      <c r="M246" s="267">
        <v>3.331</v>
      </c>
      <c r="N246" s="267">
        <v>5.057</v>
      </c>
      <c r="O246" s="267">
        <v>3.9806</v>
      </c>
      <c r="P246" s="267">
        <v>0</v>
      </c>
    </row>
    <row r="247" spans="1:16" ht="15">
      <c r="A247" s="290">
        <v>38</v>
      </c>
      <c r="B247" s="267">
        <v>0</v>
      </c>
      <c r="C247" s="267">
        <v>0</v>
      </c>
      <c r="D247" s="267">
        <v>9.4364</v>
      </c>
      <c r="E247" s="267">
        <v>2.2662</v>
      </c>
      <c r="F247" s="267">
        <v>6.1798</v>
      </c>
      <c r="G247" s="267">
        <v>2.1368</v>
      </c>
      <c r="H247" s="267">
        <v>6.2413</v>
      </c>
      <c r="I247" s="267">
        <v>2.308</v>
      </c>
      <c r="J247" s="267">
        <v>5.1529</v>
      </c>
      <c r="K247" s="267">
        <v>2.0696</v>
      </c>
      <c r="L247" s="267">
        <v>4.7553</v>
      </c>
      <c r="M247" s="267">
        <v>3.2772</v>
      </c>
      <c r="N247" s="267">
        <v>4.8863</v>
      </c>
      <c r="O247" s="267">
        <v>3.7001</v>
      </c>
      <c r="P247" s="267">
        <v>0</v>
      </c>
    </row>
    <row r="248" spans="1:16" ht="15">
      <c r="A248" s="290">
        <v>39</v>
      </c>
      <c r="B248" s="267">
        <v>0</v>
      </c>
      <c r="C248" s="267">
        <v>0</v>
      </c>
      <c r="D248" s="267">
        <v>9.3537</v>
      </c>
      <c r="E248" s="267">
        <v>2.2499</v>
      </c>
      <c r="F248" s="267">
        <v>6.0523</v>
      </c>
      <c r="G248" s="267">
        <v>2.1256</v>
      </c>
      <c r="H248" s="267">
        <v>6.2041</v>
      </c>
      <c r="I248" s="267">
        <v>2.286</v>
      </c>
      <c r="J248" s="267">
        <v>5.1986</v>
      </c>
      <c r="K248" s="267">
        <v>2.0645</v>
      </c>
      <c r="L248" s="267">
        <v>4.6988</v>
      </c>
      <c r="M248" s="267">
        <v>3.2234</v>
      </c>
      <c r="N248" s="267">
        <v>4.7156</v>
      </c>
      <c r="O248" s="267">
        <v>3.4196</v>
      </c>
      <c r="P248" s="267">
        <v>0</v>
      </c>
    </row>
    <row r="249" spans="1:16" ht="15">
      <c r="A249" s="290">
        <v>40</v>
      </c>
      <c r="B249" s="267">
        <v>0</v>
      </c>
      <c r="C249" s="267">
        <v>0</v>
      </c>
      <c r="D249" s="267">
        <v>9.2709</v>
      </c>
      <c r="E249" s="267">
        <v>2.2337</v>
      </c>
      <c r="F249" s="267">
        <v>5.9248</v>
      </c>
      <c r="G249" s="267">
        <v>2.1144</v>
      </c>
      <c r="H249" s="267">
        <v>6.1668</v>
      </c>
      <c r="I249" s="267">
        <v>2.264</v>
      </c>
      <c r="J249" s="267">
        <v>5.2443</v>
      </c>
      <c r="K249" s="267">
        <v>2.0595</v>
      </c>
      <c r="L249" s="267">
        <v>4.6424</v>
      </c>
      <c r="M249" s="267">
        <v>3.1696</v>
      </c>
      <c r="N249" s="267">
        <v>4.5448</v>
      </c>
      <c r="O249" s="267">
        <v>3.1392</v>
      </c>
      <c r="P249" s="267">
        <v>0</v>
      </c>
    </row>
    <row r="250" spans="1:16" ht="15">
      <c r="A250" s="290">
        <v>41</v>
      </c>
      <c r="B250" s="267">
        <v>0</v>
      </c>
      <c r="C250" s="267">
        <v>0</v>
      </c>
      <c r="D250" s="267">
        <v>9.1882</v>
      </c>
      <c r="E250" s="267">
        <v>2.2174</v>
      </c>
      <c r="F250" s="267">
        <v>5.7972</v>
      </c>
      <c r="G250" s="267">
        <v>2.1032</v>
      </c>
      <c r="H250" s="267">
        <v>6.1296</v>
      </c>
      <c r="I250" s="267">
        <v>2.242</v>
      </c>
      <c r="J250" s="267">
        <v>5.29</v>
      </c>
      <c r="K250" s="267">
        <v>2.0544</v>
      </c>
      <c r="L250" s="267">
        <v>4.5859</v>
      </c>
      <c r="M250" s="267">
        <v>3.1158</v>
      </c>
      <c r="N250" s="267">
        <v>4.3741</v>
      </c>
      <c r="O250" s="267">
        <v>2.8587</v>
      </c>
      <c r="P250" s="267">
        <v>0</v>
      </c>
    </row>
    <row r="251" spans="1:16" ht="15">
      <c r="A251" s="290">
        <v>42</v>
      </c>
      <c r="B251" s="267">
        <v>0</v>
      </c>
      <c r="C251" s="267">
        <v>0</v>
      </c>
      <c r="D251" s="267">
        <v>9.1054</v>
      </c>
      <c r="E251" s="267">
        <v>2.2011</v>
      </c>
      <c r="F251" s="267">
        <v>5.6697</v>
      </c>
      <c r="G251" s="267">
        <v>2.092</v>
      </c>
      <c r="H251" s="267">
        <v>6.0923</v>
      </c>
      <c r="I251" s="267">
        <v>2.22</v>
      </c>
      <c r="J251" s="267">
        <v>5.3357</v>
      </c>
      <c r="K251" s="267">
        <v>2.0493</v>
      </c>
      <c r="L251" s="267">
        <v>4.5295</v>
      </c>
      <c r="M251" s="267">
        <v>3.062</v>
      </c>
      <c r="N251" s="267">
        <v>4.2033</v>
      </c>
      <c r="O251" s="267">
        <v>2.5782</v>
      </c>
      <c r="P251" s="267">
        <v>0</v>
      </c>
    </row>
    <row r="252" spans="1:16" ht="15">
      <c r="A252" s="290">
        <v>43</v>
      </c>
      <c r="B252" s="267">
        <v>0</v>
      </c>
      <c r="C252" s="267">
        <v>0</v>
      </c>
      <c r="D252" s="267">
        <v>8.7315</v>
      </c>
      <c r="E252" s="267">
        <v>2.1825</v>
      </c>
      <c r="F252" s="267">
        <v>5.5885</v>
      </c>
      <c r="G252" s="267">
        <v>2.0781</v>
      </c>
      <c r="H252" s="267">
        <v>6.1321</v>
      </c>
      <c r="I252" s="267">
        <v>2.2028</v>
      </c>
      <c r="J252" s="267">
        <v>5.1843</v>
      </c>
      <c r="K252" s="267">
        <v>2.0465</v>
      </c>
      <c r="L252" s="267">
        <v>4.5923</v>
      </c>
      <c r="M252" s="267">
        <v>3.0379</v>
      </c>
      <c r="N252" s="267">
        <v>4.1256</v>
      </c>
      <c r="O252" s="267">
        <v>2.5464</v>
      </c>
      <c r="P252" s="267">
        <v>0</v>
      </c>
    </row>
    <row r="253" spans="1:16" ht="15">
      <c r="A253" s="290">
        <v>44</v>
      </c>
      <c r="B253" s="267">
        <v>0</v>
      </c>
      <c r="C253" s="267">
        <v>0</v>
      </c>
      <c r="D253" s="267">
        <v>8.3576</v>
      </c>
      <c r="E253" s="267">
        <v>2.1639</v>
      </c>
      <c r="F253" s="267">
        <v>5.5072</v>
      </c>
      <c r="G253" s="267">
        <v>2.0643</v>
      </c>
      <c r="H253" s="267">
        <v>6.172</v>
      </c>
      <c r="I253" s="267">
        <v>2.1857</v>
      </c>
      <c r="J253" s="267">
        <v>5.0328</v>
      </c>
      <c r="K253" s="267">
        <v>2.0437</v>
      </c>
      <c r="L253" s="267">
        <v>4.6551</v>
      </c>
      <c r="M253" s="267">
        <v>3.0138</v>
      </c>
      <c r="N253" s="267">
        <v>4.0479</v>
      </c>
      <c r="O253" s="267">
        <v>2.5145</v>
      </c>
      <c r="P253" s="267">
        <v>0</v>
      </c>
    </row>
    <row r="254" spans="1:16" ht="15">
      <c r="A254" s="290">
        <v>45</v>
      </c>
      <c r="B254" s="267">
        <v>0</v>
      </c>
      <c r="C254" s="267">
        <v>0</v>
      </c>
      <c r="D254" s="267">
        <v>7.9837</v>
      </c>
      <c r="E254" s="267">
        <v>2.1453</v>
      </c>
      <c r="F254" s="267">
        <v>5.426</v>
      </c>
      <c r="G254" s="267">
        <v>2.0505</v>
      </c>
      <c r="H254" s="267">
        <v>6.2118</v>
      </c>
      <c r="I254" s="267">
        <v>2.1685</v>
      </c>
      <c r="J254" s="267">
        <v>4.8813</v>
      </c>
      <c r="K254" s="267">
        <v>2.041</v>
      </c>
      <c r="L254" s="267">
        <v>4.7179</v>
      </c>
      <c r="M254" s="267">
        <v>2.9897</v>
      </c>
      <c r="N254" s="267">
        <v>3.9702</v>
      </c>
      <c r="O254" s="267">
        <v>2.4827</v>
      </c>
      <c r="P254" s="267">
        <v>0</v>
      </c>
    </row>
    <row r="255" spans="1:16" ht="15">
      <c r="A255" s="290">
        <v>46</v>
      </c>
      <c r="B255" s="267">
        <v>0</v>
      </c>
      <c r="C255" s="267">
        <v>0</v>
      </c>
      <c r="D255" s="267">
        <v>7.6098</v>
      </c>
      <c r="E255" s="267">
        <v>2.1268</v>
      </c>
      <c r="F255" s="267">
        <v>5.3447</v>
      </c>
      <c r="G255" s="267">
        <v>2.0366</v>
      </c>
      <c r="H255" s="267">
        <v>6.2517</v>
      </c>
      <c r="I255" s="267">
        <v>2.1513</v>
      </c>
      <c r="J255" s="267">
        <v>4.7299</v>
      </c>
      <c r="K255" s="267">
        <v>2.0382</v>
      </c>
      <c r="L255" s="267">
        <v>4.7807</v>
      </c>
      <c r="M255" s="267">
        <v>2.9656</v>
      </c>
      <c r="N255" s="267">
        <v>3.8925</v>
      </c>
      <c r="O255" s="267">
        <v>2.4509</v>
      </c>
      <c r="P255" s="267">
        <v>0</v>
      </c>
    </row>
    <row r="256" spans="1:16" ht="15">
      <c r="A256" s="290">
        <v>47</v>
      </c>
      <c r="B256" s="267">
        <v>0</v>
      </c>
      <c r="C256" s="267">
        <v>0</v>
      </c>
      <c r="D256" s="267">
        <v>7.2359</v>
      </c>
      <c r="E256" s="267">
        <v>2.1082</v>
      </c>
      <c r="F256" s="267">
        <v>5.2635</v>
      </c>
      <c r="G256" s="267">
        <v>2.0228</v>
      </c>
      <c r="H256" s="267">
        <v>6.2915</v>
      </c>
      <c r="I256" s="267">
        <v>2.1341</v>
      </c>
      <c r="J256" s="267">
        <v>4.5784</v>
      </c>
      <c r="K256" s="267">
        <v>2.0354</v>
      </c>
      <c r="L256" s="267">
        <v>4.8435</v>
      </c>
      <c r="M256" s="267">
        <v>2.9415</v>
      </c>
      <c r="N256" s="267">
        <v>3.8148</v>
      </c>
      <c r="O256" s="267">
        <v>2.4191</v>
      </c>
      <c r="P256" s="267">
        <v>0</v>
      </c>
    </row>
    <row r="257" spans="1:16" ht="15">
      <c r="A257" s="290">
        <v>48</v>
      </c>
      <c r="B257" s="267">
        <v>0</v>
      </c>
      <c r="C257" s="267">
        <v>0</v>
      </c>
      <c r="D257" s="267">
        <v>6.862</v>
      </c>
      <c r="E257" s="267">
        <v>2.0896</v>
      </c>
      <c r="F257" s="267">
        <v>5.1823</v>
      </c>
      <c r="G257" s="267">
        <v>2.009</v>
      </c>
      <c r="H257" s="267">
        <v>6.3314</v>
      </c>
      <c r="I257" s="267">
        <v>2.1169</v>
      </c>
      <c r="J257" s="267">
        <v>4.4269</v>
      </c>
      <c r="K257" s="267">
        <v>2.0327</v>
      </c>
      <c r="L257" s="267">
        <v>4.9063</v>
      </c>
      <c r="M257" s="267">
        <v>2.9174</v>
      </c>
      <c r="N257" s="267">
        <v>3.7371</v>
      </c>
      <c r="O257" s="267">
        <v>2.3873</v>
      </c>
      <c r="P257" s="267">
        <v>0</v>
      </c>
    </row>
    <row r="258" spans="1:16" ht="15">
      <c r="A258" s="290">
        <v>49</v>
      </c>
      <c r="B258" s="267">
        <v>0</v>
      </c>
      <c r="C258" s="267">
        <v>0</v>
      </c>
      <c r="D258" s="267">
        <v>6.4881</v>
      </c>
      <c r="E258" s="267">
        <v>2.071</v>
      </c>
      <c r="F258" s="267">
        <v>5.101</v>
      </c>
      <c r="G258" s="267">
        <v>1.9951</v>
      </c>
      <c r="H258" s="267">
        <v>6.3712</v>
      </c>
      <c r="I258" s="267">
        <v>2.0997</v>
      </c>
      <c r="J258" s="267">
        <v>4.2755</v>
      </c>
      <c r="K258" s="267">
        <v>2.0299</v>
      </c>
      <c r="L258" s="267">
        <v>4.9691</v>
      </c>
      <c r="M258" s="267">
        <v>2.8933</v>
      </c>
      <c r="N258" s="267">
        <v>3.6594</v>
      </c>
      <c r="O258" s="267">
        <v>2.3554</v>
      </c>
      <c r="P258" s="267">
        <v>0</v>
      </c>
    </row>
    <row r="259" spans="1:16" ht="15">
      <c r="A259" s="290">
        <v>50</v>
      </c>
      <c r="B259" s="267">
        <v>0</v>
      </c>
      <c r="C259" s="267">
        <v>0</v>
      </c>
      <c r="D259" s="267">
        <v>6.1142</v>
      </c>
      <c r="E259" s="267">
        <v>2.0524</v>
      </c>
      <c r="F259" s="267">
        <v>5.0198</v>
      </c>
      <c r="G259" s="267">
        <v>1.9813</v>
      </c>
      <c r="H259" s="267">
        <v>6.4111</v>
      </c>
      <c r="I259" s="267">
        <v>2.0825</v>
      </c>
      <c r="J259" s="267">
        <v>4.124</v>
      </c>
      <c r="K259" s="267">
        <v>2.0271</v>
      </c>
      <c r="L259" s="267">
        <v>5.032</v>
      </c>
      <c r="M259" s="267">
        <v>2.8691</v>
      </c>
      <c r="N259" s="267">
        <v>3.5817</v>
      </c>
      <c r="O259" s="267">
        <v>2.3236</v>
      </c>
      <c r="P259" s="267">
        <v>0</v>
      </c>
    </row>
    <row r="260" spans="1:16" ht="15">
      <c r="A260" s="290">
        <v>51</v>
      </c>
      <c r="B260" s="267">
        <v>0</v>
      </c>
      <c r="C260" s="267">
        <v>0</v>
      </c>
      <c r="D260" s="267">
        <v>5.7403</v>
      </c>
      <c r="E260" s="267">
        <v>2.0339</v>
      </c>
      <c r="F260" s="267">
        <v>4.9385</v>
      </c>
      <c r="G260" s="267">
        <v>1.9674</v>
      </c>
      <c r="H260" s="267">
        <v>6.4509</v>
      </c>
      <c r="I260" s="267">
        <v>2.0653</v>
      </c>
      <c r="J260" s="267">
        <v>3.9725</v>
      </c>
      <c r="K260" s="267">
        <v>2.0244</v>
      </c>
      <c r="L260" s="267">
        <v>5.0948</v>
      </c>
      <c r="M260" s="267">
        <v>2.845</v>
      </c>
      <c r="N260" s="267">
        <v>3.504</v>
      </c>
      <c r="O260" s="267">
        <v>2.2918</v>
      </c>
      <c r="P260" s="267">
        <v>0</v>
      </c>
    </row>
    <row r="261" spans="1:16" ht="15">
      <c r="A261" s="290">
        <v>52</v>
      </c>
      <c r="B261" s="267">
        <v>0</v>
      </c>
      <c r="C261" s="267">
        <v>0</v>
      </c>
      <c r="D261" s="267">
        <v>5.3664</v>
      </c>
      <c r="E261" s="267">
        <v>2.0153</v>
      </c>
      <c r="F261" s="267">
        <v>4.8573</v>
      </c>
      <c r="G261" s="267">
        <v>1.9536</v>
      </c>
      <c r="H261" s="267">
        <v>6.4908</v>
      </c>
      <c r="I261" s="267">
        <v>2.0481</v>
      </c>
      <c r="J261" s="267">
        <v>3.8211</v>
      </c>
      <c r="K261" s="267">
        <v>2.0216</v>
      </c>
      <c r="L261" s="267">
        <v>5.1576</v>
      </c>
      <c r="M261" s="267">
        <v>2.8209</v>
      </c>
      <c r="N261" s="267">
        <v>3.4263</v>
      </c>
      <c r="O261" s="267">
        <v>2.26</v>
      </c>
      <c r="P261" s="267">
        <v>0</v>
      </c>
    </row>
    <row r="262" spans="1:16" ht="15">
      <c r="A262" s="290">
        <v>53</v>
      </c>
      <c r="B262" s="267">
        <v>0</v>
      </c>
      <c r="C262" s="267">
        <v>0</v>
      </c>
      <c r="D262" s="267">
        <v>4.9925</v>
      </c>
      <c r="E262" s="267">
        <v>1.9967</v>
      </c>
      <c r="F262" s="267">
        <v>4.776</v>
      </c>
      <c r="G262" s="267">
        <v>1.9398</v>
      </c>
      <c r="H262" s="267">
        <v>6.5306</v>
      </c>
      <c r="I262" s="267">
        <v>2.0309</v>
      </c>
      <c r="J262" s="267">
        <v>3.6696</v>
      </c>
      <c r="K262" s="267">
        <v>2.0188</v>
      </c>
      <c r="L262" s="267">
        <v>5.2204</v>
      </c>
      <c r="M262" s="267">
        <v>2.7968</v>
      </c>
      <c r="N262" s="267">
        <v>3.3486</v>
      </c>
      <c r="O262" s="267">
        <v>2.2281</v>
      </c>
      <c r="P262" s="267">
        <v>0</v>
      </c>
    </row>
    <row r="263" spans="1:16" ht="15">
      <c r="A263" s="290">
        <v>54</v>
      </c>
      <c r="B263" s="267">
        <v>0</v>
      </c>
      <c r="C263" s="267">
        <v>0</v>
      </c>
      <c r="D263" s="267">
        <v>4.6186</v>
      </c>
      <c r="E263" s="267">
        <v>1.9781</v>
      </c>
      <c r="F263" s="267">
        <v>4.6948</v>
      </c>
      <c r="G263" s="267">
        <v>1.9259</v>
      </c>
      <c r="H263" s="267">
        <v>6.5705</v>
      </c>
      <c r="I263" s="267">
        <v>2.0137</v>
      </c>
      <c r="J263" s="267">
        <v>3.5181</v>
      </c>
      <c r="K263" s="267">
        <v>2.0161</v>
      </c>
      <c r="L263" s="267">
        <v>5.2832</v>
      </c>
      <c r="M263" s="267">
        <v>2.7727</v>
      </c>
      <c r="N263" s="267">
        <v>3.2709</v>
      </c>
      <c r="O263" s="267">
        <v>2.1963</v>
      </c>
      <c r="P263" s="267">
        <v>0</v>
      </c>
    </row>
    <row r="264" spans="1:16" ht="15">
      <c r="A264" s="290">
        <v>55</v>
      </c>
      <c r="B264" s="267">
        <v>0</v>
      </c>
      <c r="C264" s="267">
        <v>0</v>
      </c>
      <c r="D264" s="267">
        <v>4.6595</v>
      </c>
      <c r="E264" s="267">
        <v>1.9421</v>
      </c>
      <c r="F264" s="267">
        <v>4.6357</v>
      </c>
      <c r="G264" s="267">
        <v>1.8936</v>
      </c>
      <c r="H264" s="267">
        <v>6.3561</v>
      </c>
      <c r="I264" s="267">
        <v>1.9754</v>
      </c>
      <c r="J264" s="267">
        <v>3.4379</v>
      </c>
      <c r="K264" s="267">
        <v>1.9802</v>
      </c>
      <c r="L264" s="267">
        <v>5.1622</v>
      </c>
      <c r="M264" s="267">
        <v>2.717</v>
      </c>
      <c r="N264" s="267">
        <v>3.2179</v>
      </c>
      <c r="O264" s="267">
        <v>2.1571</v>
      </c>
      <c r="P264" s="267">
        <v>0</v>
      </c>
    </row>
    <row r="265" spans="1:16" ht="15">
      <c r="A265" s="290">
        <v>56</v>
      </c>
      <c r="B265" s="267">
        <v>0</v>
      </c>
      <c r="C265" s="267">
        <v>0</v>
      </c>
      <c r="D265" s="267">
        <v>4.7004</v>
      </c>
      <c r="E265" s="267">
        <v>1.9061</v>
      </c>
      <c r="F265" s="267">
        <v>4.5766</v>
      </c>
      <c r="G265" s="267">
        <v>1.8613</v>
      </c>
      <c r="H265" s="267">
        <v>6.1416</v>
      </c>
      <c r="I265" s="267">
        <v>1.9371</v>
      </c>
      <c r="J265" s="267">
        <v>3.3577</v>
      </c>
      <c r="K265" s="267">
        <v>1.9443</v>
      </c>
      <c r="L265" s="267">
        <v>5.0413</v>
      </c>
      <c r="M265" s="267">
        <v>2.6613</v>
      </c>
      <c r="N265" s="267">
        <v>3.1649</v>
      </c>
      <c r="O265" s="267">
        <v>2.1179</v>
      </c>
      <c r="P265" s="267">
        <v>0</v>
      </c>
    </row>
    <row r="266" spans="1:16" ht="15">
      <c r="A266" s="290">
        <v>57</v>
      </c>
      <c r="B266" s="267">
        <v>0</v>
      </c>
      <c r="C266" s="267">
        <v>0</v>
      </c>
      <c r="D266" s="267">
        <v>4.7413</v>
      </c>
      <c r="E266" s="267">
        <v>1.8702</v>
      </c>
      <c r="F266" s="267">
        <v>4.5175</v>
      </c>
      <c r="G266" s="267">
        <v>1.8291</v>
      </c>
      <c r="H266" s="267">
        <v>5.9272</v>
      </c>
      <c r="I266" s="267">
        <v>1.8988</v>
      </c>
      <c r="J266" s="267">
        <v>3.2775</v>
      </c>
      <c r="K266" s="267">
        <v>1.9085</v>
      </c>
      <c r="L266" s="267">
        <v>4.9203</v>
      </c>
      <c r="M266" s="267">
        <v>2.6056</v>
      </c>
      <c r="N266" s="267">
        <v>3.1118</v>
      </c>
      <c r="O266" s="267">
        <v>2.0787</v>
      </c>
      <c r="P266" s="267">
        <v>0</v>
      </c>
    </row>
    <row r="267" spans="1:16" ht="15">
      <c r="A267" s="290">
        <v>58</v>
      </c>
      <c r="B267" s="267">
        <v>0</v>
      </c>
      <c r="C267" s="267">
        <v>0</v>
      </c>
      <c r="D267" s="267">
        <v>4.7823</v>
      </c>
      <c r="E267" s="267">
        <v>1.8342</v>
      </c>
      <c r="F267" s="267">
        <v>4.4584</v>
      </c>
      <c r="G267" s="267">
        <v>1.7968</v>
      </c>
      <c r="H267" s="267">
        <v>5.7128</v>
      </c>
      <c r="I267" s="267">
        <v>1.8605</v>
      </c>
      <c r="J267" s="267">
        <v>3.1974</v>
      </c>
      <c r="K267" s="267">
        <v>1.8726</v>
      </c>
      <c r="L267" s="267">
        <v>4.7994</v>
      </c>
      <c r="M267" s="267">
        <v>2.5499</v>
      </c>
      <c r="N267" s="267">
        <v>3.0588</v>
      </c>
      <c r="O267" s="267">
        <v>2.0395</v>
      </c>
      <c r="P267" s="267">
        <v>0</v>
      </c>
    </row>
    <row r="268" spans="1:16" ht="15">
      <c r="A268" s="290">
        <v>59</v>
      </c>
      <c r="B268" s="267">
        <v>0</v>
      </c>
      <c r="C268" s="267">
        <v>0</v>
      </c>
      <c r="D268" s="267">
        <v>4.8232</v>
      </c>
      <c r="E268" s="267">
        <v>1.7982</v>
      </c>
      <c r="F268" s="267">
        <v>4.3993</v>
      </c>
      <c r="G268" s="267">
        <v>1.7645</v>
      </c>
      <c r="H268" s="267">
        <v>5.4983</v>
      </c>
      <c r="I268" s="267">
        <v>1.8222</v>
      </c>
      <c r="J268" s="267">
        <v>3.1172</v>
      </c>
      <c r="K268" s="267">
        <v>1.8368</v>
      </c>
      <c r="L268" s="267">
        <v>4.6784</v>
      </c>
      <c r="M268" s="267">
        <v>2.4943</v>
      </c>
      <c r="N268" s="267">
        <v>3.0058</v>
      </c>
      <c r="O268" s="267">
        <v>2.0003</v>
      </c>
      <c r="P268" s="267">
        <v>0</v>
      </c>
    </row>
    <row r="269" spans="1:16" ht="15">
      <c r="A269" s="290">
        <v>60</v>
      </c>
      <c r="B269" s="267">
        <v>0</v>
      </c>
      <c r="C269" s="267">
        <v>0</v>
      </c>
      <c r="D269" s="267">
        <v>4.8641</v>
      </c>
      <c r="E269" s="267">
        <v>1.7622</v>
      </c>
      <c r="F269" s="267">
        <v>4.3402</v>
      </c>
      <c r="G269" s="267">
        <v>1.7322</v>
      </c>
      <c r="H269" s="267">
        <v>5.2839</v>
      </c>
      <c r="I269" s="267">
        <v>1.7839</v>
      </c>
      <c r="J269" s="267">
        <v>3.037</v>
      </c>
      <c r="K269" s="267">
        <v>1.8009</v>
      </c>
      <c r="L269" s="267">
        <v>4.5575</v>
      </c>
      <c r="M269" s="267">
        <v>2.4386</v>
      </c>
      <c r="N269" s="267">
        <v>2.9528</v>
      </c>
      <c r="O269" s="267">
        <v>1.961</v>
      </c>
      <c r="P269" s="267">
        <v>0</v>
      </c>
    </row>
    <row r="270" ht="12.75">
      <c r="A270" s="302"/>
    </row>
    <row r="271" ht="12.75">
      <c r="A271" s="76" t="e">
        <v>#N/A</v>
      </c>
    </row>
    <row r="272" spans="1:16" s="301" customFormat="1" ht="12.75">
      <c r="A272" s="475" t="s">
        <v>18311</v>
      </c>
      <c r="B272" s="475"/>
      <c r="C272" s="475"/>
      <c r="D272" s="475"/>
      <c r="E272" s="475"/>
      <c r="F272" s="475"/>
      <c r="G272" s="475"/>
      <c r="H272" s="475"/>
      <c r="I272" s="475"/>
      <c r="J272" s="475"/>
      <c r="K272" s="475"/>
      <c r="L272" s="475"/>
      <c r="M272" s="475"/>
      <c r="N272" s="475"/>
      <c r="O272" s="475"/>
      <c r="P272" s="475"/>
    </row>
    <row r="273" spans="1:16" ht="12.75">
      <c r="A273" s="479" t="s">
        <v>18018</v>
      </c>
      <c r="B273" s="479"/>
      <c r="C273" s="479"/>
      <c r="D273" s="479"/>
      <c r="E273" s="479"/>
      <c r="F273" s="479"/>
      <c r="G273" s="479"/>
      <c r="H273" s="479"/>
      <c r="I273" s="479"/>
      <c r="J273" s="479"/>
      <c r="K273" s="479"/>
      <c r="L273" s="479"/>
      <c r="M273" s="479"/>
      <c r="N273" s="479"/>
      <c r="O273" s="479"/>
      <c r="P273" s="479"/>
    </row>
    <row r="274" spans="1:16" ht="12.75">
      <c r="A274" s="80" t="s">
        <v>181</v>
      </c>
      <c r="B274" s="222" t="s">
        <v>182</v>
      </c>
      <c r="C274" s="222" t="s">
        <v>182</v>
      </c>
      <c r="D274" s="222" t="s">
        <v>182</v>
      </c>
      <c r="E274" s="222" t="s">
        <v>182</v>
      </c>
      <c r="F274" s="222" t="s">
        <v>182</v>
      </c>
      <c r="G274" s="222" t="s">
        <v>182</v>
      </c>
      <c r="H274" s="222" t="s">
        <v>182</v>
      </c>
      <c r="I274" s="222" t="s">
        <v>182</v>
      </c>
      <c r="J274" s="222" t="s">
        <v>182</v>
      </c>
      <c r="K274" s="222" t="s">
        <v>182</v>
      </c>
      <c r="L274" s="222" t="s">
        <v>182</v>
      </c>
      <c r="M274" s="222" t="s">
        <v>182</v>
      </c>
      <c r="N274" s="222" t="s">
        <v>182</v>
      </c>
      <c r="O274" s="222" t="s">
        <v>182</v>
      </c>
      <c r="P274" s="222" t="s">
        <v>182</v>
      </c>
    </row>
    <row r="275" spans="1:16" ht="12.75">
      <c r="A275" s="82" t="s">
        <v>196</v>
      </c>
      <c r="B275" s="272">
        <v>1</v>
      </c>
      <c r="C275" s="272">
        <v>2</v>
      </c>
      <c r="D275" s="272">
        <v>3</v>
      </c>
      <c r="E275" s="272">
        <v>4</v>
      </c>
      <c r="F275" s="272">
        <v>5</v>
      </c>
      <c r="G275" s="272">
        <v>6</v>
      </c>
      <c r="H275" s="272">
        <v>7</v>
      </c>
      <c r="I275" s="272">
        <v>8</v>
      </c>
      <c r="J275" s="272">
        <v>9</v>
      </c>
      <c r="K275" s="272">
        <v>10</v>
      </c>
      <c r="L275" s="272">
        <v>11</v>
      </c>
      <c r="M275" s="272">
        <v>12</v>
      </c>
      <c r="N275" s="272">
        <v>13</v>
      </c>
      <c r="O275" s="272">
        <v>14</v>
      </c>
      <c r="P275" s="272">
        <v>15</v>
      </c>
    </row>
    <row r="276" spans="1:16" ht="15">
      <c r="A276" s="290">
        <v>0</v>
      </c>
      <c r="B276" s="267">
        <v>0</v>
      </c>
      <c r="C276" s="267">
        <v>0</v>
      </c>
      <c r="D276" s="267">
        <v>31.6494</v>
      </c>
      <c r="E276" s="267">
        <v>8.1106</v>
      </c>
      <c r="F276" s="267">
        <v>32.5535</v>
      </c>
      <c r="G276" s="267">
        <v>8.0853</v>
      </c>
      <c r="H276" s="267">
        <v>34.8959</v>
      </c>
      <c r="I276" s="267">
        <v>8.4566</v>
      </c>
      <c r="J276" s="267">
        <v>26.9324</v>
      </c>
      <c r="K276" s="267">
        <v>9.7186</v>
      </c>
      <c r="L276" s="267">
        <v>30.4774</v>
      </c>
      <c r="M276" s="267">
        <v>8.814</v>
      </c>
      <c r="N276" s="267">
        <v>0</v>
      </c>
      <c r="O276" s="267">
        <v>0</v>
      </c>
      <c r="P276" s="267">
        <v>0</v>
      </c>
    </row>
    <row r="277" spans="1:16" ht="15">
      <c r="A277" s="290">
        <v>1</v>
      </c>
      <c r="B277" s="267">
        <v>0</v>
      </c>
      <c r="C277" s="267">
        <v>0</v>
      </c>
      <c r="D277" s="267">
        <v>28.1328</v>
      </c>
      <c r="E277" s="267">
        <v>7.2094</v>
      </c>
      <c r="F277" s="267">
        <v>28.9365</v>
      </c>
      <c r="G277" s="267">
        <v>7.1869</v>
      </c>
      <c r="H277" s="267">
        <v>31.0186</v>
      </c>
      <c r="I277" s="267">
        <v>7.517</v>
      </c>
      <c r="J277" s="267">
        <v>23.9399</v>
      </c>
      <c r="K277" s="267">
        <v>8.6388</v>
      </c>
      <c r="L277" s="267">
        <v>27.091</v>
      </c>
      <c r="M277" s="267">
        <v>7.8347</v>
      </c>
      <c r="N277" s="267">
        <v>0</v>
      </c>
      <c r="O277" s="267">
        <v>0</v>
      </c>
      <c r="P277" s="267">
        <v>0</v>
      </c>
    </row>
    <row r="278" spans="1:16" ht="15">
      <c r="A278" s="290">
        <v>2</v>
      </c>
      <c r="B278" s="267">
        <v>0</v>
      </c>
      <c r="C278" s="267">
        <v>0</v>
      </c>
      <c r="D278" s="267">
        <v>24.6162</v>
      </c>
      <c r="E278" s="267">
        <v>6.3082</v>
      </c>
      <c r="F278" s="267">
        <v>25.3194</v>
      </c>
      <c r="G278" s="267">
        <v>6.2886</v>
      </c>
      <c r="H278" s="267">
        <v>27.1413</v>
      </c>
      <c r="I278" s="267">
        <v>6.5774</v>
      </c>
      <c r="J278" s="267">
        <v>20.9474</v>
      </c>
      <c r="K278" s="267">
        <v>7.5589</v>
      </c>
      <c r="L278" s="267">
        <v>23.7046</v>
      </c>
      <c r="M278" s="267">
        <v>6.8554</v>
      </c>
      <c r="N278" s="267">
        <v>0</v>
      </c>
      <c r="O278" s="267">
        <v>0</v>
      </c>
      <c r="P278" s="267">
        <v>0</v>
      </c>
    </row>
    <row r="279" spans="1:16" ht="15">
      <c r="A279" s="290">
        <v>3</v>
      </c>
      <c r="B279" s="267">
        <v>0</v>
      </c>
      <c r="C279" s="267">
        <v>0</v>
      </c>
      <c r="D279" s="267">
        <v>21.0996</v>
      </c>
      <c r="E279" s="267">
        <v>5.4071</v>
      </c>
      <c r="F279" s="267">
        <v>21.7023</v>
      </c>
      <c r="G279" s="267">
        <v>5.3902</v>
      </c>
      <c r="H279" s="267">
        <v>23.264</v>
      </c>
      <c r="I279" s="267">
        <v>5.6378</v>
      </c>
      <c r="J279" s="267">
        <v>17.9549</v>
      </c>
      <c r="K279" s="267">
        <v>6.4791</v>
      </c>
      <c r="L279" s="267">
        <v>20.3182</v>
      </c>
      <c r="M279" s="267">
        <v>5.876</v>
      </c>
      <c r="N279" s="267">
        <v>0</v>
      </c>
      <c r="O279" s="267">
        <v>0</v>
      </c>
      <c r="P279" s="267">
        <v>0</v>
      </c>
    </row>
    <row r="280" spans="1:16" ht="15">
      <c r="A280" s="290">
        <v>4</v>
      </c>
      <c r="B280" s="267">
        <v>0</v>
      </c>
      <c r="C280" s="267">
        <v>0</v>
      </c>
      <c r="D280" s="267">
        <v>17.583</v>
      </c>
      <c r="E280" s="267">
        <v>4.5059</v>
      </c>
      <c r="F280" s="267">
        <v>18.0853</v>
      </c>
      <c r="G280" s="267">
        <v>4.4918</v>
      </c>
      <c r="H280" s="267">
        <v>19.3866</v>
      </c>
      <c r="I280" s="267">
        <v>4.6981</v>
      </c>
      <c r="J280" s="267">
        <v>14.9624</v>
      </c>
      <c r="K280" s="267">
        <v>5.3992</v>
      </c>
      <c r="L280" s="267">
        <v>16.9319</v>
      </c>
      <c r="M280" s="267">
        <v>4.8967</v>
      </c>
      <c r="N280" s="267">
        <v>0</v>
      </c>
      <c r="O280" s="267">
        <v>0</v>
      </c>
      <c r="P280" s="267">
        <v>0</v>
      </c>
    </row>
    <row r="281" spans="1:16" ht="15">
      <c r="A281" s="290">
        <v>5</v>
      </c>
      <c r="B281" s="267">
        <v>0</v>
      </c>
      <c r="C281" s="267">
        <v>0</v>
      </c>
      <c r="D281" s="267">
        <v>14.0664</v>
      </c>
      <c r="E281" s="267">
        <v>3.6047</v>
      </c>
      <c r="F281" s="267">
        <v>14.4682</v>
      </c>
      <c r="G281" s="267">
        <v>3.5935</v>
      </c>
      <c r="H281" s="267">
        <v>15.5093</v>
      </c>
      <c r="I281" s="267">
        <v>3.7585</v>
      </c>
      <c r="J281" s="267">
        <v>11.97</v>
      </c>
      <c r="K281" s="267">
        <v>4.3194</v>
      </c>
      <c r="L281" s="267">
        <v>13.5455</v>
      </c>
      <c r="M281" s="267">
        <v>3.9174</v>
      </c>
      <c r="N281" s="267">
        <v>0</v>
      </c>
      <c r="O281" s="267">
        <v>0</v>
      </c>
      <c r="P281" s="267">
        <v>0</v>
      </c>
    </row>
    <row r="282" spans="1:16" ht="15">
      <c r="A282" s="290">
        <v>6</v>
      </c>
      <c r="B282" s="267">
        <v>0</v>
      </c>
      <c r="C282" s="267">
        <v>0</v>
      </c>
      <c r="D282" s="267">
        <v>10.5498</v>
      </c>
      <c r="E282" s="267">
        <v>2.7035</v>
      </c>
      <c r="F282" s="267">
        <v>10.8512</v>
      </c>
      <c r="G282" s="267">
        <v>2.6951</v>
      </c>
      <c r="H282" s="267">
        <v>11.632</v>
      </c>
      <c r="I282" s="267">
        <v>2.8189</v>
      </c>
      <c r="J282" s="267">
        <v>8.9775</v>
      </c>
      <c r="K282" s="267">
        <v>3.2395</v>
      </c>
      <c r="L282" s="267">
        <v>10.1591</v>
      </c>
      <c r="M282" s="267">
        <v>2.938</v>
      </c>
      <c r="N282" s="267">
        <v>0</v>
      </c>
      <c r="O282" s="267">
        <v>0</v>
      </c>
      <c r="P282" s="267">
        <v>0</v>
      </c>
    </row>
    <row r="283" spans="1:16" ht="15">
      <c r="A283" s="290">
        <v>7</v>
      </c>
      <c r="B283" s="267">
        <v>0</v>
      </c>
      <c r="C283" s="267">
        <v>0</v>
      </c>
      <c r="D283" s="267">
        <v>10.1684</v>
      </c>
      <c r="E283" s="267">
        <v>2.6284</v>
      </c>
      <c r="F283" s="267">
        <v>10.3291</v>
      </c>
      <c r="G283" s="267">
        <v>2.6202</v>
      </c>
      <c r="H283" s="267">
        <v>11.1554</v>
      </c>
      <c r="I283" s="267">
        <v>2.7679</v>
      </c>
      <c r="J283" s="267">
        <v>8.8404</v>
      </c>
      <c r="K283" s="267">
        <v>3.1496</v>
      </c>
      <c r="L283" s="267">
        <v>9.8133</v>
      </c>
      <c r="M283" s="267">
        <v>2.8744</v>
      </c>
      <c r="N283" s="267">
        <v>0</v>
      </c>
      <c r="O283" s="267">
        <v>0</v>
      </c>
      <c r="P283" s="267">
        <v>0</v>
      </c>
    </row>
    <row r="284" spans="1:16" ht="15">
      <c r="A284" s="290">
        <v>8</v>
      </c>
      <c r="B284" s="267">
        <v>0</v>
      </c>
      <c r="C284" s="267">
        <v>0</v>
      </c>
      <c r="D284" s="267">
        <v>9.7871</v>
      </c>
      <c r="E284" s="267">
        <v>2.5533</v>
      </c>
      <c r="F284" s="267">
        <v>9.8071</v>
      </c>
      <c r="G284" s="267">
        <v>2.5454</v>
      </c>
      <c r="H284" s="267">
        <v>10.6789</v>
      </c>
      <c r="I284" s="267">
        <v>2.717</v>
      </c>
      <c r="J284" s="267">
        <v>8.7033</v>
      </c>
      <c r="K284" s="267">
        <v>3.0596</v>
      </c>
      <c r="L284" s="267">
        <v>9.4676</v>
      </c>
      <c r="M284" s="267">
        <v>2.8107</v>
      </c>
      <c r="N284" s="267">
        <v>0</v>
      </c>
      <c r="O284" s="267">
        <v>0</v>
      </c>
      <c r="P284" s="267">
        <v>0</v>
      </c>
    </row>
    <row r="285" spans="1:16" ht="15">
      <c r="A285" s="290">
        <v>9</v>
      </c>
      <c r="B285" s="267">
        <v>0</v>
      </c>
      <c r="C285" s="267">
        <v>0</v>
      </c>
      <c r="D285" s="267">
        <v>9.4057</v>
      </c>
      <c r="E285" s="267">
        <v>2.4782</v>
      </c>
      <c r="F285" s="267">
        <v>9.285</v>
      </c>
      <c r="G285" s="267">
        <v>2.4705</v>
      </c>
      <c r="H285" s="267">
        <v>10.2024</v>
      </c>
      <c r="I285" s="267">
        <v>2.6661</v>
      </c>
      <c r="J285" s="267">
        <v>8.5663</v>
      </c>
      <c r="K285" s="267">
        <v>2.9696</v>
      </c>
      <c r="L285" s="267">
        <v>9.1218</v>
      </c>
      <c r="M285" s="267">
        <v>2.747</v>
      </c>
      <c r="N285" s="267">
        <v>0</v>
      </c>
      <c r="O285" s="267">
        <v>0</v>
      </c>
      <c r="P285" s="267">
        <v>0</v>
      </c>
    </row>
    <row r="286" spans="1:16" ht="15">
      <c r="A286" s="290">
        <v>10</v>
      </c>
      <c r="B286" s="267">
        <v>0</v>
      </c>
      <c r="C286" s="267">
        <v>0</v>
      </c>
      <c r="D286" s="267">
        <v>9.0244</v>
      </c>
      <c r="E286" s="267">
        <v>2.4031</v>
      </c>
      <c r="F286" s="267">
        <v>8.763</v>
      </c>
      <c r="G286" s="267">
        <v>2.3956</v>
      </c>
      <c r="H286" s="267">
        <v>9.7258</v>
      </c>
      <c r="I286" s="267">
        <v>2.6152</v>
      </c>
      <c r="J286" s="267">
        <v>8.4292</v>
      </c>
      <c r="K286" s="267">
        <v>2.8796</v>
      </c>
      <c r="L286" s="267">
        <v>8.776</v>
      </c>
      <c r="M286" s="267">
        <v>2.6834</v>
      </c>
      <c r="N286" s="267">
        <v>0</v>
      </c>
      <c r="O286" s="267">
        <v>0</v>
      </c>
      <c r="P286" s="267">
        <v>0</v>
      </c>
    </row>
    <row r="287" spans="1:16" ht="15">
      <c r="A287" s="290">
        <v>11</v>
      </c>
      <c r="B287" s="267">
        <v>0</v>
      </c>
      <c r="C287" s="267">
        <v>0</v>
      </c>
      <c r="D287" s="267">
        <v>8.643</v>
      </c>
      <c r="E287" s="267">
        <v>2.328</v>
      </c>
      <c r="F287" s="267">
        <v>8.241</v>
      </c>
      <c r="G287" s="267">
        <v>2.3208</v>
      </c>
      <c r="H287" s="267">
        <v>9.2493</v>
      </c>
      <c r="I287" s="267">
        <v>2.5642</v>
      </c>
      <c r="J287" s="267">
        <v>8.2921</v>
      </c>
      <c r="K287" s="267">
        <v>2.7896</v>
      </c>
      <c r="L287" s="267">
        <v>8.4303</v>
      </c>
      <c r="M287" s="267">
        <v>2.6197</v>
      </c>
      <c r="N287" s="267">
        <v>0</v>
      </c>
      <c r="O287" s="267">
        <v>0</v>
      </c>
      <c r="P287" s="267">
        <v>0</v>
      </c>
    </row>
    <row r="288" spans="1:16" ht="15">
      <c r="A288" s="290">
        <v>12</v>
      </c>
      <c r="B288" s="267">
        <v>0</v>
      </c>
      <c r="C288" s="267">
        <v>0</v>
      </c>
      <c r="D288" s="267">
        <v>8.2616</v>
      </c>
      <c r="E288" s="267">
        <v>2.2529</v>
      </c>
      <c r="F288" s="267">
        <v>7.7189</v>
      </c>
      <c r="G288" s="267">
        <v>2.2459</v>
      </c>
      <c r="H288" s="267">
        <v>8.7728</v>
      </c>
      <c r="I288" s="267">
        <v>2.5133</v>
      </c>
      <c r="J288" s="267">
        <v>8.1551</v>
      </c>
      <c r="K288" s="267">
        <v>2.6996</v>
      </c>
      <c r="L288" s="267">
        <v>8.0845</v>
      </c>
      <c r="M288" s="267">
        <v>2.5561</v>
      </c>
      <c r="N288" s="267">
        <v>0</v>
      </c>
      <c r="O288" s="267">
        <v>0</v>
      </c>
      <c r="P288" s="267">
        <v>0</v>
      </c>
    </row>
    <row r="289" spans="1:16" ht="15">
      <c r="A289" s="290">
        <v>13</v>
      </c>
      <c r="B289" s="267">
        <v>0</v>
      </c>
      <c r="C289" s="267">
        <v>0</v>
      </c>
      <c r="D289" s="267">
        <v>7.8803</v>
      </c>
      <c r="E289" s="267">
        <v>2.1778</v>
      </c>
      <c r="F289" s="267">
        <v>7.1969</v>
      </c>
      <c r="G289" s="267">
        <v>2.171</v>
      </c>
      <c r="H289" s="267">
        <v>8.2962</v>
      </c>
      <c r="I289" s="267">
        <v>2.4624</v>
      </c>
      <c r="J289" s="267">
        <v>8.018</v>
      </c>
      <c r="K289" s="267">
        <v>2.6096</v>
      </c>
      <c r="L289" s="267">
        <v>7.7387</v>
      </c>
      <c r="M289" s="267">
        <v>2.4924</v>
      </c>
      <c r="N289" s="267">
        <v>0</v>
      </c>
      <c r="O289" s="267">
        <v>0</v>
      </c>
      <c r="P289" s="267">
        <v>0</v>
      </c>
    </row>
    <row r="290" spans="1:16" ht="15">
      <c r="A290" s="290">
        <v>14</v>
      </c>
      <c r="B290" s="267">
        <v>0</v>
      </c>
      <c r="C290" s="267">
        <v>0</v>
      </c>
      <c r="D290" s="267">
        <v>7.4989</v>
      </c>
      <c r="E290" s="267">
        <v>2.1027</v>
      </c>
      <c r="F290" s="267">
        <v>6.6748</v>
      </c>
      <c r="G290" s="267">
        <v>2.0962</v>
      </c>
      <c r="H290" s="267">
        <v>7.8197</v>
      </c>
      <c r="I290" s="267">
        <v>2.4114</v>
      </c>
      <c r="J290" s="267">
        <v>7.881</v>
      </c>
      <c r="K290" s="267">
        <v>2.5196</v>
      </c>
      <c r="L290" s="267">
        <v>7.3929</v>
      </c>
      <c r="M290" s="267">
        <v>2.4287</v>
      </c>
      <c r="N290" s="267">
        <v>0</v>
      </c>
      <c r="O290" s="267">
        <v>0</v>
      </c>
      <c r="P290" s="267">
        <v>0</v>
      </c>
    </row>
    <row r="291" spans="1:16" ht="15">
      <c r="A291" s="290">
        <v>15</v>
      </c>
      <c r="B291" s="267">
        <v>0</v>
      </c>
      <c r="C291" s="267">
        <v>0</v>
      </c>
      <c r="D291" s="267">
        <v>7.1176</v>
      </c>
      <c r="E291" s="267">
        <v>2.0276</v>
      </c>
      <c r="F291" s="267">
        <v>6.1528</v>
      </c>
      <c r="G291" s="267">
        <v>2.0213</v>
      </c>
      <c r="H291" s="267">
        <v>7.3432</v>
      </c>
      <c r="I291" s="267">
        <v>2.3605</v>
      </c>
      <c r="J291" s="267">
        <v>7.7439</v>
      </c>
      <c r="K291" s="267">
        <v>2.4297</v>
      </c>
      <c r="L291" s="267">
        <v>7.0472</v>
      </c>
      <c r="M291" s="267">
        <v>2.3651</v>
      </c>
      <c r="N291" s="267">
        <v>0</v>
      </c>
      <c r="O291" s="267">
        <v>0</v>
      </c>
      <c r="P291" s="267">
        <v>0</v>
      </c>
    </row>
    <row r="292" spans="1:16" ht="15">
      <c r="A292" s="290">
        <v>16</v>
      </c>
      <c r="B292" s="267">
        <v>0</v>
      </c>
      <c r="C292" s="267">
        <v>0</v>
      </c>
      <c r="D292" s="267">
        <v>6.7362</v>
      </c>
      <c r="E292" s="267">
        <v>1.9526</v>
      </c>
      <c r="F292" s="267">
        <v>5.6307</v>
      </c>
      <c r="G292" s="267">
        <v>1.9465</v>
      </c>
      <c r="H292" s="267">
        <v>6.8666</v>
      </c>
      <c r="I292" s="267">
        <v>2.3096</v>
      </c>
      <c r="J292" s="267">
        <v>7.6068</v>
      </c>
      <c r="K292" s="267">
        <v>2.3397</v>
      </c>
      <c r="L292" s="267">
        <v>6.7014</v>
      </c>
      <c r="M292" s="267">
        <v>2.3014</v>
      </c>
      <c r="N292" s="267">
        <v>0</v>
      </c>
      <c r="O292" s="267">
        <v>0</v>
      </c>
      <c r="P292" s="267">
        <v>0</v>
      </c>
    </row>
    <row r="293" spans="1:16" ht="15">
      <c r="A293" s="290">
        <v>17</v>
      </c>
      <c r="B293" s="267">
        <v>0</v>
      </c>
      <c r="C293" s="267">
        <v>0</v>
      </c>
      <c r="D293" s="267">
        <v>6.3548</v>
      </c>
      <c r="E293" s="267">
        <v>1.8775</v>
      </c>
      <c r="F293" s="267">
        <v>5.1087</v>
      </c>
      <c r="G293" s="267">
        <v>1.8716</v>
      </c>
      <c r="H293" s="267">
        <v>6.3901</v>
      </c>
      <c r="I293" s="267">
        <v>2.2586</v>
      </c>
      <c r="J293" s="267">
        <v>7.4698</v>
      </c>
      <c r="K293" s="267">
        <v>2.2497</v>
      </c>
      <c r="L293" s="267">
        <v>6.3556</v>
      </c>
      <c r="M293" s="267">
        <v>2.2378</v>
      </c>
      <c r="N293" s="267">
        <v>0</v>
      </c>
      <c r="O293" s="267">
        <v>0</v>
      </c>
      <c r="P293" s="267">
        <v>0</v>
      </c>
    </row>
    <row r="294" spans="1:16" ht="15">
      <c r="A294" s="290">
        <v>18</v>
      </c>
      <c r="B294" s="267">
        <v>0</v>
      </c>
      <c r="C294" s="267">
        <v>0</v>
      </c>
      <c r="D294" s="267">
        <v>5.9735</v>
      </c>
      <c r="E294" s="267">
        <v>1.8024</v>
      </c>
      <c r="F294" s="267">
        <v>4.5866</v>
      </c>
      <c r="G294" s="267">
        <v>1.7967</v>
      </c>
      <c r="H294" s="267">
        <v>5.9136</v>
      </c>
      <c r="I294" s="267">
        <v>2.2077</v>
      </c>
      <c r="J294" s="267">
        <v>7.3327</v>
      </c>
      <c r="K294" s="267">
        <v>2.1597</v>
      </c>
      <c r="L294" s="267">
        <v>6.0099</v>
      </c>
      <c r="M294" s="267">
        <v>2.1741</v>
      </c>
      <c r="N294" s="267">
        <v>7.0825</v>
      </c>
      <c r="O294" s="267">
        <v>3.2445</v>
      </c>
      <c r="P294" s="267">
        <v>0</v>
      </c>
    </row>
    <row r="295" spans="1:16" ht="15">
      <c r="A295" s="290">
        <v>19</v>
      </c>
      <c r="B295" s="267">
        <v>0</v>
      </c>
      <c r="C295" s="267">
        <v>0</v>
      </c>
      <c r="D295" s="267">
        <v>6.6357</v>
      </c>
      <c r="E295" s="267">
        <v>1.7892</v>
      </c>
      <c r="F295" s="267">
        <v>4.6406</v>
      </c>
      <c r="G295" s="267">
        <v>1.7948</v>
      </c>
      <c r="H295" s="267">
        <v>5.8686</v>
      </c>
      <c r="I295" s="267">
        <v>2.1867</v>
      </c>
      <c r="J295" s="267">
        <v>7.0903</v>
      </c>
      <c r="K295" s="267">
        <v>2.1421</v>
      </c>
      <c r="L295" s="267">
        <v>5.7816</v>
      </c>
      <c r="M295" s="267">
        <v>2.1683</v>
      </c>
      <c r="N295" s="267">
        <v>6.8858</v>
      </c>
      <c r="O295" s="267">
        <v>3.1543</v>
      </c>
      <c r="P295" s="267">
        <v>0</v>
      </c>
    </row>
    <row r="296" spans="1:16" ht="15">
      <c r="A296" s="290">
        <v>20</v>
      </c>
      <c r="B296" s="267">
        <v>0</v>
      </c>
      <c r="C296" s="267">
        <v>0</v>
      </c>
      <c r="D296" s="267">
        <v>7.2979</v>
      </c>
      <c r="E296" s="267">
        <v>1.776</v>
      </c>
      <c r="F296" s="267">
        <v>4.6945</v>
      </c>
      <c r="G296" s="267">
        <v>1.7928</v>
      </c>
      <c r="H296" s="267">
        <v>5.8236</v>
      </c>
      <c r="I296" s="267">
        <v>2.1656</v>
      </c>
      <c r="J296" s="267">
        <v>6.8478</v>
      </c>
      <c r="K296" s="267">
        <v>2.1244</v>
      </c>
      <c r="L296" s="267">
        <v>5.5533</v>
      </c>
      <c r="M296" s="267">
        <v>2.1626</v>
      </c>
      <c r="N296" s="267">
        <v>6.6891</v>
      </c>
      <c r="O296" s="267">
        <v>3.0642</v>
      </c>
      <c r="P296" s="267">
        <v>0</v>
      </c>
    </row>
    <row r="297" spans="1:16" ht="15">
      <c r="A297" s="290">
        <v>21</v>
      </c>
      <c r="B297" s="267">
        <v>0</v>
      </c>
      <c r="C297" s="267">
        <v>0</v>
      </c>
      <c r="D297" s="267">
        <v>7.9601</v>
      </c>
      <c r="E297" s="267">
        <v>1.7629</v>
      </c>
      <c r="F297" s="267">
        <v>4.7484</v>
      </c>
      <c r="G297" s="267">
        <v>1.7909</v>
      </c>
      <c r="H297" s="267">
        <v>5.7786</v>
      </c>
      <c r="I297" s="267">
        <v>2.1445</v>
      </c>
      <c r="J297" s="267">
        <v>6.6054</v>
      </c>
      <c r="K297" s="267">
        <v>2.1068</v>
      </c>
      <c r="L297" s="267">
        <v>5.325</v>
      </c>
      <c r="M297" s="267">
        <v>2.1568</v>
      </c>
      <c r="N297" s="267">
        <v>6.4923</v>
      </c>
      <c r="O297" s="267">
        <v>2.9741</v>
      </c>
      <c r="P297" s="267">
        <v>0</v>
      </c>
    </row>
    <row r="298" spans="1:16" ht="15">
      <c r="A298" s="290">
        <v>22</v>
      </c>
      <c r="B298" s="267">
        <v>0</v>
      </c>
      <c r="C298" s="267">
        <v>0</v>
      </c>
      <c r="D298" s="267">
        <v>8.6223</v>
      </c>
      <c r="E298" s="267">
        <v>1.7497</v>
      </c>
      <c r="F298" s="267">
        <v>4.8023</v>
      </c>
      <c r="G298" s="267">
        <v>1.7889</v>
      </c>
      <c r="H298" s="267">
        <v>5.7336</v>
      </c>
      <c r="I298" s="267">
        <v>2.1235</v>
      </c>
      <c r="J298" s="267">
        <v>6.3629</v>
      </c>
      <c r="K298" s="267">
        <v>2.0892</v>
      </c>
      <c r="L298" s="267">
        <v>5.0967</v>
      </c>
      <c r="M298" s="267">
        <v>2.151</v>
      </c>
      <c r="N298" s="267">
        <v>6.2956</v>
      </c>
      <c r="O298" s="267">
        <v>2.884</v>
      </c>
      <c r="P298" s="267">
        <v>0</v>
      </c>
    </row>
    <row r="299" spans="1:16" ht="15">
      <c r="A299" s="290">
        <v>23</v>
      </c>
      <c r="B299" s="267">
        <v>0</v>
      </c>
      <c r="C299" s="267">
        <v>0</v>
      </c>
      <c r="D299" s="267">
        <v>9.2845</v>
      </c>
      <c r="E299" s="267">
        <v>1.7366</v>
      </c>
      <c r="F299" s="267">
        <v>4.8562</v>
      </c>
      <c r="G299" s="267">
        <v>1.787</v>
      </c>
      <c r="H299" s="267">
        <v>5.6886</v>
      </c>
      <c r="I299" s="267">
        <v>2.1024</v>
      </c>
      <c r="J299" s="267">
        <v>6.1205</v>
      </c>
      <c r="K299" s="267">
        <v>2.0715</v>
      </c>
      <c r="L299" s="267">
        <v>4.8684</v>
      </c>
      <c r="M299" s="267">
        <v>2.1452</v>
      </c>
      <c r="N299" s="267">
        <v>6.0989</v>
      </c>
      <c r="O299" s="267">
        <v>2.7938</v>
      </c>
      <c r="P299" s="267">
        <v>0</v>
      </c>
    </row>
    <row r="300" spans="1:16" ht="15">
      <c r="A300" s="290">
        <v>24</v>
      </c>
      <c r="B300" s="267">
        <v>0</v>
      </c>
      <c r="C300" s="267">
        <v>0</v>
      </c>
      <c r="D300" s="267">
        <v>9.9467</v>
      </c>
      <c r="E300" s="267">
        <v>1.7234</v>
      </c>
      <c r="F300" s="267">
        <v>4.9101</v>
      </c>
      <c r="G300" s="267">
        <v>1.785</v>
      </c>
      <c r="H300" s="267">
        <v>5.6437</v>
      </c>
      <c r="I300" s="267">
        <v>2.0813</v>
      </c>
      <c r="J300" s="267">
        <v>5.878</v>
      </c>
      <c r="K300" s="267">
        <v>2.0539</v>
      </c>
      <c r="L300" s="267">
        <v>4.6402</v>
      </c>
      <c r="M300" s="267">
        <v>2.1395</v>
      </c>
      <c r="N300" s="267">
        <v>5.9021</v>
      </c>
      <c r="O300" s="267">
        <v>2.7037</v>
      </c>
      <c r="P300" s="267">
        <v>0</v>
      </c>
    </row>
    <row r="301" spans="1:16" ht="15">
      <c r="A301" s="290">
        <v>25</v>
      </c>
      <c r="B301" s="267">
        <v>0</v>
      </c>
      <c r="C301" s="267">
        <v>0</v>
      </c>
      <c r="D301" s="267">
        <v>10.6089</v>
      </c>
      <c r="E301" s="267">
        <v>1.7103</v>
      </c>
      <c r="F301" s="267">
        <v>4.964</v>
      </c>
      <c r="G301" s="267">
        <v>1.783</v>
      </c>
      <c r="H301" s="267">
        <v>5.5987</v>
      </c>
      <c r="I301" s="267">
        <v>2.0603</v>
      </c>
      <c r="J301" s="267">
        <v>5.6356</v>
      </c>
      <c r="K301" s="267">
        <v>2.0362</v>
      </c>
      <c r="L301" s="267">
        <v>4.4119</v>
      </c>
      <c r="M301" s="267">
        <v>2.1337</v>
      </c>
      <c r="N301" s="267">
        <v>5.7054</v>
      </c>
      <c r="O301" s="267">
        <v>2.6136</v>
      </c>
      <c r="P301" s="267">
        <v>0</v>
      </c>
    </row>
    <row r="302" spans="1:16" ht="15">
      <c r="A302" s="290">
        <v>26</v>
      </c>
      <c r="B302" s="267">
        <v>0</v>
      </c>
      <c r="C302" s="267">
        <v>0</v>
      </c>
      <c r="D302" s="267">
        <v>11.2711</v>
      </c>
      <c r="E302" s="267">
        <v>1.6971</v>
      </c>
      <c r="F302" s="267">
        <v>5.0179</v>
      </c>
      <c r="G302" s="267">
        <v>1.7811</v>
      </c>
      <c r="H302" s="267">
        <v>5.5537</v>
      </c>
      <c r="I302" s="267">
        <v>2.0392</v>
      </c>
      <c r="J302" s="267">
        <v>5.3931</v>
      </c>
      <c r="K302" s="267">
        <v>2.0186</v>
      </c>
      <c r="L302" s="267">
        <v>4.1836</v>
      </c>
      <c r="M302" s="267">
        <v>2.1279</v>
      </c>
      <c r="N302" s="267">
        <v>5.5086</v>
      </c>
      <c r="O302" s="267">
        <v>2.5235</v>
      </c>
      <c r="P302" s="267">
        <v>0</v>
      </c>
    </row>
    <row r="303" spans="1:16" ht="15">
      <c r="A303" s="290">
        <v>27</v>
      </c>
      <c r="B303" s="267">
        <v>0</v>
      </c>
      <c r="C303" s="267">
        <v>0</v>
      </c>
      <c r="D303" s="267">
        <v>11.9333</v>
      </c>
      <c r="E303" s="267">
        <v>1.6839</v>
      </c>
      <c r="F303" s="267">
        <v>5.0718</v>
      </c>
      <c r="G303" s="267">
        <v>1.7791</v>
      </c>
      <c r="H303" s="267">
        <v>5.5087</v>
      </c>
      <c r="I303" s="267">
        <v>2.0182</v>
      </c>
      <c r="J303" s="267">
        <v>5.1507</v>
      </c>
      <c r="K303" s="267">
        <v>2.001</v>
      </c>
      <c r="L303" s="267">
        <v>3.9553</v>
      </c>
      <c r="M303" s="267">
        <v>2.1222</v>
      </c>
      <c r="N303" s="267">
        <v>5.3119</v>
      </c>
      <c r="O303" s="267">
        <v>2.4333</v>
      </c>
      <c r="P303" s="267">
        <v>0</v>
      </c>
    </row>
    <row r="304" spans="1:16" ht="15">
      <c r="A304" s="290">
        <v>28</v>
      </c>
      <c r="B304" s="267">
        <v>0</v>
      </c>
      <c r="C304" s="267">
        <v>0</v>
      </c>
      <c r="D304" s="267">
        <v>12.5955</v>
      </c>
      <c r="E304" s="267">
        <v>1.6708</v>
      </c>
      <c r="F304" s="267">
        <v>5.1258</v>
      </c>
      <c r="G304" s="267">
        <v>1.7772</v>
      </c>
      <c r="H304" s="267">
        <v>5.4637</v>
      </c>
      <c r="I304" s="267">
        <v>1.9971</v>
      </c>
      <c r="J304" s="267">
        <v>4.9082</v>
      </c>
      <c r="K304" s="267">
        <v>1.9833</v>
      </c>
      <c r="L304" s="267">
        <v>3.727</v>
      </c>
      <c r="M304" s="267">
        <v>2.1164</v>
      </c>
      <c r="N304" s="267">
        <v>5.1152</v>
      </c>
      <c r="O304" s="267">
        <v>2.3432</v>
      </c>
      <c r="P304" s="267">
        <v>0</v>
      </c>
    </row>
    <row r="305" spans="1:16" ht="15">
      <c r="A305" s="290">
        <v>29</v>
      </c>
      <c r="B305" s="267">
        <v>0</v>
      </c>
      <c r="C305" s="267">
        <v>0</v>
      </c>
      <c r="D305" s="267">
        <v>13.2577</v>
      </c>
      <c r="E305" s="267">
        <v>1.6576</v>
      </c>
      <c r="F305" s="267">
        <v>5.1797</v>
      </c>
      <c r="G305" s="267">
        <v>1.7752</v>
      </c>
      <c r="H305" s="267">
        <v>5.4188</v>
      </c>
      <c r="I305" s="267">
        <v>1.976</v>
      </c>
      <c r="J305" s="267">
        <v>4.6658</v>
      </c>
      <c r="K305" s="267">
        <v>1.9657</v>
      </c>
      <c r="L305" s="267">
        <v>3.4988</v>
      </c>
      <c r="M305" s="267">
        <v>2.1106</v>
      </c>
      <c r="N305" s="267">
        <v>4.9184</v>
      </c>
      <c r="O305" s="267">
        <v>2.2531</v>
      </c>
      <c r="P305" s="267">
        <v>0</v>
      </c>
    </row>
    <row r="306" spans="1:16" ht="15">
      <c r="A306" s="290">
        <v>30</v>
      </c>
      <c r="B306" s="267">
        <v>0</v>
      </c>
      <c r="C306" s="267">
        <v>0</v>
      </c>
      <c r="D306" s="267">
        <v>13.9199</v>
      </c>
      <c r="E306" s="267">
        <v>1.6445</v>
      </c>
      <c r="F306" s="267">
        <v>5.2336</v>
      </c>
      <c r="G306" s="267">
        <v>1.7733</v>
      </c>
      <c r="H306" s="267">
        <v>5.3738</v>
      </c>
      <c r="I306" s="267">
        <v>1.955</v>
      </c>
      <c r="J306" s="267">
        <v>4.4233</v>
      </c>
      <c r="K306" s="267">
        <v>1.9481</v>
      </c>
      <c r="L306" s="267">
        <v>3.2705</v>
      </c>
      <c r="M306" s="267">
        <v>2.1048</v>
      </c>
      <c r="N306" s="267">
        <v>4.7217</v>
      </c>
      <c r="O306" s="267">
        <v>2.163</v>
      </c>
      <c r="P306" s="267">
        <v>0</v>
      </c>
    </row>
    <row r="307" spans="1:16" ht="15">
      <c r="A307" s="290">
        <v>31</v>
      </c>
      <c r="B307" s="267">
        <v>0</v>
      </c>
      <c r="C307" s="267">
        <v>0</v>
      </c>
      <c r="D307" s="267">
        <v>13.561</v>
      </c>
      <c r="E307" s="267">
        <v>1.6363</v>
      </c>
      <c r="F307" s="267">
        <v>5.3533</v>
      </c>
      <c r="G307" s="267">
        <v>1.756</v>
      </c>
      <c r="H307" s="267">
        <v>5.3341</v>
      </c>
      <c r="I307" s="267">
        <v>1.9354</v>
      </c>
      <c r="J307" s="267">
        <v>4.2678</v>
      </c>
      <c r="K307" s="267">
        <v>1.9367</v>
      </c>
      <c r="L307" s="267">
        <v>3.3567</v>
      </c>
      <c r="M307" s="267">
        <v>2.0993</v>
      </c>
      <c r="N307" s="267">
        <v>4.6184</v>
      </c>
      <c r="O307" s="267">
        <v>2.1316</v>
      </c>
      <c r="P307" s="267">
        <v>0</v>
      </c>
    </row>
    <row r="308" spans="1:16" ht="15">
      <c r="A308" s="290">
        <v>32</v>
      </c>
      <c r="B308" s="267">
        <v>0</v>
      </c>
      <c r="C308" s="267">
        <v>0</v>
      </c>
      <c r="D308" s="267">
        <v>13.2021</v>
      </c>
      <c r="E308" s="267">
        <v>1.6281</v>
      </c>
      <c r="F308" s="267">
        <v>5.4729</v>
      </c>
      <c r="G308" s="267">
        <v>1.7386</v>
      </c>
      <c r="H308" s="267">
        <v>5.2944</v>
      </c>
      <c r="I308" s="267">
        <v>1.9157</v>
      </c>
      <c r="J308" s="267">
        <v>4.1123</v>
      </c>
      <c r="K308" s="267">
        <v>1.9254</v>
      </c>
      <c r="L308" s="267">
        <v>3.4429</v>
      </c>
      <c r="M308" s="267">
        <v>2.0937</v>
      </c>
      <c r="N308" s="267">
        <v>4.515</v>
      </c>
      <c r="O308" s="267">
        <v>2.1001</v>
      </c>
      <c r="P308" s="267">
        <v>0</v>
      </c>
    </row>
    <row r="309" spans="1:16" ht="15">
      <c r="A309" s="290">
        <v>33</v>
      </c>
      <c r="B309" s="267">
        <v>0</v>
      </c>
      <c r="C309" s="267">
        <v>0</v>
      </c>
      <c r="D309" s="267">
        <v>12.8433</v>
      </c>
      <c r="E309" s="267">
        <v>1.62</v>
      </c>
      <c r="F309" s="267">
        <v>5.5926</v>
      </c>
      <c r="G309" s="267">
        <v>1.7213</v>
      </c>
      <c r="H309" s="267">
        <v>5.2547</v>
      </c>
      <c r="I309" s="267">
        <v>1.8961</v>
      </c>
      <c r="J309" s="267">
        <v>3.9568</v>
      </c>
      <c r="K309" s="267">
        <v>1.9141</v>
      </c>
      <c r="L309" s="267">
        <v>3.5292</v>
      </c>
      <c r="M309" s="267">
        <v>2.0881</v>
      </c>
      <c r="N309" s="267">
        <v>4.4117</v>
      </c>
      <c r="O309" s="267">
        <v>2.0687</v>
      </c>
      <c r="P309" s="267">
        <v>0</v>
      </c>
    </row>
    <row r="310" spans="1:16" ht="15">
      <c r="A310" s="290">
        <v>34</v>
      </c>
      <c r="B310" s="267">
        <v>0</v>
      </c>
      <c r="C310" s="267">
        <v>0</v>
      </c>
      <c r="D310" s="267">
        <v>12.4844</v>
      </c>
      <c r="E310" s="267">
        <v>1.6118</v>
      </c>
      <c r="F310" s="267">
        <v>5.7123</v>
      </c>
      <c r="G310" s="267">
        <v>1.704</v>
      </c>
      <c r="H310" s="267">
        <v>5.215</v>
      </c>
      <c r="I310" s="267">
        <v>1.8765</v>
      </c>
      <c r="J310" s="267">
        <v>3.8014</v>
      </c>
      <c r="K310" s="267">
        <v>1.9027</v>
      </c>
      <c r="L310" s="267">
        <v>3.6154</v>
      </c>
      <c r="M310" s="267">
        <v>2.0825</v>
      </c>
      <c r="N310" s="267">
        <v>4.3084</v>
      </c>
      <c r="O310" s="267">
        <v>2.0373</v>
      </c>
      <c r="P310" s="267">
        <v>0</v>
      </c>
    </row>
    <row r="311" spans="1:16" ht="15">
      <c r="A311" s="290">
        <v>35</v>
      </c>
      <c r="B311" s="267">
        <v>0</v>
      </c>
      <c r="C311" s="267">
        <v>0</v>
      </c>
      <c r="D311" s="267">
        <v>12.1255</v>
      </c>
      <c r="E311" s="267">
        <v>1.6036</v>
      </c>
      <c r="F311" s="267">
        <v>5.832</v>
      </c>
      <c r="G311" s="267">
        <v>1.6867</v>
      </c>
      <c r="H311" s="267">
        <v>5.1753</v>
      </c>
      <c r="I311" s="267">
        <v>1.8569</v>
      </c>
      <c r="J311" s="267">
        <v>3.6459</v>
      </c>
      <c r="K311" s="267">
        <v>1.8914</v>
      </c>
      <c r="L311" s="267">
        <v>3.7016</v>
      </c>
      <c r="M311" s="267">
        <v>2.0769</v>
      </c>
      <c r="N311" s="267">
        <v>4.2051</v>
      </c>
      <c r="O311" s="267">
        <v>2.0059</v>
      </c>
      <c r="P311" s="267">
        <v>0</v>
      </c>
    </row>
    <row r="312" spans="1:16" ht="15">
      <c r="A312" s="290">
        <v>36</v>
      </c>
      <c r="B312" s="267">
        <v>0</v>
      </c>
      <c r="C312" s="267">
        <v>0</v>
      </c>
      <c r="D312" s="267">
        <v>11.7666</v>
      </c>
      <c r="E312" s="267">
        <v>1.5955</v>
      </c>
      <c r="F312" s="267">
        <v>5.9516</v>
      </c>
      <c r="G312" s="267">
        <v>1.6693</v>
      </c>
      <c r="H312" s="267">
        <v>5.1356</v>
      </c>
      <c r="I312" s="267">
        <v>1.8373</v>
      </c>
      <c r="J312" s="267">
        <v>3.4904</v>
      </c>
      <c r="K312" s="267">
        <v>1.8801</v>
      </c>
      <c r="L312" s="267">
        <v>3.7878</v>
      </c>
      <c r="M312" s="267">
        <v>2.0713</v>
      </c>
      <c r="N312" s="267">
        <v>4.1017</v>
      </c>
      <c r="O312" s="267">
        <v>1.9745</v>
      </c>
      <c r="P312" s="267">
        <v>0</v>
      </c>
    </row>
    <row r="313" spans="1:16" ht="15">
      <c r="A313" s="290">
        <v>37</v>
      </c>
      <c r="B313" s="267">
        <v>0</v>
      </c>
      <c r="C313" s="267">
        <v>0</v>
      </c>
      <c r="D313" s="267">
        <v>11.4078</v>
      </c>
      <c r="E313" s="267">
        <v>1.5873</v>
      </c>
      <c r="F313" s="267">
        <v>6.0713</v>
      </c>
      <c r="G313" s="267">
        <v>1.652</v>
      </c>
      <c r="H313" s="267">
        <v>5.0959</v>
      </c>
      <c r="I313" s="267">
        <v>1.8177</v>
      </c>
      <c r="J313" s="267">
        <v>3.3349</v>
      </c>
      <c r="K313" s="267">
        <v>1.8687</v>
      </c>
      <c r="L313" s="267">
        <v>3.874</v>
      </c>
      <c r="M313" s="267">
        <v>2.0657</v>
      </c>
      <c r="N313" s="267">
        <v>3.9984</v>
      </c>
      <c r="O313" s="267">
        <v>1.9431</v>
      </c>
      <c r="P313" s="267">
        <v>0</v>
      </c>
    </row>
    <row r="314" spans="1:16" ht="15">
      <c r="A314" s="290">
        <v>38</v>
      </c>
      <c r="B314" s="267">
        <v>0</v>
      </c>
      <c r="C314" s="267">
        <v>0</v>
      </c>
      <c r="D314" s="267">
        <v>11.0489</v>
      </c>
      <c r="E314" s="267">
        <v>1.5791</v>
      </c>
      <c r="F314" s="267">
        <v>6.191</v>
      </c>
      <c r="G314" s="267">
        <v>1.6347</v>
      </c>
      <c r="H314" s="267">
        <v>5.0563</v>
      </c>
      <c r="I314" s="267">
        <v>1.798</v>
      </c>
      <c r="J314" s="267">
        <v>3.1794</v>
      </c>
      <c r="K314" s="267">
        <v>1.8574</v>
      </c>
      <c r="L314" s="267">
        <v>3.9603</v>
      </c>
      <c r="M314" s="267">
        <v>2.0601</v>
      </c>
      <c r="N314" s="267">
        <v>3.8951</v>
      </c>
      <c r="O314" s="267">
        <v>1.9117</v>
      </c>
      <c r="P314" s="267">
        <v>0</v>
      </c>
    </row>
    <row r="315" spans="1:16" ht="15">
      <c r="A315" s="290">
        <v>39</v>
      </c>
      <c r="B315" s="267">
        <v>0</v>
      </c>
      <c r="C315" s="267">
        <v>0</v>
      </c>
      <c r="D315" s="267">
        <v>10.69</v>
      </c>
      <c r="E315" s="267">
        <v>1.571</v>
      </c>
      <c r="F315" s="267">
        <v>6.3106</v>
      </c>
      <c r="G315" s="267">
        <v>1.6174</v>
      </c>
      <c r="H315" s="267">
        <v>5.0166</v>
      </c>
      <c r="I315" s="267">
        <v>1.7784</v>
      </c>
      <c r="J315" s="267">
        <v>3.0239</v>
      </c>
      <c r="K315" s="267">
        <v>1.8461</v>
      </c>
      <c r="L315" s="267">
        <v>4.0465</v>
      </c>
      <c r="M315" s="267">
        <v>2.0546</v>
      </c>
      <c r="N315" s="267">
        <v>3.7918</v>
      </c>
      <c r="O315" s="267">
        <v>1.8802</v>
      </c>
      <c r="P315" s="267">
        <v>0</v>
      </c>
    </row>
    <row r="316" spans="1:16" ht="15">
      <c r="A316" s="290">
        <v>40</v>
      </c>
      <c r="B316" s="267">
        <v>0</v>
      </c>
      <c r="C316" s="267">
        <v>0</v>
      </c>
      <c r="D316" s="267">
        <v>10.3311</v>
      </c>
      <c r="E316" s="267">
        <v>1.5628</v>
      </c>
      <c r="F316" s="267">
        <v>6.4303</v>
      </c>
      <c r="G316" s="267">
        <v>1.6001</v>
      </c>
      <c r="H316" s="267">
        <v>4.9769</v>
      </c>
      <c r="I316" s="267">
        <v>1.7588</v>
      </c>
      <c r="J316" s="267">
        <v>2.8684</v>
      </c>
      <c r="K316" s="267">
        <v>1.8348</v>
      </c>
      <c r="L316" s="267">
        <v>4.1327</v>
      </c>
      <c r="M316" s="267">
        <v>2.049</v>
      </c>
      <c r="N316" s="267">
        <v>3.6884</v>
      </c>
      <c r="O316" s="267">
        <v>1.8488</v>
      </c>
      <c r="P316" s="267">
        <v>0</v>
      </c>
    </row>
    <row r="317" spans="1:16" ht="15">
      <c r="A317" s="290">
        <v>41</v>
      </c>
      <c r="B317" s="267">
        <v>0</v>
      </c>
      <c r="C317" s="267">
        <v>0</v>
      </c>
      <c r="D317" s="267">
        <v>9.9723</v>
      </c>
      <c r="E317" s="267">
        <v>1.5546</v>
      </c>
      <c r="F317" s="267">
        <v>6.55</v>
      </c>
      <c r="G317" s="267">
        <v>1.5827</v>
      </c>
      <c r="H317" s="267">
        <v>4.9372</v>
      </c>
      <c r="I317" s="267">
        <v>1.7392</v>
      </c>
      <c r="J317" s="267">
        <v>2.713</v>
      </c>
      <c r="K317" s="267">
        <v>1.8234</v>
      </c>
      <c r="L317" s="267">
        <v>4.2189</v>
      </c>
      <c r="M317" s="267">
        <v>2.0434</v>
      </c>
      <c r="N317" s="267">
        <v>3.5851</v>
      </c>
      <c r="O317" s="267">
        <v>1.8174</v>
      </c>
      <c r="P317" s="267">
        <v>0</v>
      </c>
    </row>
    <row r="318" spans="1:16" ht="15">
      <c r="A318" s="290">
        <v>42</v>
      </c>
      <c r="B318" s="267">
        <v>0</v>
      </c>
      <c r="C318" s="267">
        <v>0</v>
      </c>
      <c r="D318" s="267">
        <v>9.6134</v>
      </c>
      <c r="E318" s="267">
        <v>1.5464</v>
      </c>
      <c r="F318" s="267">
        <v>6.6697</v>
      </c>
      <c r="G318" s="267">
        <v>1.5654</v>
      </c>
      <c r="H318" s="267">
        <v>4.8975</v>
      </c>
      <c r="I318" s="267">
        <v>1.7196</v>
      </c>
      <c r="J318" s="267">
        <v>2.5575</v>
      </c>
      <c r="K318" s="267">
        <v>1.8121</v>
      </c>
      <c r="L318" s="267">
        <v>4.3052</v>
      </c>
      <c r="M318" s="267">
        <v>2.0378</v>
      </c>
      <c r="N318" s="267">
        <v>3.4818</v>
      </c>
      <c r="O318" s="267">
        <v>1.786</v>
      </c>
      <c r="P318" s="267">
        <v>0</v>
      </c>
    </row>
    <row r="319" spans="1:16" ht="15">
      <c r="A319" s="290">
        <v>43</v>
      </c>
      <c r="B319" s="267">
        <v>0</v>
      </c>
      <c r="C319" s="267">
        <v>0</v>
      </c>
      <c r="D319" s="267">
        <v>9.1774</v>
      </c>
      <c r="E319" s="267">
        <v>1.5439</v>
      </c>
      <c r="F319" s="267">
        <v>6.4564</v>
      </c>
      <c r="G319" s="267">
        <v>1.5605</v>
      </c>
      <c r="H319" s="267">
        <v>4.7834</v>
      </c>
      <c r="I319" s="267">
        <v>1.7032</v>
      </c>
      <c r="J319" s="267">
        <v>2.6002</v>
      </c>
      <c r="K319" s="267">
        <v>1.8004</v>
      </c>
      <c r="L319" s="267">
        <v>4.1983</v>
      </c>
      <c r="M319" s="267">
        <v>2.0211</v>
      </c>
      <c r="N319" s="267">
        <v>3.4232</v>
      </c>
      <c r="O319" s="267">
        <v>1.7787</v>
      </c>
      <c r="P319" s="267">
        <v>0</v>
      </c>
    </row>
    <row r="320" spans="1:16" ht="15">
      <c r="A320" s="290">
        <v>44</v>
      </c>
      <c r="B320" s="267">
        <v>0</v>
      </c>
      <c r="C320" s="267">
        <v>0</v>
      </c>
      <c r="D320" s="267">
        <v>8.7414</v>
      </c>
      <c r="E320" s="267">
        <v>1.5413</v>
      </c>
      <c r="F320" s="267">
        <v>6.2431</v>
      </c>
      <c r="G320" s="267">
        <v>1.5555</v>
      </c>
      <c r="H320" s="267">
        <v>4.6693</v>
      </c>
      <c r="I320" s="267">
        <v>1.6868</v>
      </c>
      <c r="J320" s="267">
        <v>2.643</v>
      </c>
      <c r="K320" s="267">
        <v>1.7888</v>
      </c>
      <c r="L320" s="267">
        <v>4.0915</v>
      </c>
      <c r="M320" s="267">
        <v>2.0043</v>
      </c>
      <c r="N320" s="267">
        <v>3.3646</v>
      </c>
      <c r="O320" s="267">
        <v>1.7714</v>
      </c>
      <c r="P320" s="267">
        <v>0</v>
      </c>
    </row>
    <row r="321" spans="1:16" ht="15">
      <c r="A321" s="290">
        <v>45</v>
      </c>
      <c r="B321" s="267">
        <v>0</v>
      </c>
      <c r="C321" s="267">
        <v>0</v>
      </c>
      <c r="D321" s="267">
        <v>8.3054</v>
      </c>
      <c r="E321" s="267">
        <v>1.5387</v>
      </c>
      <c r="F321" s="267">
        <v>6.0298</v>
      </c>
      <c r="G321" s="267">
        <v>1.5506</v>
      </c>
      <c r="H321" s="267">
        <v>4.5552</v>
      </c>
      <c r="I321" s="267">
        <v>1.6704</v>
      </c>
      <c r="J321" s="267">
        <v>2.6858</v>
      </c>
      <c r="K321" s="267">
        <v>1.7771</v>
      </c>
      <c r="L321" s="267">
        <v>3.9847</v>
      </c>
      <c r="M321" s="267">
        <v>1.9876</v>
      </c>
      <c r="N321" s="267">
        <v>3.306</v>
      </c>
      <c r="O321" s="267">
        <v>1.7641</v>
      </c>
      <c r="P321" s="267">
        <v>0</v>
      </c>
    </row>
    <row r="322" spans="1:16" ht="15">
      <c r="A322" s="290">
        <v>46</v>
      </c>
      <c r="B322" s="267">
        <v>0</v>
      </c>
      <c r="C322" s="267">
        <v>0</v>
      </c>
      <c r="D322" s="267">
        <v>7.8694</v>
      </c>
      <c r="E322" s="267">
        <v>1.5362</v>
      </c>
      <c r="F322" s="267">
        <v>5.8165</v>
      </c>
      <c r="G322" s="267">
        <v>1.5457</v>
      </c>
      <c r="H322" s="267">
        <v>4.4411</v>
      </c>
      <c r="I322" s="267">
        <v>1.654</v>
      </c>
      <c r="J322" s="267">
        <v>2.7286</v>
      </c>
      <c r="K322" s="267">
        <v>1.7654</v>
      </c>
      <c r="L322" s="267">
        <v>3.8779</v>
      </c>
      <c r="M322" s="267">
        <v>1.9709</v>
      </c>
      <c r="N322" s="267">
        <v>3.2474</v>
      </c>
      <c r="O322" s="267">
        <v>1.7567</v>
      </c>
      <c r="P322" s="267">
        <v>0</v>
      </c>
    </row>
    <row r="323" spans="1:16" ht="15">
      <c r="A323" s="290">
        <v>47</v>
      </c>
      <c r="B323" s="267">
        <v>0</v>
      </c>
      <c r="C323" s="267">
        <v>0</v>
      </c>
      <c r="D323" s="267">
        <v>7.4335</v>
      </c>
      <c r="E323" s="267">
        <v>1.5336</v>
      </c>
      <c r="F323" s="267">
        <v>5.6033</v>
      </c>
      <c r="G323" s="267">
        <v>1.5407</v>
      </c>
      <c r="H323" s="267">
        <v>4.327</v>
      </c>
      <c r="I323" s="267">
        <v>1.6376</v>
      </c>
      <c r="J323" s="267">
        <v>2.7713</v>
      </c>
      <c r="K323" s="267">
        <v>1.7538</v>
      </c>
      <c r="L323" s="267">
        <v>3.7711</v>
      </c>
      <c r="M323" s="267">
        <v>1.9542</v>
      </c>
      <c r="N323" s="267">
        <v>3.1888</v>
      </c>
      <c r="O323" s="267">
        <v>1.7494</v>
      </c>
      <c r="P323" s="267">
        <v>0</v>
      </c>
    </row>
    <row r="324" spans="1:16" ht="15">
      <c r="A324" s="290">
        <v>48</v>
      </c>
      <c r="B324" s="267">
        <v>0</v>
      </c>
      <c r="C324" s="267">
        <v>0</v>
      </c>
      <c r="D324" s="267">
        <v>6.9975</v>
      </c>
      <c r="E324" s="267">
        <v>1.531</v>
      </c>
      <c r="F324" s="267">
        <v>5.39</v>
      </c>
      <c r="G324" s="267">
        <v>1.5358</v>
      </c>
      <c r="H324" s="267">
        <v>4.2129</v>
      </c>
      <c r="I324" s="267">
        <v>1.6212</v>
      </c>
      <c r="J324" s="267">
        <v>2.8141</v>
      </c>
      <c r="K324" s="267">
        <v>1.7421</v>
      </c>
      <c r="L324" s="267">
        <v>3.6642</v>
      </c>
      <c r="M324" s="267">
        <v>1.9375</v>
      </c>
      <c r="N324" s="267">
        <v>3.1302</v>
      </c>
      <c r="O324" s="267">
        <v>1.7421</v>
      </c>
      <c r="P324" s="267">
        <v>0</v>
      </c>
    </row>
    <row r="325" spans="1:16" ht="15">
      <c r="A325" s="290">
        <v>49</v>
      </c>
      <c r="B325" s="267">
        <v>0</v>
      </c>
      <c r="C325" s="267">
        <v>0</v>
      </c>
      <c r="D325" s="267">
        <v>6.5615</v>
      </c>
      <c r="E325" s="267">
        <v>1.5285</v>
      </c>
      <c r="F325" s="267">
        <v>5.1767</v>
      </c>
      <c r="G325" s="267">
        <v>1.5308</v>
      </c>
      <c r="H325" s="267">
        <v>4.0987</v>
      </c>
      <c r="I325" s="267">
        <v>1.6047</v>
      </c>
      <c r="J325" s="267">
        <v>2.8569</v>
      </c>
      <c r="K325" s="267">
        <v>1.7305</v>
      </c>
      <c r="L325" s="267">
        <v>3.5574</v>
      </c>
      <c r="M325" s="267">
        <v>1.9207</v>
      </c>
      <c r="N325" s="267">
        <v>3.0716</v>
      </c>
      <c r="O325" s="267">
        <v>1.7348</v>
      </c>
      <c r="P325" s="267">
        <v>0</v>
      </c>
    </row>
    <row r="326" spans="1:16" ht="15">
      <c r="A326" s="290">
        <v>50</v>
      </c>
      <c r="B326" s="267">
        <v>0</v>
      </c>
      <c r="C326" s="267">
        <v>0</v>
      </c>
      <c r="D326" s="267">
        <v>6.1255</v>
      </c>
      <c r="E326" s="267">
        <v>1.5259</v>
      </c>
      <c r="F326" s="267">
        <v>4.9634</v>
      </c>
      <c r="G326" s="267">
        <v>1.5259</v>
      </c>
      <c r="H326" s="267">
        <v>3.9846</v>
      </c>
      <c r="I326" s="267">
        <v>1.5883</v>
      </c>
      <c r="J326" s="267">
        <v>2.8996</v>
      </c>
      <c r="K326" s="267">
        <v>1.7188</v>
      </c>
      <c r="L326" s="267">
        <v>3.4506</v>
      </c>
      <c r="M326" s="267">
        <v>1.904</v>
      </c>
      <c r="N326" s="267">
        <v>3.0129</v>
      </c>
      <c r="O326" s="267">
        <v>1.7275</v>
      </c>
      <c r="P326" s="267">
        <v>0</v>
      </c>
    </row>
    <row r="327" spans="1:16" ht="15">
      <c r="A327" s="290">
        <v>51</v>
      </c>
      <c r="B327" s="267">
        <v>0</v>
      </c>
      <c r="C327" s="267">
        <v>0</v>
      </c>
      <c r="D327" s="267">
        <v>5.6895</v>
      </c>
      <c r="E327" s="267">
        <v>1.5233</v>
      </c>
      <c r="F327" s="267">
        <v>4.7501</v>
      </c>
      <c r="G327" s="267">
        <v>1.5209</v>
      </c>
      <c r="H327" s="267">
        <v>3.8705</v>
      </c>
      <c r="I327" s="267">
        <v>1.5719</v>
      </c>
      <c r="J327" s="267">
        <v>2.9424</v>
      </c>
      <c r="K327" s="267">
        <v>1.7071</v>
      </c>
      <c r="L327" s="267">
        <v>3.3438</v>
      </c>
      <c r="M327" s="267">
        <v>1.8873</v>
      </c>
      <c r="N327" s="267">
        <v>2.9543</v>
      </c>
      <c r="O327" s="267">
        <v>1.7202</v>
      </c>
      <c r="P327" s="267">
        <v>0</v>
      </c>
    </row>
    <row r="328" spans="1:16" ht="15">
      <c r="A328" s="290">
        <v>52</v>
      </c>
      <c r="B328" s="267">
        <v>0</v>
      </c>
      <c r="C328" s="267">
        <v>0</v>
      </c>
      <c r="D328" s="267">
        <v>5.2535</v>
      </c>
      <c r="E328" s="267">
        <v>1.5207</v>
      </c>
      <c r="F328" s="267">
        <v>4.5369</v>
      </c>
      <c r="G328" s="267">
        <v>1.516</v>
      </c>
      <c r="H328" s="267">
        <v>3.7564</v>
      </c>
      <c r="I328" s="267">
        <v>1.5555</v>
      </c>
      <c r="J328" s="267">
        <v>2.9852</v>
      </c>
      <c r="K328" s="267">
        <v>1.6955</v>
      </c>
      <c r="L328" s="267">
        <v>3.2369</v>
      </c>
      <c r="M328" s="267">
        <v>1.8706</v>
      </c>
      <c r="N328" s="267">
        <v>2.8957</v>
      </c>
      <c r="O328" s="267">
        <v>1.7129</v>
      </c>
      <c r="P328" s="267">
        <v>0</v>
      </c>
    </row>
    <row r="329" spans="1:16" ht="15">
      <c r="A329" s="290">
        <v>53</v>
      </c>
      <c r="B329" s="267">
        <v>0</v>
      </c>
      <c r="C329" s="267">
        <v>0</v>
      </c>
      <c r="D329" s="267">
        <v>4.8175</v>
      </c>
      <c r="E329" s="267">
        <v>1.5182</v>
      </c>
      <c r="F329" s="267">
        <v>4.3236</v>
      </c>
      <c r="G329" s="267">
        <v>1.5111</v>
      </c>
      <c r="H329" s="267">
        <v>3.6423</v>
      </c>
      <c r="I329" s="267">
        <v>1.5391</v>
      </c>
      <c r="J329" s="267">
        <v>3.028</v>
      </c>
      <c r="K329" s="267">
        <v>1.6838</v>
      </c>
      <c r="L329" s="267">
        <v>3.1301</v>
      </c>
      <c r="M329" s="267">
        <v>1.8539</v>
      </c>
      <c r="N329" s="267">
        <v>2.8371</v>
      </c>
      <c r="O329" s="267">
        <v>1.7056</v>
      </c>
      <c r="P329" s="267">
        <v>0</v>
      </c>
    </row>
    <row r="330" spans="1:16" ht="15">
      <c r="A330" s="290">
        <v>54</v>
      </c>
      <c r="B330" s="267">
        <v>0</v>
      </c>
      <c r="C330" s="267">
        <v>0</v>
      </c>
      <c r="D330" s="267">
        <v>4.3816</v>
      </c>
      <c r="E330" s="267">
        <v>1.5156</v>
      </c>
      <c r="F330" s="267">
        <v>4.1103</v>
      </c>
      <c r="G330" s="267">
        <v>1.5061</v>
      </c>
      <c r="H330" s="267">
        <v>3.5282</v>
      </c>
      <c r="I330" s="267">
        <v>1.5227</v>
      </c>
      <c r="J330" s="267">
        <v>3.0707</v>
      </c>
      <c r="K330" s="267">
        <v>1.6721</v>
      </c>
      <c r="L330" s="267">
        <v>3.0233</v>
      </c>
      <c r="M330" s="267">
        <v>1.8371</v>
      </c>
      <c r="N330" s="267">
        <v>2.7785</v>
      </c>
      <c r="O330" s="267">
        <v>1.6982</v>
      </c>
      <c r="P330" s="267">
        <v>0</v>
      </c>
    </row>
    <row r="331" spans="1:16" ht="15">
      <c r="A331" s="290">
        <v>55</v>
      </c>
      <c r="B331" s="267">
        <v>0</v>
      </c>
      <c r="C331" s="267">
        <v>0</v>
      </c>
      <c r="D331" s="267">
        <v>4.2743</v>
      </c>
      <c r="E331" s="267">
        <v>1.494</v>
      </c>
      <c r="F331" s="267">
        <v>4.2373</v>
      </c>
      <c r="G331" s="267">
        <v>1.4835</v>
      </c>
      <c r="H331" s="267">
        <v>3.4022</v>
      </c>
      <c r="I331" s="267">
        <v>1.4987</v>
      </c>
      <c r="J331" s="267">
        <v>2.9589</v>
      </c>
      <c r="K331" s="267">
        <v>1.6363</v>
      </c>
      <c r="L331" s="267">
        <v>3.0064</v>
      </c>
      <c r="M331" s="267">
        <v>1.8104</v>
      </c>
      <c r="N331" s="267">
        <v>2.7258</v>
      </c>
      <c r="O331" s="267">
        <v>1.6703</v>
      </c>
      <c r="P331" s="267">
        <v>0</v>
      </c>
    </row>
    <row r="332" spans="1:16" ht="15">
      <c r="A332" s="290">
        <v>56</v>
      </c>
      <c r="B332" s="267">
        <v>0</v>
      </c>
      <c r="C332" s="267">
        <v>0</v>
      </c>
      <c r="D332" s="267">
        <v>4.167</v>
      </c>
      <c r="E332" s="267">
        <v>1.4724</v>
      </c>
      <c r="F332" s="267">
        <v>4.3643</v>
      </c>
      <c r="G332" s="267">
        <v>1.4609</v>
      </c>
      <c r="H332" s="267">
        <v>3.2762</v>
      </c>
      <c r="I332" s="267">
        <v>1.4747</v>
      </c>
      <c r="J332" s="267">
        <v>2.847</v>
      </c>
      <c r="K332" s="267">
        <v>1.6005</v>
      </c>
      <c r="L332" s="267">
        <v>2.9895</v>
      </c>
      <c r="M332" s="267">
        <v>1.7837</v>
      </c>
      <c r="N332" s="267">
        <v>2.6731</v>
      </c>
      <c r="O332" s="267">
        <v>1.6423</v>
      </c>
      <c r="P332" s="267">
        <v>0</v>
      </c>
    </row>
    <row r="333" spans="1:16" ht="15">
      <c r="A333" s="290">
        <v>57</v>
      </c>
      <c r="B333" s="267">
        <v>0</v>
      </c>
      <c r="C333" s="267">
        <v>0</v>
      </c>
      <c r="D333" s="267">
        <v>4.0598</v>
      </c>
      <c r="E333" s="267">
        <v>1.4508</v>
      </c>
      <c r="F333" s="267">
        <v>4.4913</v>
      </c>
      <c r="G333" s="267">
        <v>1.4383</v>
      </c>
      <c r="H333" s="267">
        <v>3.1503</v>
      </c>
      <c r="I333" s="267">
        <v>1.4507</v>
      </c>
      <c r="J333" s="267">
        <v>2.7352</v>
      </c>
      <c r="K333" s="267">
        <v>1.5647</v>
      </c>
      <c r="L333" s="267">
        <v>2.9727</v>
      </c>
      <c r="M333" s="267">
        <v>1.757</v>
      </c>
      <c r="N333" s="267">
        <v>2.6204</v>
      </c>
      <c r="O333" s="267">
        <v>1.6144</v>
      </c>
      <c r="P333" s="267">
        <v>0</v>
      </c>
    </row>
    <row r="334" spans="1:16" ht="15">
      <c r="A334" s="290">
        <v>58</v>
      </c>
      <c r="B334" s="267">
        <v>0</v>
      </c>
      <c r="C334" s="267">
        <v>0</v>
      </c>
      <c r="D334" s="267">
        <v>3.9525</v>
      </c>
      <c r="E334" s="267">
        <v>1.4292</v>
      </c>
      <c r="F334" s="267">
        <v>4.6183</v>
      </c>
      <c r="G334" s="267">
        <v>1.4156</v>
      </c>
      <c r="H334" s="267">
        <v>3.0243</v>
      </c>
      <c r="I334" s="267">
        <v>1.4267</v>
      </c>
      <c r="J334" s="267">
        <v>2.6233</v>
      </c>
      <c r="K334" s="267">
        <v>1.5289</v>
      </c>
      <c r="L334" s="267">
        <v>2.9558</v>
      </c>
      <c r="M334" s="267">
        <v>1.7303</v>
      </c>
      <c r="N334" s="267">
        <v>2.5677</v>
      </c>
      <c r="O334" s="267">
        <v>1.5864</v>
      </c>
      <c r="P334" s="267">
        <v>0</v>
      </c>
    </row>
    <row r="335" spans="1:16" ht="15">
      <c r="A335" s="290">
        <v>59</v>
      </c>
      <c r="B335" s="267">
        <v>0</v>
      </c>
      <c r="C335" s="267">
        <v>0</v>
      </c>
      <c r="D335" s="267">
        <v>3.8453</v>
      </c>
      <c r="E335" s="267">
        <v>1.4076</v>
      </c>
      <c r="F335" s="267">
        <v>4.7452</v>
      </c>
      <c r="G335" s="267">
        <v>1.393</v>
      </c>
      <c r="H335" s="267">
        <v>2.8983</v>
      </c>
      <c r="I335" s="267">
        <v>1.4027</v>
      </c>
      <c r="J335" s="267">
        <v>2.5115</v>
      </c>
      <c r="K335" s="267">
        <v>1.4931</v>
      </c>
      <c r="L335" s="267">
        <v>2.9389</v>
      </c>
      <c r="M335" s="267">
        <v>1.7036</v>
      </c>
      <c r="N335" s="267">
        <v>2.5149</v>
      </c>
      <c r="O335" s="267">
        <v>1.5585</v>
      </c>
      <c r="P335" s="267">
        <v>0</v>
      </c>
    </row>
    <row r="336" spans="1:16" ht="15">
      <c r="A336" s="290">
        <v>60</v>
      </c>
      <c r="B336" s="267">
        <v>0</v>
      </c>
      <c r="C336" s="267">
        <v>0</v>
      </c>
      <c r="D336" s="267">
        <v>3.738</v>
      </c>
      <c r="E336" s="267">
        <v>1.386</v>
      </c>
      <c r="F336" s="267">
        <v>4.8722</v>
      </c>
      <c r="G336" s="267">
        <v>1.3704</v>
      </c>
      <c r="H336" s="267">
        <v>2.7723</v>
      </c>
      <c r="I336" s="267">
        <v>1.3787</v>
      </c>
      <c r="J336" s="267">
        <v>2.3997</v>
      </c>
      <c r="K336" s="267">
        <v>1.4573</v>
      </c>
      <c r="L336" s="267">
        <v>2.922</v>
      </c>
      <c r="M336" s="267">
        <v>1.6769</v>
      </c>
      <c r="N336" s="267">
        <v>2.4622</v>
      </c>
      <c r="O336" s="267">
        <v>1.5305</v>
      </c>
      <c r="P336" s="267">
        <v>0</v>
      </c>
    </row>
    <row r="337" ht="12.75">
      <c r="A337" s="302"/>
    </row>
    <row r="338" ht="12.75">
      <c r="A338" s="76" t="e">
        <v>#N/A</v>
      </c>
    </row>
    <row r="339" spans="1:16" s="301" customFormat="1" ht="12.75">
      <c r="A339" s="475" t="s">
        <v>18311</v>
      </c>
      <c r="B339" s="475"/>
      <c r="C339" s="475"/>
      <c r="D339" s="475"/>
      <c r="E339" s="475"/>
      <c r="F339" s="475"/>
      <c r="G339" s="475"/>
      <c r="H339" s="475"/>
      <c r="I339" s="475"/>
      <c r="J339" s="475"/>
      <c r="K339" s="475"/>
      <c r="L339" s="475"/>
      <c r="M339" s="475"/>
      <c r="N339" s="475"/>
      <c r="O339" s="475"/>
      <c r="P339" s="475"/>
    </row>
    <row r="340" spans="1:16" ht="12.75">
      <c r="A340" s="479" t="s">
        <v>18053</v>
      </c>
      <c r="B340" s="479"/>
      <c r="C340" s="479"/>
      <c r="D340" s="479"/>
      <c r="E340" s="479"/>
      <c r="F340" s="479"/>
      <c r="G340" s="479"/>
      <c r="H340" s="479"/>
      <c r="I340" s="479"/>
      <c r="J340" s="479"/>
      <c r="K340" s="479"/>
      <c r="L340" s="479"/>
      <c r="M340" s="479"/>
      <c r="N340" s="479"/>
      <c r="O340" s="479"/>
      <c r="P340" s="479"/>
    </row>
    <row r="341" spans="1:16" ht="12.75">
      <c r="A341" s="80" t="s">
        <v>181</v>
      </c>
      <c r="B341" s="222" t="s">
        <v>182</v>
      </c>
      <c r="C341" s="222" t="s">
        <v>182</v>
      </c>
      <c r="D341" s="222" t="s">
        <v>182</v>
      </c>
      <c r="E341" s="222" t="s">
        <v>182</v>
      </c>
      <c r="F341" s="222" t="s">
        <v>182</v>
      </c>
      <c r="G341" s="222" t="s">
        <v>182</v>
      </c>
      <c r="H341" s="222" t="s">
        <v>182</v>
      </c>
      <c r="I341" s="222" t="s">
        <v>182</v>
      </c>
      <c r="J341" s="222" t="s">
        <v>182</v>
      </c>
      <c r="K341" s="222" t="s">
        <v>182</v>
      </c>
      <c r="L341" s="222" t="s">
        <v>182</v>
      </c>
      <c r="M341" s="222" t="s">
        <v>182</v>
      </c>
      <c r="N341" s="222" t="s">
        <v>182</v>
      </c>
      <c r="O341" s="222" t="s">
        <v>182</v>
      </c>
      <c r="P341" s="222" t="s">
        <v>182</v>
      </c>
    </row>
    <row r="342" spans="1:16" ht="12.75">
      <c r="A342" s="82" t="s">
        <v>196</v>
      </c>
      <c r="B342" s="272">
        <v>1</v>
      </c>
      <c r="C342" s="272">
        <v>2</v>
      </c>
      <c r="D342" s="272">
        <v>3</v>
      </c>
      <c r="E342" s="272">
        <v>4</v>
      </c>
      <c r="F342" s="272">
        <v>5</v>
      </c>
      <c r="G342" s="272">
        <v>6</v>
      </c>
      <c r="H342" s="272">
        <v>7</v>
      </c>
      <c r="I342" s="272">
        <v>8</v>
      </c>
      <c r="J342" s="272">
        <v>9</v>
      </c>
      <c r="K342" s="272">
        <v>10</v>
      </c>
      <c r="L342" s="272">
        <v>11</v>
      </c>
      <c r="M342" s="272">
        <v>12</v>
      </c>
      <c r="N342" s="272">
        <v>13</v>
      </c>
      <c r="O342" s="272">
        <v>14</v>
      </c>
      <c r="P342" s="272">
        <v>15</v>
      </c>
    </row>
    <row r="343" spans="1:16" ht="15">
      <c r="A343" s="290">
        <v>0</v>
      </c>
      <c r="B343" s="267">
        <v>0</v>
      </c>
      <c r="C343" s="267">
        <v>0</v>
      </c>
      <c r="D343" s="267">
        <v>23.5459</v>
      </c>
      <c r="E343" s="267">
        <v>8.1444</v>
      </c>
      <c r="F343" s="267">
        <v>29.0018</v>
      </c>
      <c r="G343" s="267">
        <v>7.9756</v>
      </c>
      <c r="H343" s="267">
        <v>34.8731</v>
      </c>
      <c r="I343" s="267">
        <v>7.4742</v>
      </c>
      <c r="J343" s="267">
        <v>29.2871</v>
      </c>
      <c r="K343" s="267">
        <v>10.2293</v>
      </c>
      <c r="L343" s="267">
        <v>35.6679</v>
      </c>
      <c r="M343" s="267">
        <v>13.6724</v>
      </c>
      <c r="N343" s="267">
        <v>0</v>
      </c>
      <c r="O343" s="267">
        <v>0</v>
      </c>
      <c r="P343" s="267">
        <v>0</v>
      </c>
    </row>
    <row r="344" spans="1:16" ht="15">
      <c r="A344" s="290">
        <v>1</v>
      </c>
      <c r="B344" s="267">
        <v>0</v>
      </c>
      <c r="C344" s="267">
        <v>0</v>
      </c>
      <c r="D344" s="267">
        <v>20.9297</v>
      </c>
      <c r="E344" s="267">
        <v>7.2394</v>
      </c>
      <c r="F344" s="267">
        <v>25.7794</v>
      </c>
      <c r="G344" s="267">
        <v>7.0894</v>
      </c>
      <c r="H344" s="267">
        <v>30.9983</v>
      </c>
      <c r="I344" s="267">
        <v>6.6438</v>
      </c>
      <c r="J344" s="267">
        <v>26.033</v>
      </c>
      <c r="K344" s="267">
        <v>9.0927</v>
      </c>
      <c r="L344" s="267">
        <v>31.7048</v>
      </c>
      <c r="M344" s="267">
        <v>12.1532</v>
      </c>
      <c r="N344" s="267">
        <v>0</v>
      </c>
      <c r="O344" s="267">
        <v>0</v>
      </c>
      <c r="P344" s="267">
        <v>0</v>
      </c>
    </row>
    <row r="345" spans="1:16" ht="15">
      <c r="A345" s="290">
        <v>2</v>
      </c>
      <c r="B345" s="267">
        <v>0</v>
      </c>
      <c r="C345" s="267">
        <v>0</v>
      </c>
      <c r="D345" s="267">
        <v>18.3135</v>
      </c>
      <c r="E345" s="267">
        <v>6.3345</v>
      </c>
      <c r="F345" s="267">
        <v>22.5569</v>
      </c>
      <c r="G345" s="267">
        <v>6.2032</v>
      </c>
      <c r="H345" s="267">
        <v>27.1235</v>
      </c>
      <c r="I345" s="267">
        <v>5.8133</v>
      </c>
      <c r="J345" s="267">
        <v>22.7789</v>
      </c>
      <c r="K345" s="267">
        <v>7.9561</v>
      </c>
      <c r="L345" s="267">
        <v>27.7417</v>
      </c>
      <c r="M345" s="267">
        <v>10.6341</v>
      </c>
      <c r="N345" s="267">
        <v>0</v>
      </c>
      <c r="O345" s="267">
        <v>0</v>
      </c>
      <c r="P345" s="267">
        <v>0</v>
      </c>
    </row>
    <row r="346" spans="1:16" ht="15">
      <c r="A346" s="290">
        <v>3</v>
      </c>
      <c r="B346" s="267">
        <v>0</v>
      </c>
      <c r="C346" s="267">
        <v>0</v>
      </c>
      <c r="D346" s="267">
        <v>15.6973</v>
      </c>
      <c r="E346" s="267">
        <v>5.4296</v>
      </c>
      <c r="F346" s="267">
        <v>19.3345</v>
      </c>
      <c r="G346" s="267">
        <v>5.317</v>
      </c>
      <c r="H346" s="267">
        <v>23.2487</v>
      </c>
      <c r="I346" s="267">
        <v>4.9828</v>
      </c>
      <c r="J346" s="267">
        <v>19.5248</v>
      </c>
      <c r="K346" s="267">
        <v>6.8195</v>
      </c>
      <c r="L346" s="267">
        <v>23.7786</v>
      </c>
      <c r="M346" s="267">
        <v>9.1149</v>
      </c>
      <c r="N346" s="267">
        <v>0</v>
      </c>
      <c r="O346" s="267">
        <v>0</v>
      </c>
      <c r="P346" s="267">
        <v>0</v>
      </c>
    </row>
    <row r="347" spans="1:16" ht="15">
      <c r="A347" s="290">
        <v>4</v>
      </c>
      <c r="B347" s="267">
        <v>0</v>
      </c>
      <c r="C347" s="267">
        <v>0</v>
      </c>
      <c r="D347" s="267">
        <v>13.081</v>
      </c>
      <c r="E347" s="267">
        <v>4.5246</v>
      </c>
      <c r="F347" s="267">
        <v>16.1121</v>
      </c>
      <c r="G347" s="267">
        <v>4.4309</v>
      </c>
      <c r="H347" s="267">
        <v>19.3739</v>
      </c>
      <c r="I347" s="267">
        <v>4.1523</v>
      </c>
      <c r="J347" s="267">
        <v>16.2706</v>
      </c>
      <c r="K347" s="267">
        <v>5.6829</v>
      </c>
      <c r="L347" s="267">
        <v>19.8155</v>
      </c>
      <c r="M347" s="267">
        <v>7.5958</v>
      </c>
      <c r="N347" s="267">
        <v>0</v>
      </c>
      <c r="O347" s="267">
        <v>0</v>
      </c>
      <c r="P347" s="267">
        <v>0</v>
      </c>
    </row>
    <row r="348" spans="1:16" ht="15">
      <c r="A348" s="290">
        <v>5</v>
      </c>
      <c r="B348" s="267">
        <v>0</v>
      </c>
      <c r="C348" s="267">
        <v>0</v>
      </c>
      <c r="D348" s="267">
        <v>10.4648</v>
      </c>
      <c r="E348" s="267">
        <v>3.6197</v>
      </c>
      <c r="F348" s="267">
        <v>12.8897</v>
      </c>
      <c r="G348" s="267">
        <v>3.5447</v>
      </c>
      <c r="H348" s="267">
        <v>15.4991</v>
      </c>
      <c r="I348" s="267">
        <v>3.3219</v>
      </c>
      <c r="J348" s="267">
        <v>13.0165</v>
      </c>
      <c r="K348" s="267">
        <v>4.5463</v>
      </c>
      <c r="L348" s="267">
        <v>15.8524</v>
      </c>
      <c r="M348" s="267">
        <v>6.0766</v>
      </c>
      <c r="N348" s="267">
        <v>0</v>
      </c>
      <c r="O348" s="267">
        <v>0</v>
      </c>
      <c r="P348" s="267">
        <v>0</v>
      </c>
    </row>
    <row r="349" spans="1:16" ht="15">
      <c r="A349" s="290">
        <v>6</v>
      </c>
      <c r="B349" s="267">
        <v>0</v>
      </c>
      <c r="C349" s="267">
        <v>0</v>
      </c>
      <c r="D349" s="267">
        <v>7.8486</v>
      </c>
      <c r="E349" s="267">
        <v>2.7148</v>
      </c>
      <c r="F349" s="267">
        <v>9.6673</v>
      </c>
      <c r="G349" s="267">
        <v>2.6585</v>
      </c>
      <c r="H349" s="267">
        <v>11.6244</v>
      </c>
      <c r="I349" s="267">
        <v>2.4914</v>
      </c>
      <c r="J349" s="267">
        <v>9.7624</v>
      </c>
      <c r="K349" s="267">
        <v>3.4098</v>
      </c>
      <c r="L349" s="267">
        <v>11.8893</v>
      </c>
      <c r="M349" s="267">
        <v>4.5575</v>
      </c>
      <c r="N349" s="267">
        <v>0</v>
      </c>
      <c r="O349" s="267">
        <v>0</v>
      </c>
      <c r="P349" s="267">
        <v>0</v>
      </c>
    </row>
    <row r="350" spans="1:16" ht="15">
      <c r="A350" s="290">
        <v>7</v>
      </c>
      <c r="B350" s="267">
        <v>0</v>
      </c>
      <c r="C350" s="267">
        <v>0</v>
      </c>
      <c r="D350" s="267">
        <v>7.6026</v>
      </c>
      <c r="E350" s="267">
        <v>2.6524</v>
      </c>
      <c r="F350" s="267">
        <v>9.2101</v>
      </c>
      <c r="G350" s="267">
        <v>2.5966</v>
      </c>
      <c r="H350" s="267">
        <v>11.11</v>
      </c>
      <c r="I350" s="267">
        <v>2.4395</v>
      </c>
      <c r="J350" s="267">
        <v>9.5709</v>
      </c>
      <c r="K350" s="267">
        <v>3.329</v>
      </c>
      <c r="L350" s="267">
        <v>11.3834</v>
      </c>
      <c r="M350" s="267">
        <v>4.4309</v>
      </c>
      <c r="N350" s="267">
        <v>0</v>
      </c>
      <c r="O350" s="267">
        <v>0</v>
      </c>
      <c r="P350" s="267">
        <v>0</v>
      </c>
    </row>
    <row r="351" spans="1:16" ht="15">
      <c r="A351" s="290">
        <v>8</v>
      </c>
      <c r="B351" s="267">
        <v>0</v>
      </c>
      <c r="C351" s="267">
        <v>0</v>
      </c>
      <c r="D351" s="267">
        <v>7.3565</v>
      </c>
      <c r="E351" s="267">
        <v>2.5901</v>
      </c>
      <c r="F351" s="267">
        <v>8.7529</v>
      </c>
      <c r="G351" s="267">
        <v>2.5347</v>
      </c>
      <c r="H351" s="267">
        <v>10.5957</v>
      </c>
      <c r="I351" s="267">
        <v>2.3875</v>
      </c>
      <c r="J351" s="267">
        <v>9.3794</v>
      </c>
      <c r="K351" s="267">
        <v>3.2483</v>
      </c>
      <c r="L351" s="267">
        <v>10.8774</v>
      </c>
      <c r="M351" s="267">
        <v>4.3043</v>
      </c>
      <c r="N351" s="267">
        <v>0</v>
      </c>
      <c r="O351" s="267">
        <v>0</v>
      </c>
      <c r="P351" s="267">
        <v>0</v>
      </c>
    </row>
    <row r="352" spans="1:16" ht="15">
      <c r="A352" s="290">
        <v>9</v>
      </c>
      <c r="B352" s="267">
        <v>0</v>
      </c>
      <c r="C352" s="267">
        <v>0</v>
      </c>
      <c r="D352" s="267">
        <v>7.1104</v>
      </c>
      <c r="E352" s="267">
        <v>2.5277</v>
      </c>
      <c r="F352" s="267">
        <v>8.2957</v>
      </c>
      <c r="G352" s="267">
        <v>2.4728</v>
      </c>
      <c r="H352" s="267">
        <v>10.0814</v>
      </c>
      <c r="I352" s="267">
        <v>2.3356</v>
      </c>
      <c r="J352" s="267">
        <v>9.1879</v>
      </c>
      <c r="K352" s="267">
        <v>3.1676</v>
      </c>
      <c r="L352" s="267">
        <v>10.3715</v>
      </c>
      <c r="M352" s="267">
        <v>4.1777</v>
      </c>
      <c r="N352" s="267">
        <v>0</v>
      </c>
      <c r="O352" s="267">
        <v>0</v>
      </c>
      <c r="P352" s="267">
        <v>0</v>
      </c>
    </row>
    <row r="353" spans="1:16" ht="15">
      <c r="A353" s="290">
        <v>10</v>
      </c>
      <c r="B353" s="267">
        <v>0</v>
      </c>
      <c r="C353" s="267">
        <v>0</v>
      </c>
      <c r="D353" s="267">
        <v>6.8643</v>
      </c>
      <c r="E353" s="267">
        <v>2.4654</v>
      </c>
      <c r="F353" s="267">
        <v>7.8385</v>
      </c>
      <c r="G353" s="267">
        <v>2.4109</v>
      </c>
      <c r="H353" s="267">
        <v>9.567</v>
      </c>
      <c r="I353" s="267">
        <v>2.2836</v>
      </c>
      <c r="J353" s="267">
        <v>8.9965</v>
      </c>
      <c r="K353" s="267">
        <v>3.0869</v>
      </c>
      <c r="L353" s="267">
        <v>9.8655</v>
      </c>
      <c r="M353" s="267">
        <v>4.0511</v>
      </c>
      <c r="N353" s="267">
        <v>0</v>
      </c>
      <c r="O353" s="267">
        <v>0</v>
      </c>
      <c r="P353" s="267">
        <v>0</v>
      </c>
    </row>
    <row r="354" spans="1:16" ht="15">
      <c r="A354" s="290">
        <v>11</v>
      </c>
      <c r="B354" s="267">
        <v>0</v>
      </c>
      <c r="C354" s="267">
        <v>0</v>
      </c>
      <c r="D354" s="267">
        <v>6.6183</v>
      </c>
      <c r="E354" s="267">
        <v>2.4031</v>
      </c>
      <c r="F354" s="267">
        <v>7.3813</v>
      </c>
      <c r="G354" s="267">
        <v>2.349</v>
      </c>
      <c r="H354" s="267">
        <v>9.0527</v>
      </c>
      <c r="I354" s="267">
        <v>2.2317</v>
      </c>
      <c r="J354" s="267">
        <v>8.805</v>
      </c>
      <c r="K354" s="267">
        <v>3.0062</v>
      </c>
      <c r="L354" s="267">
        <v>9.3596</v>
      </c>
      <c r="M354" s="267">
        <v>3.9245</v>
      </c>
      <c r="N354" s="267">
        <v>0</v>
      </c>
      <c r="O354" s="267">
        <v>0</v>
      </c>
      <c r="P354" s="267">
        <v>0</v>
      </c>
    </row>
    <row r="355" spans="1:16" ht="15">
      <c r="A355" s="290">
        <v>12</v>
      </c>
      <c r="B355" s="267">
        <v>0</v>
      </c>
      <c r="C355" s="267">
        <v>0</v>
      </c>
      <c r="D355" s="267">
        <v>6.3722</v>
      </c>
      <c r="E355" s="267">
        <v>2.3407</v>
      </c>
      <c r="F355" s="267">
        <v>6.9241</v>
      </c>
      <c r="G355" s="267">
        <v>2.2871</v>
      </c>
      <c r="H355" s="267">
        <v>8.5384</v>
      </c>
      <c r="I355" s="267">
        <v>2.1797</v>
      </c>
      <c r="J355" s="267">
        <v>8.6135</v>
      </c>
      <c r="K355" s="267">
        <v>2.9255</v>
      </c>
      <c r="L355" s="267">
        <v>8.8537</v>
      </c>
      <c r="M355" s="267">
        <v>3.7979</v>
      </c>
      <c r="N355" s="267">
        <v>0</v>
      </c>
      <c r="O355" s="267">
        <v>0</v>
      </c>
      <c r="P355" s="267">
        <v>0</v>
      </c>
    </row>
    <row r="356" spans="1:16" ht="15">
      <c r="A356" s="290">
        <v>13</v>
      </c>
      <c r="B356" s="267">
        <v>0</v>
      </c>
      <c r="C356" s="267">
        <v>0</v>
      </c>
      <c r="D356" s="267">
        <v>6.1261</v>
      </c>
      <c r="E356" s="267">
        <v>2.2784</v>
      </c>
      <c r="F356" s="267">
        <v>6.4669</v>
      </c>
      <c r="G356" s="267">
        <v>2.2252</v>
      </c>
      <c r="H356" s="267">
        <v>8.0241</v>
      </c>
      <c r="I356" s="267">
        <v>2.1278</v>
      </c>
      <c r="J356" s="267">
        <v>8.422</v>
      </c>
      <c r="K356" s="267">
        <v>2.8448</v>
      </c>
      <c r="L356" s="267">
        <v>8.3477</v>
      </c>
      <c r="M356" s="267">
        <v>3.6713</v>
      </c>
      <c r="N356" s="267">
        <v>0</v>
      </c>
      <c r="O356" s="267">
        <v>0</v>
      </c>
      <c r="P356" s="267">
        <v>0</v>
      </c>
    </row>
    <row r="357" spans="1:16" ht="15">
      <c r="A357" s="290">
        <v>14</v>
      </c>
      <c r="B357" s="267">
        <v>0</v>
      </c>
      <c r="C357" s="267">
        <v>0</v>
      </c>
      <c r="D357" s="267">
        <v>5.88</v>
      </c>
      <c r="E357" s="267">
        <v>2.216</v>
      </c>
      <c r="F357" s="267">
        <v>6.0097</v>
      </c>
      <c r="G357" s="267">
        <v>2.1633</v>
      </c>
      <c r="H357" s="267">
        <v>7.5097</v>
      </c>
      <c r="I357" s="267">
        <v>2.0758</v>
      </c>
      <c r="J357" s="267">
        <v>8.2306</v>
      </c>
      <c r="K357" s="267">
        <v>2.7641</v>
      </c>
      <c r="L357" s="267">
        <v>7.8418</v>
      </c>
      <c r="M357" s="267">
        <v>3.5447</v>
      </c>
      <c r="N357" s="267">
        <v>0</v>
      </c>
      <c r="O357" s="267">
        <v>0</v>
      </c>
      <c r="P357" s="267">
        <v>0</v>
      </c>
    </row>
    <row r="358" spans="1:16" ht="15">
      <c r="A358" s="290">
        <v>15</v>
      </c>
      <c r="B358" s="267">
        <v>0</v>
      </c>
      <c r="C358" s="267">
        <v>0</v>
      </c>
      <c r="D358" s="267">
        <v>5.634</v>
      </c>
      <c r="E358" s="267">
        <v>2.1537</v>
      </c>
      <c r="F358" s="267">
        <v>5.5524</v>
      </c>
      <c r="G358" s="267">
        <v>2.1014</v>
      </c>
      <c r="H358" s="267">
        <v>6.9954</v>
      </c>
      <c r="I358" s="267">
        <v>2.0239</v>
      </c>
      <c r="J358" s="267">
        <v>8.0391</v>
      </c>
      <c r="K358" s="267">
        <v>2.6833</v>
      </c>
      <c r="L358" s="267">
        <v>7.3359</v>
      </c>
      <c r="M358" s="267">
        <v>3.4181</v>
      </c>
      <c r="N358" s="267">
        <v>0</v>
      </c>
      <c r="O358" s="267">
        <v>0</v>
      </c>
      <c r="P358" s="267">
        <v>0</v>
      </c>
    </row>
    <row r="359" spans="1:16" ht="15">
      <c r="A359" s="290">
        <v>16</v>
      </c>
      <c r="B359" s="267">
        <v>0</v>
      </c>
      <c r="C359" s="267">
        <v>0</v>
      </c>
      <c r="D359" s="267">
        <v>5.3879</v>
      </c>
      <c r="E359" s="267">
        <v>2.0913</v>
      </c>
      <c r="F359" s="267">
        <v>5.0952</v>
      </c>
      <c r="G359" s="267">
        <v>2.0395</v>
      </c>
      <c r="H359" s="267">
        <v>6.4811</v>
      </c>
      <c r="I359" s="267">
        <v>1.9719</v>
      </c>
      <c r="J359" s="267">
        <v>7.8476</v>
      </c>
      <c r="K359" s="267">
        <v>2.6026</v>
      </c>
      <c r="L359" s="267">
        <v>6.8299</v>
      </c>
      <c r="M359" s="267">
        <v>3.2915</v>
      </c>
      <c r="N359" s="267">
        <v>0</v>
      </c>
      <c r="O359" s="267">
        <v>0</v>
      </c>
      <c r="P359" s="267">
        <v>0</v>
      </c>
    </row>
    <row r="360" spans="1:16" ht="15">
      <c r="A360" s="290">
        <v>17</v>
      </c>
      <c r="B360" s="267">
        <v>0</v>
      </c>
      <c r="C360" s="267">
        <v>0</v>
      </c>
      <c r="D360" s="267">
        <v>5.1418</v>
      </c>
      <c r="E360" s="267">
        <v>2.029</v>
      </c>
      <c r="F360" s="267">
        <v>4.638</v>
      </c>
      <c r="G360" s="267">
        <v>1.9776</v>
      </c>
      <c r="H360" s="267">
        <v>5.9668</v>
      </c>
      <c r="I360" s="267">
        <v>1.92</v>
      </c>
      <c r="J360" s="267">
        <v>7.6561</v>
      </c>
      <c r="K360" s="267">
        <v>2.5219</v>
      </c>
      <c r="L360" s="267">
        <v>6.324</v>
      </c>
      <c r="M360" s="267">
        <v>3.1649</v>
      </c>
      <c r="N360" s="267">
        <v>0</v>
      </c>
      <c r="O360" s="267">
        <v>0</v>
      </c>
      <c r="P360" s="267">
        <v>0</v>
      </c>
    </row>
    <row r="361" spans="1:16" ht="15">
      <c r="A361" s="290">
        <v>18</v>
      </c>
      <c r="B361" s="267">
        <v>0</v>
      </c>
      <c r="C361" s="267">
        <v>0</v>
      </c>
      <c r="D361" s="267">
        <v>4.8957</v>
      </c>
      <c r="E361" s="267">
        <v>1.9666</v>
      </c>
      <c r="F361" s="267">
        <v>4.1808</v>
      </c>
      <c r="G361" s="267">
        <v>1.9157</v>
      </c>
      <c r="H361" s="267">
        <v>5.4524</v>
      </c>
      <c r="I361" s="267">
        <v>1.868</v>
      </c>
      <c r="J361" s="267">
        <v>7.4646</v>
      </c>
      <c r="K361" s="267">
        <v>2.4412</v>
      </c>
      <c r="L361" s="267">
        <v>5.8181</v>
      </c>
      <c r="M361" s="267">
        <v>3.0383</v>
      </c>
      <c r="N361" s="267">
        <v>7.5271</v>
      </c>
      <c r="O361" s="267">
        <v>4.7871</v>
      </c>
      <c r="P361" s="267">
        <v>0</v>
      </c>
    </row>
    <row r="362" spans="1:16" ht="15">
      <c r="A362" s="290">
        <v>19</v>
      </c>
      <c r="B362" s="267">
        <v>0</v>
      </c>
      <c r="C362" s="267">
        <v>0</v>
      </c>
      <c r="D362" s="267">
        <v>4.878</v>
      </c>
      <c r="E362" s="267">
        <v>1.962</v>
      </c>
      <c r="F362" s="267">
        <v>4.2384</v>
      </c>
      <c r="G362" s="267">
        <v>1.9123</v>
      </c>
      <c r="H362" s="267">
        <v>5.4421</v>
      </c>
      <c r="I362" s="267">
        <v>1.8611</v>
      </c>
      <c r="J362" s="267">
        <v>7.1318</v>
      </c>
      <c r="K362" s="267">
        <v>2.4291</v>
      </c>
      <c r="L362" s="267">
        <v>5.6287</v>
      </c>
      <c r="M362" s="267">
        <v>3.0153</v>
      </c>
      <c r="N362" s="267">
        <v>7.318</v>
      </c>
      <c r="O362" s="267">
        <v>4.6541</v>
      </c>
      <c r="P362" s="267">
        <v>0</v>
      </c>
    </row>
    <row r="363" spans="1:16" ht="15">
      <c r="A363" s="290">
        <v>20</v>
      </c>
      <c r="B363" s="267">
        <v>0</v>
      </c>
      <c r="C363" s="267">
        <v>0</v>
      </c>
      <c r="D363" s="267">
        <v>4.8603</v>
      </c>
      <c r="E363" s="267">
        <v>1.9574</v>
      </c>
      <c r="F363" s="267">
        <v>4.2959</v>
      </c>
      <c r="G363" s="267">
        <v>1.9089</v>
      </c>
      <c r="H363" s="267">
        <v>5.4318</v>
      </c>
      <c r="I363" s="267">
        <v>1.8542</v>
      </c>
      <c r="J363" s="267">
        <v>6.799</v>
      </c>
      <c r="K363" s="267">
        <v>2.4169</v>
      </c>
      <c r="L363" s="267">
        <v>5.4393</v>
      </c>
      <c r="M363" s="267">
        <v>2.9923</v>
      </c>
      <c r="N363" s="267">
        <v>7.109</v>
      </c>
      <c r="O363" s="267">
        <v>4.5212</v>
      </c>
      <c r="P363" s="267">
        <v>0</v>
      </c>
    </row>
    <row r="364" spans="1:16" ht="15">
      <c r="A364" s="290">
        <v>21</v>
      </c>
      <c r="B364" s="267">
        <v>0</v>
      </c>
      <c r="C364" s="267">
        <v>0</v>
      </c>
      <c r="D364" s="267">
        <v>4.8426</v>
      </c>
      <c r="E364" s="267">
        <v>1.9528</v>
      </c>
      <c r="F364" s="267">
        <v>4.3534</v>
      </c>
      <c r="G364" s="267">
        <v>1.9054</v>
      </c>
      <c r="H364" s="267">
        <v>5.4214</v>
      </c>
      <c r="I364" s="267">
        <v>1.8472</v>
      </c>
      <c r="J364" s="267">
        <v>6.4662</v>
      </c>
      <c r="K364" s="267">
        <v>2.4047</v>
      </c>
      <c r="L364" s="267">
        <v>5.2499</v>
      </c>
      <c r="M364" s="267">
        <v>2.9693</v>
      </c>
      <c r="N364" s="267">
        <v>6.8999</v>
      </c>
      <c r="O364" s="267">
        <v>4.3882</v>
      </c>
      <c r="P364" s="267">
        <v>0</v>
      </c>
    </row>
    <row r="365" spans="1:16" ht="15">
      <c r="A365" s="290">
        <v>22</v>
      </c>
      <c r="B365" s="267">
        <v>0</v>
      </c>
      <c r="C365" s="267">
        <v>0</v>
      </c>
      <c r="D365" s="267">
        <v>4.8248</v>
      </c>
      <c r="E365" s="267">
        <v>1.9482</v>
      </c>
      <c r="F365" s="267">
        <v>4.4109</v>
      </c>
      <c r="G365" s="267">
        <v>1.902</v>
      </c>
      <c r="H365" s="267">
        <v>5.4111</v>
      </c>
      <c r="I365" s="267">
        <v>1.8403</v>
      </c>
      <c r="J365" s="267">
        <v>6.1334</v>
      </c>
      <c r="K365" s="267">
        <v>2.3926</v>
      </c>
      <c r="L365" s="267">
        <v>5.0605</v>
      </c>
      <c r="M365" s="267">
        <v>2.9463</v>
      </c>
      <c r="N365" s="267">
        <v>6.6908</v>
      </c>
      <c r="O365" s="267">
        <v>4.2552</v>
      </c>
      <c r="P365" s="267">
        <v>0</v>
      </c>
    </row>
    <row r="366" spans="1:16" ht="15">
      <c r="A366" s="290">
        <v>23</v>
      </c>
      <c r="B366" s="267">
        <v>0</v>
      </c>
      <c r="C366" s="267">
        <v>0</v>
      </c>
      <c r="D366" s="267">
        <v>4.8071</v>
      </c>
      <c r="E366" s="267">
        <v>1.9436</v>
      </c>
      <c r="F366" s="267">
        <v>4.4684</v>
      </c>
      <c r="G366" s="267">
        <v>1.8985</v>
      </c>
      <c r="H366" s="267">
        <v>5.4007</v>
      </c>
      <c r="I366" s="267">
        <v>1.8334</v>
      </c>
      <c r="J366" s="267">
        <v>5.8006</v>
      </c>
      <c r="K366" s="267">
        <v>2.3804</v>
      </c>
      <c r="L366" s="267">
        <v>4.8711</v>
      </c>
      <c r="M366" s="267">
        <v>2.9233</v>
      </c>
      <c r="N366" s="267">
        <v>6.4817</v>
      </c>
      <c r="O366" s="267">
        <v>4.1222</v>
      </c>
      <c r="P366" s="267">
        <v>0</v>
      </c>
    </row>
    <row r="367" spans="1:16" ht="15">
      <c r="A367" s="290">
        <v>24</v>
      </c>
      <c r="B367" s="267">
        <v>0</v>
      </c>
      <c r="C367" s="267">
        <v>0</v>
      </c>
      <c r="D367" s="267">
        <v>4.7894</v>
      </c>
      <c r="E367" s="267">
        <v>1.939</v>
      </c>
      <c r="F367" s="267">
        <v>4.5259</v>
      </c>
      <c r="G367" s="267">
        <v>1.8951</v>
      </c>
      <c r="H367" s="267">
        <v>5.3904</v>
      </c>
      <c r="I367" s="267">
        <v>1.8265</v>
      </c>
      <c r="J367" s="267">
        <v>5.4678</v>
      </c>
      <c r="K367" s="267">
        <v>2.3683</v>
      </c>
      <c r="L367" s="267">
        <v>4.6817</v>
      </c>
      <c r="M367" s="267">
        <v>2.9003</v>
      </c>
      <c r="N367" s="267">
        <v>6.2726</v>
      </c>
      <c r="O367" s="267">
        <v>3.9893</v>
      </c>
      <c r="P367" s="267">
        <v>0</v>
      </c>
    </row>
    <row r="368" spans="1:16" ht="15">
      <c r="A368" s="290">
        <v>25</v>
      </c>
      <c r="B368" s="267">
        <v>0</v>
      </c>
      <c r="C368" s="267">
        <v>0</v>
      </c>
      <c r="D368" s="267">
        <v>4.7717</v>
      </c>
      <c r="E368" s="267">
        <v>1.9343</v>
      </c>
      <c r="F368" s="267">
        <v>4.5834</v>
      </c>
      <c r="G368" s="267">
        <v>1.8917</v>
      </c>
      <c r="H368" s="267">
        <v>5.3801</v>
      </c>
      <c r="I368" s="267">
        <v>1.8195</v>
      </c>
      <c r="J368" s="267">
        <v>5.135</v>
      </c>
      <c r="K368" s="267">
        <v>2.3561</v>
      </c>
      <c r="L368" s="267">
        <v>4.4923</v>
      </c>
      <c r="M368" s="267">
        <v>2.8773</v>
      </c>
      <c r="N368" s="267">
        <v>6.0635</v>
      </c>
      <c r="O368" s="267">
        <v>3.8563</v>
      </c>
      <c r="P368" s="267">
        <v>0</v>
      </c>
    </row>
    <row r="369" spans="1:16" ht="15">
      <c r="A369" s="290">
        <v>26</v>
      </c>
      <c r="B369" s="267">
        <v>0</v>
      </c>
      <c r="C369" s="267">
        <v>0</v>
      </c>
      <c r="D369" s="267">
        <v>4.754</v>
      </c>
      <c r="E369" s="267">
        <v>1.9297</v>
      </c>
      <c r="F369" s="267">
        <v>4.6409</v>
      </c>
      <c r="G369" s="267">
        <v>1.8882</v>
      </c>
      <c r="H369" s="267">
        <v>5.3697</v>
      </c>
      <c r="I369" s="267">
        <v>1.8126</v>
      </c>
      <c r="J369" s="267">
        <v>4.8022</v>
      </c>
      <c r="K369" s="267">
        <v>2.344</v>
      </c>
      <c r="L369" s="267">
        <v>4.3029</v>
      </c>
      <c r="M369" s="267">
        <v>2.8543</v>
      </c>
      <c r="N369" s="267">
        <v>5.8544</v>
      </c>
      <c r="O369" s="267">
        <v>3.7233</v>
      </c>
      <c r="P369" s="267">
        <v>0</v>
      </c>
    </row>
    <row r="370" spans="1:16" ht="15">
      <c r="A370" s="290">
        <v>27</v>
      </c>
      <c r="B370" s="267">
        <v>0</v>
      </c>
      <c r="C370" s="267">
        <v>0</v>
      </c>
      <c r="D370" s="267">
        <v>4.7362</v>
      </c>
      <c r="E370" s="267">
        <v>1.9251</v>
      </c>
      <c r="F370" s="267">
        <v>4.6984</v>
      </c>
      <c r="G370" s="267">
        <v>1.8848</v>
      </c>
      <c r="H370" s="267">
        <v>5.3594</v>
      </c>
      <c r="I370" s="267">
        <v>1.8057</v>
      </c>
      <c r="J370" s="267">
        <v>4.4693</v>
      </c>
      <c r="K370" s="267">
        <v>2.3318</v>
      </c>
      <c r="L370" s="267">
        <v>4.1135</v>
      </c>
      <c r="M370" s="267">
        <v>2.8313</v>
      </c>
      <c r="N370" s="267">
        <v>5.6453</v>
      </c>
      <c r="O370" s="267">
        <v>3.5903</v>
      </c>
      <c r="P370" s="267">
        <v>0</v>
      </c>
    </row>
    <row r="371" spans="1:16" ht="15">
      <c r="A371" s="290">
        <v>28</v>
      </c>
      <c r="B371" s="267">
        <v>0</v>
      </c>
      <c r="C371" s="267">
        <v>0</v>
      </c>
      <c r="D371" s="267">
        <v>4.7185</v>
      </c>
      <c r="E371" s="267">
        <v>1.9205</v>
      </c>
      <c r="F371" s="267">
        <v>4.756</v>
      </c>
      <c r="G371" s="267">
        <v>1.8813</v>
      </c>
      <c r="H371" s="267">
        <v>5.349</v>
      </c>
      <c r="I371" s="267">
        <v>1.7987</v>
      </c>
      <c r="J371" s="267">
        <v>4.1365</v>
      </c>
      <c r="K371" s="267">
        <v>2.3197</v>
      </c>
      <c r="L371" s="267">
        <v>3.9241</v>
      </c>
      <c r="M371" s="267">
        <v>2.8083</v>
      </c>
      <c r="N371" s="267">
        <v>5.4363</v>
      </c>
      <c r="O371" s="267">
        <v>3.4574</v>
      </c>
      <c r="P371" s="267">
        <v>0</v>
      </c>
    </row>
    <row r="372" spans="1:16" ht="15">
      <c r="A372" s="290">
        <v>29</v>
      </c>
      <c r="B372" s="267">
        <v>0</v>
      </c>
      <c r="C372" s="267">
        <v>0</v>
      </c>
      <c r="D372" s="267">
        <v>4.7008</v>
      </c>
      <c r="E372" s="267">
        <v>1.9159</v>
      </c>
      <c r="F372" s="267">
        <v>4.8135</v>
      </c>
      <c r="G372" s="267">
        <v>1.8779</v>
      </c>
      <c r="H372" s="267">
        <v>5.3387</v>
      </c>
      <c r="I372" s="267">
        <v>1.7918</v>
      </c>
      <c r="J372" s="267">
        <v>3.8037</v>
      </c>
      <c r="K372" s="267">
        <v>2.3075</v>
      </c>
      <c r="L372" s="267">
        <v>3.7347</v>
      </c>
      <c r="M372" s="267">
        <v>2.7853</v>
      </c>
      <c r="N372" s="267">
        <v>5.2272</v>
      </c>
      <c r="O372" s="267">
        <v>3.3244</v>
      </c>
      <c r="P372" s="267">
        <v>0</v>
      </c>
    </row>
    <row r="373" spans="1:16" ht="15">
      <c r="A373" s="290">
        <v>30</v>
      </c>
      <c r="B373" s="267">
        <v>0</v>
      </c>
      <c r="C373" s="267">
        <v>0</v>
      </c>
      <c r="D373" s="267">
        <v>4.6831</v>
      </c>
      <c r="E373" s="267">
        <v>1.9113</v>
      </c>
      <c r="F373" s="267">
        <v>4.871</v>
      </c>
      <c r="G373" s="267">
        <v>1.8745</v>
      </c>
      <c r="H373" s="267">
        <v>5.3284</v>
      </c>
      <c r="I373" s="267">
        <v>1.7849</v>
      </c>
      <c r="J373" s="267">
        <v>3.4709</v>
      </c>
      <c r="K373" s="267">
        <v>2.2954</v>
      </c>
      <c r="L373" s="267">
        <v>3.5453</v>
      </c>
      <c r="M373" s="267">
        <v>2.7623</v>
      </c>
      <c r="N373" s="267">
        <v>5.0181</v>
      </c>
      <c r="O373" s="267">
        <v>3.1914</v>
      </c>
      <c r="P373" s="267">
        <v>0</v>
      </c>
    </row>
    <row r="374" spans="1:16" ht="15">
      <c r="A374" s="290">
        <v>31</v>
      </c>
      <c r="B374" s="267">
        <v>0</v>
      </c>
      <c r="C374" s="267">
        <v>0</v>
      </c>
      <c r="D374" s="267">
        <v>4.9783</v>
      </c>
      <c r="E374" s="267">
        <v>1.8995</v>
      </c>
      <c r="F374" s="267">
        <v>4.8183</v>
      </c>
      <c r="G374" s="267">
        <v>1.8651</v>
      </c>
      <c r="H374" s="267">
        <v>5.1426</v>
      </c>
      <c r="I374" s="267">
        <v>1.7773</v>
      </c>
      <c r="J374" s="267">
        <v>3.4182</v>
      </c>
      <c r="K374" s="267">
        <v>2.2563</v>
      </c>
      <c r="L374" s="267">
        <v>3.6029</v>
      </c>
      <c r="M374" s="267">
        <v>2.7428</v>
      </c>
      <c r="N374" s="267">
        <v>4.9051</v>
      </c>
      <c r="O374" s="267">
        <v>3.0956</v>
      </c>
      <c r="P374" s="267">
        <v>0</v>
      </c>
    </row>
    <row r="375" spans="1:16" ht="15">
      <c r="A375" s="290">
        <v>32</v>
      </c>
      <c r="B375" s="267">
        <v>0</v>
      </c>
      <c r="C375" s="267">
        <v>0</v>
      </c>
      <c r="D375" s="267">
        <v>5.2735</v>
      </c>
      <c r="E375" s="267">
        <v>1.8876</v>
      </c>
      <c r="F375" s="267">
        <v>4.7656</v>
      </c>
      <c r="G375" s="267">
        <v>1.8558</v>
      </c>
      <c r="H375" s="267">
        <v>4.9569</v>
      </c>
      <c r="I375" s="267">
        <v>1.7698</v>
      </c>
      <c r="J375" s="267">
        <v>3.3655</v>
      </c>
      <c r="K375" s="267">
        <v>2.2172</v>
      </c>
      <c r="L375" s="267">
        <v>3.6605</v>
      </c>
      <c r="M375" s="267">
        <v>2.7233</v>
      </c>
      <c r="N375" s="267">
        <v>4.792</v>
      </c>
      <c r="O375" s="267">
        <v>2.9999</v>
      </c>
      <c r="P375" s="267">
        <v>0</v>
      </c>
    </row>
    <row r="376" spans="1:16" ht="15">
      <c r="A376" s="290">
        <v>33</v>
      </c>
      <c r="B376" s="267">
        <v>0</v>
      </c>
      <c r="C376" s="267">
        <v>0</v>
      </c>
      <c r="D376" s="267">
        <v>5.5687</v>
      </c>
      <c r="E376" s="267">
        <v>1.8758</v>
      </c>
      <c r="F376" s="267">
        <v>4.713</v>
      </c>
      <c r="G376" s="267">
        <v>1.8464</v>
      </c>
      <c r="H376" s="267">
        <v>4.7711</v>
      </c>
      <c r="I376" s="267">
        <v>1.7622</v>
      </c>
      <c r="J376" s="267">
        <v>3.3127</v>
      </c>
      <c r="K376" s="267">
        <v>2.1781</v>
      </c>
      <c r="L376" s="267">
        <v>3.7181</v>
      </c>
      <c r="M376" s="267">
        <v>2.7038</v>
      </c>
      <c r="N376" s="267">
        <v>4.679</v>
      </c>
      <c r="O376" s="267">
        <v>2.9041</v>
      </c>
      <c r="P376" s="267">
        <v>0</v>
      </c>
    </row>
    <row r="377" spans="1:16" ht="15">
      <c r="A377" s="290">
        <v>34</v>
      </c>
      <c r="B377" s="267">
        <v>0</v>
      </c>
      <c r="C377" s="267">
        <v>0</v>
      </c>
      <c r="D377" s="267">
        <v>5.8639</v>
      </c>
      <c r="E377" s="267">
        <v>1.864</v>
      </c>
      <c r="F377" s="267">
        <v>4.6603</v>
      </c>
      <c r="G377" s="267">
        <v>1.8371</v>
      </c>
      <c r="H377" s="267">
        <v>4.5854</v>
      </c>
      <c r="I377" s="267">
        <v>1.7547</v>
      </c>
      <c r="J377" s="267">
        <v>3.26</v>
      </c>
      <c r="K377" s="267">
        <v>2.139</v>
      </c>
      <c r="L377" s="267">
        <v>3.7758</v>
      </c>
      <c r="M377" s="267">
        <v>2.6843</v>
      </c>
      <c r="N377" s="267">
        <v>4.566</v>
      </c>
      <c r="O377" s="267">
        <v>2.8083</v>
      </c>
      <c r="P377" s="267">
        <v>0</v>
      </c>
    </row>
    <row r="378" spans="1:16" ht="15">
      <c r="A378" s="290">
        <v>35</v>
      </c>
      <c r="B378" s="267">
        <v>0</v>
      </c>
      <c r="C378" s="267">
        <v>0</v>
      </c>
      <c r="D378" s="267">
        <v>6.1591</v>
      </c>
      <c r="E378" s="267">
        <v>1.8522</v>
      </c>
      <c r="F378" s="267">
        <v>4.6076</v>
      </c>
      <c r="G378" s="267">
        <v>1.8277</v>
      </c>
      <c r="H378" s="267">
        <v>4.3996</v>
      </c>
      <c r="I378" s="267">
        <v>1.7471</v>
      </c>
      <c r="J378" s="267">
        <v>3.2073</v>
      </c>
      <c r="K378" s="267">
        <v>2.0999</v>
      </c>
      <c r="L378" s="267">
        <v>3.8334</v>
      </c>
      <c r="M378" s="267">
        <v>2.6648</v>
      </c>
      <c r="N378" s="267">
        <v>4.453</v>
      </c>
      <c r="O378" s="267">
        <v>2.7126</v>
      </c>
      <c r="P378" s="267">
        <v>0</v>
      </c>
    </row>
    <row r="379" spans="1:16" ht="15">
      <c r="A379" s="290">
        <v>36</v>
      </c>
      <c r="B379" s="267">
        <v>0</v>
      </c>
      <c r="C379" s="267">
        <v>0</v>
      </c>
      <c r="D379" s="267">
        <v>6.4543</v>
      </c>
      <c r="E379" s="267">
        <v>1.8403</v>
      </c>
      <c r="F379" s="267">
        <v>4.555</v>
      </c>
      <c r="G379" s="267">
        <v>1.8184</v>
      </c>
      <c r="H379" s="267">
        <v>4.2139</v>
      </c>
      <c r="I379" s="267">
        <v>1.7396</v>
      </c>
      <c r="J379" s="267">
        <v>3.1546</v>
      </c>
      <c r="K379" s="267">
        <v>2.0608</v>
      </c>
      <c r="L379" s="267">
        <v>3.891</v>
      </c>
      <c r="M379" s="267">
        <v>2.6453</v>
      </c>
      <c r="N379" s="267">
        <v>4.34</v>
      </c>
      <c r="O379" s="267">
        <v>2.6168</v>
      </c>
      <c r="P379" s="267">
        <v>0</v>
      </c>
    </row>
    <row r="380" spans="1:16" ht="15">
      <c r="A380" s="290">
        <v>37</v>
      </c>
      <c r="B380" s="267">
        <v>0</v>
      </c>
      <c r="C380" s="267">
        <v>0</v>
      </c>
      <c r="D380" s="267">
        <v>6.7495</v>
      </c>
      <c r="E380" s="267">
        <v>1.8285</v>
      </c>
      <c r="F380" s="267">
        <v>4.5023</v>
      </c>
      <c r="G380" s="267">
        <v>1.809</v>
      </c>
      <c r="H380" s="267">
        <v>4.0282</v>
      </c>
      <c r="I380" s="267">
        <v>1.732</v>
      </c>
      <c r="J380" s="267">
        <v>3.1019</v>
      </c>
      <c r="K380" s="267">
        <v>2.0218</v>
      </c>
      <c r="L380" s="267">
        <v>3.9486</v>
      </c>
      <c r="M380" s="267">
        <v>2.6258</v>
      </c>
      <c r="N380" s="267">
        <v>4.227</v>
      </c>
      <c r="O380" s="267">
        <v>2.521</v>
      </c>
      <c r="P380" s="267">
        <v>0</v>
      </c>
    </row>
    <row r="381" spans="1:16" ht="15">
      <c r="A381" s="290">
        <v>38</v>
      </c>
      <c r="B381" s="267">
        <v>0</v>
      </c>
      <c r="C381" s="267">
        <v>0</v>
      </c>
      <c r="D381" s="267">
        <v>7.0447</v>
      </c>
      <c r="E381" s="267">
        <v>1.8167</v>
      </c>
      <c r="F381" s="267">
        <v>4.4496</v>
      </c>
      <c r="G381" s="267">
        <v>1.7997</v>
      </c>
      <c r="H381" s="267">
        <v>3.8424</v>
      </c>
      <c r="I381" s="267">
        <v>1.7245</v>
      </c>
      <c r="J381" s="267">
        <v>3.0491</v>
      </c>
      <c r="K381" s="267">
        <v>1.9827</v>
      </c>
      <c r="L381" s="267">
        <v>4.0063</v>
      </c>
      <c r="M381" s="267">
        <v>2.6063</v>
      </c>
      <c r="N381" s="267">
        <v>4.1139</v>
      </c>
      <c r="O381" s="267">
        <v>2.4252</v>
      </c>
      <c r="P381" s="267">
        <v>0</v>
      </c>
    </row>
    <row r="382" spans="1:16" ht="15">
      <c r="A382" s="290">
        <v>39</v>
      </c>
      <c r="B382" s="267">
        <v>0</v>
      </c>
      <c r="C382" s="267">
        <v>0</v>
      </c>
      <c r="D382" s="267">
        <v>7.3399</v>
      </c>
      <c r="E382" s="267">
        <v>1.8049</v>
      </c>
      <c r="F382" s="267">
        <v>4.3969</v>
      </c>
      <c r="G382" s="267">
        <v>1.7903</v>
      </c>
      <c r="H382" s="267">
        <v>3.6567</v>
      </c>
      <c r="I382" s="267">
        <v>1.7169</v>
      </c>
      <c r="J382" s="267">
        <v>2.9964</v>
      </c>
      <c r="K382" s="267">
        <v>1.9436</v>
      </c>
      <c r="L382" s="267">
        <v>4.0639</v>
      </c>
      <c r="M382" s="267">
        <v>2.5869</v>
      </c>
      <c r="N382" s="267">
        <v>4.0009</v>
      </c>
      <c r="O382" s="267">
        <v>2.3295</v>
      </c>
      <c r="P382" s="267">
        <v>0</v>
      </c>
    </row>
    <row r="383" spans="1:16" ht="15">
      <c r="A383" s="290">
        <v>40</v>
      </c>
      <c r="B383" s="267">
        <v>0</v>
      </c>
      <c r="C383" s="267">
        <v>0</v>
      </c>
      <c r="D383" s="267">
        <v>7.6351</v>
      </c>
      <c r="E383" s="267">
        <v>1.793</v>
      </c>
      <c r="F383" s="267">
        <v>4.3443</v>
      </c>
      <c r="G383" s="267">
        <v>1.781</v>
      </c>
      <c r="H383" s="267">
        <v>3.4709</v>
      </c>
      <c r="I383" s="267">
        <v>1.7094</v>
      </c>
      <c r="J383" s="267">
        <v>2.9437</v>
      </c>
      <c r="K383" s="267">
        <v>1.9045</v>
      </c>
      <c r="L383" s="267">
        <v>4.1215</v>
      </c>
      <c r="M383" s="267">
        <v>2.5674</v>
      </c>
      <c r="N383" s="267">
        <v>3.8879</v>
      </c>
      <c r="O383" s="267">
        <v>2.2337</v>
      </c>
      <c r="P383" s="267">
        <v>0</v>
      </c>
    </row>
    <row r="384" spans="1:16" ht="15">
      <c r="A384" s="290">
        <v>41</v>
      </c>
      <c r="B384" s="267">
        <v>0</v>
      </c>
      <c r="C384" s="267">
        <v>0</v>
      </c>
      <c r="D384" s="267">
        <v>7.9303</v>
      </c>
      <c r="E384" s="267">
        <v>1.7812</v>
      </c>
      <c r="F384" s="267">
        <v>4.2916</v>
      </c>
      <c r="G384" s="267">
        <v>1.7716</v>
      </c>
      <c r="H384" s="267">
        <v>3.2852</v>
      </c>
      <c r="I384" s="267">
        <v>1.7019</v>
      </c>
      <c r="J384" s="267">
        <v>2.891</v>
      </c>
      <c r="K384" s="267">
        <v>1.8654</v>
      </c>
      <c r="L384" s="267">
        <v>4.1791</v>
      </c>
      <c r="M384" s="267">
        <v>2.5479</v>
      </c>
      <c r="N384" s="267">
        <v>3.7749</v>
      </c>
      <c r="O384" s="267">
        <v>2.1379</v>
      </c>
      <c r="P384" s="267">
        <v>0</v>
      </c>
    </row>
    <row r="385" spans="1:16" ht="15">
      <c r="A385" s="290">
        <v>42</v>
      </c>
      <c r="B385" s="267">
        <v>0</v>
      </c>
      <c r="C385" s="267">
        <v>0</v>
      </c>
      <c r="D385" s="267">
        <v>8.2255</v>
      </c>
      <c r="E385" s="267">
        <v>1.7694</v>
      </c>
      <c r="F385" s="267">
        <v>4.2389</v>
      </c>
      <c r="G385" s="267">
        <v>1.7623</v>
      </c>
      <c r="H385" s="267">
        <v>3.0994</v>
      </c>
      <c r="I385" s="267">
        <v>1.6943</v>
      </c>
      <c r="J385" s="267">
        <v>2.8383</v>
      </c>
      <c r="K385" s="267">
        <v>1.8263</v>
      </c>
      <c r="L385" s="267">
        <v>4.2368</v>
      </c>
      <c r="M385" s="267">
        <v>2.5284</v>
      </c>
      <c r="N385" s="267">
        <v>3.6619</v>
      </c>
      <c r="O385" s="267">
        <v>2.0422</v>
      </c>
      <c r="P385" s="267">
        <v>0</v>
      </c>
    </row>
    <row r="386" spans="1:16" ht="15">
      <c r="A386" s="290">
        <v>43</v>
      </c>
      <c r="B386" s="267">
        <v>0</v>
      </c>
      <c r="C386" s="267">
        <v>0</v>
      </c>
      <c r="D386" s="267">
        <v>7.8883</v>
      </c>
      <c r="E386" s="267">
        <v>1.7652</v>
      </c>
      <c r="F386" s="267">
        <v>4.3378</v>
      </c>
      <c r="G386" s="267">
        <v>1.7591</v>
      </c>
      <c r="H386" s="267">
        <v>3.1121</v>
      </c>
      <c r="I386" s="267">
        <v>1.688</v>
      </c>
      <c r="J386" s="267">
        <v>2.9476</v>
      </c>
      <c r="K386" s="267">
        <v>1.8172</v>
      </c>
      <c r="L386" s="267">
        <v>4.24</v>
      </c>
      <c r="M386" s="267">
        <v>2.5163</v>
      </c>
      <c r="N386" s="267">
        <v>3.6038</v>
      </c>
      <c r="O386" s="267">
        <v>2.0305</v>
      </c>
      <c r="P386" s="267">
        <v>0</v>
      </c>
    </row>
    <row r="387" spans="1:16" ht="15">
      <c r="A387" s="290">
        <v>44</v>
      </c>
      <c r="B387" s="267">
        <v>0</v>
      </c>
      <c r="C387" s="267">
        <v>0</v>
      </c>
      <c r="D387" s="267">
        <v>7.5512</v>
      </c>
      <c r="E387" s="267">
        <v>1.7611</v>
      </c>
      <c r="F387" s="267">
        <v>4.4366</v>
      </c>
      <c r="G387" s="267">
        <v>1.756</v>
      </c>
      <c r="H387" s="267">
        <v>3.1247</v>
      </c>
      <c r="I387" s="267">
        <v>1.6817</v>
      </c>
      <c r="J387" s="267">
        <v>3.0569</v>
      </c>
      <c r="K387" s="267">
        <v>1.8081</v>
      </c>
      <c r="L387" s="267">
        <v>4.2432</v>
      </c>
      <c r="M387" s="267">
        <v>2.5043</v>
      </c>
      <c r="N387" s="267">
        <v>3.5457</v>
      </c>
      <c r="O387" s="267">
        <v>2.0188</v>
      </c>
      <c r="P387" s="267">
        <v>0</v>
      </c>
    </row>
    <row r="388" spans="1:16" ht="15">
      <c r="A388" s="290">
        <v>45</v>
      </c>
      <c r="B388" s="267">
        <v>0</v>
      </c>
      <c r="C388" s="267">
        <v>0</v>
      </c>
      <c r="D388" s="267">
        <v>7.214</v>
      </c>
      <c r="E388" s="267">
        <v>1.7569</v>
      </c>
      <c r="F388" s="267">
        <v>4.5354</v>
      </c>
      <c r="G388" s="267">
        <v>1.7528</v>
      </c>
      <c r="H388" s="267">
        <v>3.1373</v>
      </c>
      <c r="I388" s="267">
        <v>1.6755</v>
      </c>
      <c r="J388" s="267">
        <v>3.1663</v>
      </c>
      <c r="K388" s="267">
        <v>1.799</v>
      </c>
      <c r="L388" s="267">
        <v>4.2464</v>
      </c>
      <c r="M388" s="267">
        <v>2.4922</v>
      </c>
      <c r="N388" s="267">
        <v>3.4876</v>
      </c>
      <c r="O388" s="267">
        <v>2.0072</v>
      </c>
      <c r="P388" s="267">
        <v>0</v>
      </c>
    </row>
    <row r="389" spans="1:16" ht="15">
      <c r="A389" s="290">
        <v>46</v>
      </c>
      <c r="B389" s="267">
        <v>0</v>
      </c>
      <c r="C389" s="267">
        <v>0</v>
      </c>
      <c r="D389" s="267">
        <v>6.8769</v>
      </c>
      <c r="E389" s="267">
        <v>1.7528</v>
      </c>
      <c r="F389" s="267">
        <v>4.6343</v>
      </c>
      <c r="G389" s="267">
        <v>1.7496</v>
      </c>
      <c r="H389" s="267">
        <v>3.1499</v>
      </c>
      <c r="I389" s="267">
        <v>1.6692</v>
      </c>
      <c r="J389" s="267">
        <v>3.2756</v>
      </c>
      <c r="K389" s="267">
        <v>1.79</v>
      </c>
      <c r="L389" s="267">
        <v>4.2496</v>
      </c>
      <c r="M389" s="267">
        <v>2.4802</v>
      </c>
      <c r="N389" s="267">
        <v>3.4296</v>
      </c>
      <c r="O389" s="267">
        <v>1.9955</v>
      </c>
      <c r="P389" s="267">
        <v>0</v>
      </c>
    </row>
    <row r="390" spans="1:16" ht="15">
      <c r="A390" s="290">
        <v>47</v>
      </c>
      <c r="B390" s="267">
        <v>0</v>
      </c>
      <c r="C390" s="267">
        <v>0</v>
      </c>
      <c r="D390" s="267">
        <v>6.5397</v>
      </c>
      <c r="E390" s="267">
        <v>1.7486</v>
      </c>
      <c r="F390" s="267">
        <v>4.7331</v>
      </c>
      <c r="G390" s="267">
        <v>1.7465</v>
      </c>
      <c r="H390" s="267">
        <v>3.1625</v>
      </c>
      <c r="I390" s="267">
        <v>1.6629</v>
      </c>
      <c r="J390" s="267">
        <v>3.3849</v>
      </c>
      <c r="K390" s="267">
        <v>1.7809</v>
      </c>
      <c r="L390" s="267">
        <v>4.2529</v>
      </c>
      <c r="M390" s="267">
        <v>2.4681</v>
      </c>
      <c r="N390" s="267">
        <v>3.3715</v>
      </c>
      <c r="O390" s="267">
        <v>1.9838</v>
      </c>
      <c r="P390" s="267">
        <v>0</v>
      </c>
    </row>
    <row r="391" spans="1:16" ht="15">
      <c r="A391" s="290">
        <v>48</v>
      </c>
      <c r="B391" s="267">
        <v>0</v>
      </c>
      <c r="C391" s="267">
        <v>0</v>
      </c>
      <c r="D391" s="267">
        <v>6.2026</v>
      </c>
      <c r="E391" s="267">
        <v>1.7445</v>
      </c>
      <c r="F391" s="267">
        <v>4.832</v>
      </c>
      <c r="G391" s="267">
        <v>1.7433</v>
      </c>
      <c r="H391" s="267">
        <v>3.1751</v>
      </c>
      <c r="I391" s="267">
        <v>1.6566</v>
      </c>
      <c r="J391" s="267">
        <v>3.4943</v>
      </c>
      <c r="K391" s="267">
        <v>1.7718</v>
      </c>
      <c r="L391" s="267">
        <v>4.2561</v>
      </c>
      <c r="M391" s="267">
        <v>2.456</v>
      </c>
      <c r="N391" s="267">
        <v>3.3134</v>
      </c>
      <c r="O391" s="267">
        <v>1.9722</v>
      </c>
      <c r="P391" s="267">
        <v>0</v>
      </c>
    </row>
    <row r="392" spans="1:16" ht="15">
      <c r="A392" s="290">
        <v>49</v>
      </c>
      <c r="B392" s="267">
        <v>0</v>
      </c>
      <c r="C392" s="267">
        <v>0</v>
      </c>
      <c r="D392" s="267">
        <v>5.8654</v>
      </c>
      <c r="E392" s="267">
        <v>1.7403</v>
      </c>
      <c r="F392" s="267">
        <v>4.9308</v>
      </c>
      <c r="G392" s="267">
        <v>1.7401</v>
      </c>
      <c r="H392" s="267">
        <v>3.1877</v>
      </c>
      <c r="I392" s="267">
        <v>1.6503</v>
      </c>
      <c r="J392" s="267">
        <v>3.6036</v>
      </c>
      <c r="K392" s="267">
        <v>1.7627</v>
      </c>
      <c r="L392" s="267">
        <v>4.2593</v>
      </c>
      <c r="M392" s="267">
        <v>2.444</v>
      </c>
      <c r="N392" s="267">
        <v>3.2553</v>
      </c>
      <c r="O392" s="267">
        <v>1.9605</v>
      </c>
      <c r="P392" s="267">
        <v>0</v>
      </c>
    </row>
    <row r="393" spans="1:16" ht="15">
      <c r="A393" s="290">
        <v>50</v>
      </c>
      <c r="B393" s="267">
        <v>0</v>
      </c>
      <c r="C393" s="267">
        <v>0</v>
      </c>
      <c r="D393" s="267">
        <v>5.5282</v>
      </c>
      <c r="E393" s="267">
        <v>1.7362</v>
      </c>
      <c r="F393" s="267">
        <v>5.0297</v>
      </c>
      <c r="G393" s="267">
        <v>1.737</v>
      </c>
      <c r="H393" s="267">
        <v>3.2004</v>
      </c>
      <c r="I393" s="267">
        <v>1.644</v>
      </c>
      <c r="J393" s="267">
        <v>3.7129</v>
      </c>
      <c r="K393" s="267">
        <v>1.7536</v>
      </c>
      <c r="L393" s="267">
        <v>4.2625</v>
      </c>
      <c r="M393" s="267">
        <v>2.4319</v>
      </c>
      <c r="N393" s="267">
        <v>3.1972</v>
      </c>
      <c r="O393" s="267">
        <v>1.9489</v>
      </c>
      <c r="P393" s="267">
        <v>0</v>
      </c>
    </row>
    <row r="394" spans="1:16" ht="15">
      <c r="A394" s="290">
        <v>51</v>
      </c>
      <c r="B394" s="267">
        <v>0</v>
      </c>
      <c r="C394" s="267">
        <v>0</v>
      </c>
      <c r="D394" s="267">
        <v>5.1911</v>
      </c>
      <c r="E394" s="267">
        <v>1.732</v>
      </c>
      <c r="F394" s="267">
        <v>5.1285</v>
      </c>
      <c r="G394" s="267">
        <v>1.7338</v>
      </c>
      <c r="H394" s="267">
        <v>3.213</v>
      </c>
      <c r="I394" s="267">
        <v>1.6378</v>
      </c>
      <c r="J394" s="267">
        <v>3.8223</v>
      </c>
      <c r="K394" s="267">
        <v>1.7445</v>
      </c>
      <c r="L394" s="267">
        <v>4.2658</v>
      </c>
      <c r="M394" s="267">
        <v>2.4199</v>
      </c>
      <c r="N394" s="267">
        <v>3.1392</v>
      </c>
      <c r="O394" s="267">
        <v>1.9372</v>
      </c>
      <c r="P394" s="267">
        <v>0</v>
      </c>
    </row>
    <row r="395" spans="1:16" ht="15">
      <c r="A395" s="290">
        <v>52</v>
      </c>
      <c r="B395" s="267">
        <v>0</v>
      </c>
      <c r="C395" s="267">
        <v>0</v>
      </c>
      <c r="D395" s="267">
        <v>4.8539</v>
      </c>
      <c r="E395" s="267">
        <v>1.7279</v>
      </c>
      <c r="F395" s="267">
        <v>5.2273</v>
      </c>
      <c r="G395" s="267">
        <v>1.7307</v>
      </c>
      <c r="H395" s="267">
        <v>3.2256</v>
      </c>
      <c r="I395" s="267">
        <v>1.6315</v>
      </c>
      <c r="J395" s="267">
        <v>3.9316</v>
      </c>
      <c r="K395" s="267">
        <v>1.7354</v>
      </c>
      <c r="L395" s="267">
        <v>4.269</v>
      </c>
      <c r="M395" s="267">
        <v>2.4078</v>
      </c>
      <c r="N395" s="267">
        <v>3.0811</v>
      </c>
      <c r="O395" s="267">
        <v>1.9255</v>
      </c>
      <c r="P395" s="267">
        <v>0</v>
      </c>
    </row>
    <row r="396" spans="1:16" ht="15">
      <c r="A396" s="290">
        <v>53</v>
      </c>
      <c r="B396" s="267">
        <v>0</v>
      </c>
      <c r="C396" s="267">
        <v>0</v>
      </c>
      <c r="D396" s="267">
        <v>4.5168</v>
      </c>
      <c r="E396" s="267">
        <v>1.7237</v>
      </c>
      <c r="F396" s="267">
        <v>5.3262</v>
      </c>
      <c r="G396" s="267">
        <v>1.7275</v>
      </c>
      <c r="H396" s="267">
        <v>3.2382</v>
      </c>
      <c r="I396" s="267">
        <v>1.6252</v>
      </c>
      <c r="J396" s="267">
        <v>4.0409</v>
      </c>
      <c r="K396" s="267">
        <v>1.7263</v>
      </c>
      <c r="L396" s="267">
        <v>4.2722</v>
      </c>
      <c r="M396" s="267">
        <v>2.3958</v>
      </c>
      <c r="N396" s="267">
        <v>3.023</v>
      </c>
      <c r="O396" s="267">
        <v>1.9139</v>
      </c>
      <c r="P396" s="267">
        <v>0</v>
      </c>
    </row>
    <row r="397" spans="1:16" ht="15">
      <c r="A397" s="290">
        <v>54</v>
      </c>
      <c r="B397" s="267">
        <v>0</v>
      </c>
      <c r="C397" s="267">
        <v>0</v>
      </c>
      <c r="D397" s="267">
        <v>4.1796</v>
      </c>
      <c r="E397" s="267">
        <v>1.7196</v>
      </c>
      <c r="F397" s="267">
        <v>5.425</v>
      </c>
      <c r="G397" s="267">
        <v>1.7243</v>
      </c>
      <c r="H397" s="267">
        <v>3.2508</v>
      </c>
      <c r="I397" s="267">
        <v>1.6189</v>
      </c>
      <c r="J397" s="267">
        <v>4.1503</v>
      </c>
      <c r="K397" s="267">
        <v>1.7172</v>
      </c>
      <c r="L397" s="267">
        <v>4.2754</v>
      </c>
      <c r="M397" s="267">
        <v>2.3837</v>
      </c>
      <c r="N397" s="267">
        <v>2.9649</v>
      </c>
      <c r="O397" s="267">
        <v>1.9022</v>
      </c>
      <c r="P397" s="267">
        <v>0</v>
      </c>
    </row>
    <row r="398" spans="1:16" ht="15">
      <c r="A398" s="290">
        <v>55</v>
      </c>
      <c r="B398" s="267">
        <v>0</v>
      </c>
      <c r="C398" s="267">
        <v>0</v>
      </c>
      <c r="D398" s="267">
        <v>4.1923</v>
      </c>
      <c r="E398" s="267">
        <v>1.694</v>
      </c>
      <c r="F398" s="267">
        <v>5.3182</v>
      </c>
      <c r="G398" s="267">
        <v>1.6985</v>
      </c>
      <c r="H398" s="267">
        <v>3.1811</v>
      </c>
      <c r="I398" s="267">
        <v>1.602</v>
      </c>
      <c r="J398" s="267">
        <v>4.0208</v>
      </c>
      <c r="K398" s="267">
        <v>1.6925</v>
      </c>
      <c r="L398" s="267">
        <v>4.1434</v>
      </c>
      <c r="M398" s="267">
        <v>2.342</v>
      </c>
      <c r="N398" s="267">
        <v>2.9226</v>
      </c>
      <c r="O398" s="267">
        <v>1.8744</v>
      </c>
      <c r="P398" s="267">
        <v>0</v>
      </c>
    </row>
    <row r="399" spans="1:16" ht="15">
      <c r="A399" s="290">
        <v>56</v>
      </c>
      <c r="B399" s="267">
        <v>0</v>
      </c>
      <c r="C399" s="267">
        <v>0</v>
      </c>
      <c r="D399" s="267">
        <v>4.2051</v>
      </c>
      <c r="E399" s="267">
        <v>1.6683</v>
      </c>
      <c r="F399" s="267">
        <v>5.2113</v>
      </c>
      <c r="G399" s="267">
        <v>1.6726</v>
      </c>
      <c r="H399" s="267">
        <v>3.1115</v>
      </c>
      <c r="I399" s="267">
        <v>1.5851</v>
      </c>
      <c r="J399" s="267">
        <v>3.8914</v>
      </c>
      <c r="K399" s="267">
        <v>1.6677</v>
      </c>
      <c r="L399" s="267">
        <v>4.0114</v>
      </c>
      <c r="M399" s="267">
        <v>2.3003</v>
      </c>
      <c r="N399" s="267">
        <v>2.8803</v>
      </c>
      <c r="O399" s="267">
        <v>1.8465</v>
      </c>
      <c r="P399" s="267">
        <v>0</v>
      </c>
    </row>
    <row r="400" spans="1:16" ht="15">
      <c r="A400" s="290">
        <v>57</v>
      </c>
      <c r="B400" s="267">
        <v>0</v>
      </c>
      <c r="C400" s="267">
        <v>0</v>
      </c>
      <c r="D400" s="267">
        <v>4.2178</v>
      </c>
      <c r="E400" s="267">
        <v>1.6427</v>
      </c>
      <c r="F400" s="267">
        <v>5.1044</v>
      </c>
      <c r="G400" s="267">
        <v>1.6468</v>
      </c>
      <c r="H400" s="267">
        <v>3.0418</v>
      </c>
      <c r="I400" s="267">
        <v>1.5682</v>
      </c>
      <c r="J400" s="267">
        <v>3.762</v>
      </c>
      <c r="K400" s="267">
        <v>1.6429</v>
      </c>
      <c r="L400" s="267">
        <v>3.8794</v>
      </c>
      <c r="M400" s="267">
        <v>2.2587</v>
      </c>
      <c r="N400" s="267">
        <v>2.838</v>
      </c>
      <c r="O400" s="267">
        <v>1.8187</v>
      </c>
      <c r="P400" s="267">
        <v>0</v>
      </c>
    </row>
    <row r="401" spans="1:16" ht="15">
      <c r="A401" s="290">
        <v>58</v>
      </c>
      <c r="B401" s="267">
        <v>0</v>
      </c>
      <c r="C401" s="267">
        <v>0</v>
      </c>
      <c r="D401" s="267">
        <v>4.2305</v>
      </c>
      <c r="E401" s="267">
        <v>1.6171</v>
      </c>
      <c r="F401" s="267">
        <v>4.9976</v>
      </c>
      <c r="G401" s="267">
        <v>1.6209</v>
      </c>
      <c r="H401" s="267">
        <v>2.9722</v>
      </c>
      <c r="I401" s="267">
        <v>1.5513</v>
      </c>
      <c r="J401" s="267">
        <v>3.6325</v>
      </c>
      <c r="K401" s="267">
        <v>1.6182</v>
      </c>
      <c r="L401" s="267">
        <v>3.7474</v>
      </c>
      <c r="M401" s="267">
        <v>2.217</v>
      </c>
      <c r="N401" s="267">
        <v>2.7957</v>
      </c>
      <c r="O401" s="267">
        <v>1.7908</v>
      </c>
      <c r="P401" s="267">
        <v>0</v>
      </c>
    </row>
    <row r="402" spans="1:16" ht="15">
      <c r="A402" s="290">
        <v>59</v>
      </c>
      <c r="B402" s="267">
        <v>0</v>
      </c>
      <c r="C402" s="267">
        <v>0</v>
      </c>
      <c r="D402" s="267">
        <v>4.2432</v>
      </c>
      <c r="E402" s="267">
        <v>1.5915</v>
      </c>
      <c r="F402" s="267">
        <v>4.8907</v>
      </c>
      <c r="G402" s="267">
        <v>1.5951</v>
      </c>
      <c r="H402" s="267">
        <v>2.9025</v>
      </c>
      <c r="I402" s="267">
        <v>1.5344</v>
      </c>
      <c r="J402" s="267">
        <v>3.5031</v>
      </c>
      <c r="K402" s="267">
        <v>1.5934</v>
      </c>
      <c r="L402" s="267">
        <v>3.6154</v>
      </c>
      <c r="M402" s="267">
        <v>2.1753</v>
      </c>
      <c r="N402" s="267">
        <v>2.7534</v>
      </c>
      <c r="O402" s="267">
        <v>1.763</v>
      </c>
      <c r="P402" s="267">
        <v>0</v>
      </c>
    </row>
    <row r="403" spans="1:16" ht="15">
      <c r="A403" s="290">
        <v>60</v>
      </c>
      <c r="B403" s="267">
        <v>0</v>
      </c>
      <c r="C403" s="267">
        <v>0</v>
      </c>
      <c r="D403" s="267">
        <v>4.2559</v>
      </c>
      <c r="E403" s="267">
        <v>1.5659</v>
      </c>
      <c r="F403" s="267">
        <v>4.7839</v>
      </c>
      <c r="G403" s="267">
        <v>1.5692</v>
      </c>
      <c r="H403" s="267">
        <v>2.8328</v>
      </c>
      <c r="I403" s="267">
        <v>1.5175</v>
      </c>
      <c r="J403" s="267">
        <v>3.3737</v>
      </c>
      <c r="K403" s="267">
        <v>1.5686</v>
      </c>
      <c r="L403" s="267">
        <v>3.4834</v>
      </c>
      <c r="M403" s="267">
        <v>2.1336</v>
      </c>
      <c r="N403" s="267">
        <v>2.7111</v>
      </c>
      <c r="O403" s="267">
        <v>1.7351</v>
      </c>
      <c r="P403" s="267">
        <v>0</v>
      </c>
    </row>
    <row r="404" ht="12.75">
      <c r="A404" s="302"/>
    </row>
    <row r="405" ht="12.75">
      <c r="A405" s="76" t="e">
        <v>#N/A</v>
      </c>
    </row>
    <row r="406" spans="1:16" s="301" customFormat="1" ht="12.75">
      <c r="A406" s="475" t="s">
        <v>18311</v>
      </c>
      <c r="B406" s="475"/>
      <c r="C406" s="475"/>
      <c r="D406" s="475"/>
      <c r="E406" s="475"/>
      <c r="F406" s="475"/>
      <c r="G406" s="475"/>
      <c r="H406" s="475"/>
      <c r="I406" s="475"/>
      <c r="J406" s="475"/>
      <c r="K406" s="475"/>
      <c r="L406" s="475"/>
      <c r="M406" s="475"/>
      <c r="N406" s="475"/>
      <c r="O406" s="475"/>
      <c r="P406" s="475"/>
    </row>
    <row r="407" spans="1:16" ht="12.75">
      <c r="A407" s="479" t="s">
        <v>18088</v>
      </c>
      <c r="B407" s="479"/>
      <c r="C407" s="479"/>
      <c r="D407" s="479"/>
      <c r="E407" s="479"/>
      <c r="F407" s="479"/>
      <c r="G407" s="479"/>
      <c r="H407" s="479"/>
      <c r="I407" s="479"/>
      <c r="J407" s="479"/>
      <c r="K407" s="479"/>
      <c r="L407" s="479"/>
      <c r="M407" s="479"/>
      <c r="N407" s="479"/>
      <c r="O407" s="479"/>
      <c r="P407" s="479"/>
    </row>
    <row r="408" spans="1:16" ht="12.75">
      <c r="A408" s="80" t="s">
        <v>181</v>
      </c>
      <c r="B408" s="222" t="s">
        <v>182</v>
      </c>
      <c r="C408" s="222" t="s">
        <v>182</v>
      </c>
      <c r="D408" s="222" t="s">
        <v>182</v>
      </c>
      <c r="E408" s="222" t="s">
        <v>182</v>
      </c>
      <c r="F408" s="222" t="s">
        <v>182</v>
      </c>
      <c r="G408" s="222" t="s">
        <v>182</v>
      </c>
      <c r="H408" s="222" t="s">
        <v>182</v>
      </c>
      <c r="I408" s="222" t="s">
        <v>182</v>
      </c>
      <c r="J408" s="222" t="s">
        <v>182</v>
      </c>
      <c r="K408" s="222" t="s">
        <v>182</v>
      </c>
      <c r="L408" s="222" t="s">
        <v>182</v>
      </c>
      <c r="M408" s="222" t="s">
        <v>182</v>
      </c>
      <c r="N408" s="222" t="s">
        <v>182</v>
      </c>
      <c r="O408" s="222" t="s">
        <v>182</v>
      </c>
      <c r="P408" s="222" t="s">
        <v>182</v>
      </c>
    </row>
    <row r="409" spans="1:16" ht="12.75">
      <c r="A409" s="82" t="s">
        <v>196</v>
      </c>
      <c r="B409" s="272">
        <v>1</v>
      </c>
      <c r="C409" s="272">
        <v>2</v>
      </c>
      <c r="D409" s="272">
        <v>3</v>
      </c>
      <c r="E409" s="272">
        <v>4</v>
      </c>
      <c r="F409" s="272">
        <v>5</v>
      </c>
      <c r="G409" s="272">
        <v>6</v>
      </c>
      <c r="H409" s="272">
        <v>7</v>
      </c>
      <c r="I409" s="272">
        <v>8</v>
      </c>
      <c r="J409" s="272">
        <v>9</v>
      </c>
      <c r="K409" s="272">
        <v>10</v>
      </c>
      <c r="L409" s="272">
        <v>11</v>
      </c>
      <c r="M409" s="272">
        <v>12</v>
      </c>
      <c r="N409" s="272">
        <v>13</v>
      </c>
      <c r="O409" s="272">
        <v>14</v>
      </c>
      <c r="P409" s="272">
        <v>15</v>
      </c>
    </row>
    <row r="410" spans="1:16" ht="15">
      <c r="A410" s="290">
        <v>0</v>
      </c>
      <c r="B410" s="267">
        <v>0</v>
      </c>
      <c r="C410" s="267">
        <v>0</v>
      </c>
      <c r="D410" s="267">
        <v>22.9846</v>
      </c>
      <c r="E410" s="267">
        <v>9.1487</v>
      </c>
      <c r="F410" s="267">
        <v>28.3245</v>
      </c>
      <c r="G410" s="267">
        <v>8.6001</v>
      </c>
      <c r="H410" s="267">
        <v>32.9396</v>
      </c>
      <c r="I410" s="267">
        <v>8.4988</v>
      </c>
      <c r="J410" s="267">
        <v>33.7511</v>
      </c>
      <c r="K410" s="267">
        <v>8.5978</v>
      </c>
      <c r="L410" s="267">
        <v>27.126</v>
      </c>
      <c r="M410" s="267">
        <v>17.0145</v>
      </c>
      <c r="N410" s="267">
        <v>0</v>
      </c>
      <c r="O410" s="267">
        <v>0</v>
      </c>
      <c r="P410" s="267">
        <v>0</v>
      </c>
    </row>
    <row r="411" spans="1:16" ht="15">
      <c r="A411" s="290">
        <v>1</v>
      </c>
      <c r="B411" s="267">
        <v>0</v>
      </c>
      <c r="C411" s="267">
        <v>0</v>
      </c>
      <c r="D411" s="267">
        <v>20.4307</v>
      </c>
      <c r="E411" s="267">
        <v>8.1322</v>
      </c>
      <c r="F411" s="267">
        <v>25.1773</v>
      </c>
      <c r="G411" s="267">
        <v>7.6445</v>
      </c>
      <c r="H411" s="267">
        <v>29.2797</v>
      </c>
      <c r="I411" s="267">
        <v>7.5545</v>
      </c>
      <c r="J411" s="267">
        <v>30.001</v>
      </c>
      <c r="K411" s="267">
        <v>7.6425</v>
      </c>
      <c r="L411" s="267">
        <v>24.112</v>
      </c>
      <c r="M411" s="267">
        <v>15.124</v>
      </c>
      <c r="N411" s="267">
        <v>0</v>
      </c>
      <c r="O411" s="267">
        <v>0</v>
      </c>
      <c r="P411" s="267">
        <v>0</v>
      </c>
    </row>
    <row r="412" spans="1:16" ht="15">
      <c r="A412" s="290">
        <v>2</v>
      </c>
      <c r="B412" s="267">
        <v>0</v>
      </c>
      <c r="C412" s="267">
        <v>0</v>
      </c>
      <c r="D412" s="267">
        <v>17.8769</v>
      </c>
      <c r="E412" s="267">
        <v>7.1156</v>
      </c>
      <c r="F412" s="267">
        <v>22.0301</v>
      </c>
      <c r="G412" s="267">
        <v>6.689</v>
      </c>
      <c r="H412" s="267">
        <v>25.6197</v>
      </c>
      <c r="I412" s="267">
        <v>6.6102</v>
      </c>
      <c r="J412" s="267">
        <v>26.2509</v>
      </c>
      <c r="K412" s="267">
        <v>6.6872</v>
      </c>
      <c r="L412" s="267">
        <v>21.098</v>
      </c>
      <c r="M412" s="267">
        <v>13.2335</v>
      </c>
      <c r="N412" s="267">
        <v>0</v>
      </c>
      <c r="O412" s="267">
        <v>0</v>
      </c>
      <c r="P412" s="267">
        <v>0</v>
      </c>
    </row>
    <row r="413" spans="1:16" ht="15">
      <c r="A413" s="290">
        <v>3</v>
      </c>
      <c r="B413" s="267">
        <v>0</v>
      </c>
      <c r="C413" s="267">
        <v>0</v>
      </c>
      <c r="D413" s="267">
        <v>15.323</v>
      </c>
      <c r="E413" s="267">
        <v>6.0991</v>
      </c>
      <c r="F413" s="267">
        <v>18.883</v>
      </c>
      <c r="G413" s="267">
        <v>5.7334</v>
      </c>
      <c r="H413" s="267">
        <v>21.9598</v>
      </c>
      <c r="I413" s="267">
        <v>5.6659</v>
      </c>
      <c r="J413" s="267">
        <v>22.5008</v>
      </c>
      <c r="K413" s="267">
        <v>5.7319</v>
      </c>
      <c r="L413" s="267">
        <v>18.084</v>
      </c>
      <c r="M413" s="267">
        <v>11.343</v>
      </c>
      <c r="N413" s="267">
        <v>0</v>
      </c>
      <c r="O413" s="267">
        <v>0</v>
      </c>
      <c r="P413" s="267">
        <v>0</v>
      </c>
    </row>
    <row r="414" spans="1:16" ht="15">
      <c r="A414" s="290">
        <v>4</v>
      </c>
      <c r="B414" s="267">
        <v>0</v>
      </c>
      <c r="C414" s="267">
        <v>0</v>
      </c>
      <c r="D414" s="267">
        <v>12.7692</v>
      </c>
      <c r="E414" s="267">
        <v>5.0826</v>
      </c>
      <c r="F414" s="267">
        <v>15.7358</v>
      </c>
      <c r="G414" s="267">
        <v>4.7778</v>
      </c>
      <c r="H414" s="267">
        <v>18.2998</v>
      </c>
      <c r="I414" s="267">
        <v>4.7216</v>
      </c>
      <c r="J414" s="267">
        <v>18.7506</v>
      </c>
      <c r="K414" s="267">
        <v>4.7765</v>
      </c>
      <c r="L414" s="267">
        <v>15.07</v>
      </c>
      <c r="M414" s="267">
        <v>9.4525</v>
      </c>
      <c r="N414" s="267">
        <v>0</v>
      </c>
      <c r="O414" s="267">
        <v>0</v>
      </c>
      <c r="P414" s="267">
        <v>0</v>
      </c>
    </row>
    <row r="415" spans="1:16" ht="15">
      <c r="A415" s="290">
        <v>5</v>
      </c>
      <c r="B415" s="267">
        <v>0</v>
      </c>
      <c r="C415" s="267">
        <v>0</v>
      </c>
      <c r="D415" s="267">
        <v>10.2154</v>
      </c>
      <c r="E415" s="267">
        <v>4.0661</v>
      </c>
      <c r="F415" s="267">
        <v>12.5886</v>
      </c>
      <c r="G415" s="267">
        <v>3.8223</v>
      </c>
      <c r="H415" s="267">
        <v>14.6398</v>
      </c>
      <c r="I415" s="267">
        <v>3.7773</v>
      </c>
      <c r="J415" s="267">
        <v>15.0005</v>
      </c>
      <c r="K415" s="267">
        <v>3.8212</v>
      </c>
      <c r="L415" s="267">
        <v>12.056</v>
      </c>
      <c r="M415" s="267">
        <v>7.562</v>
      </c>
      <c r="N415" s="267">
        <v>0</v>
      </c>
      <c r="O415" s="267">
        <v>0</v>
      </c>
      <c r="P415" s="267">
        <v>0</v>
      </c>
    </row>
    <row r="416" spans="1:16" ht="15">
      <c r="A416" s="290">
        <v>6</v>
      </c>
      <c r="B416" s="267">
        <v>0</v>
      </c>
      <c r="C416" s="267">
        <v>0</v>
      </c>
      <c r="D416" s="267">
        <v>7.6615</v>
      </c>
      <c r="E416" s="267">
        <v>3.0496</v>
      </c>
      <c r="F416" s="267">
        <v>9.4415</v>
      </c>
      <c r="G416" s="267">
        <v>2.8667</v>
      </c>
      <c r="H416" s="267">
        <v>10.9799</v>
      </c>
      <c r="I416" s="267">
        <v>2.8329</v>
      </c>
      <c r="J416" s="267">
        <v>11.2504</v>
      </c>
      <c r="K416" s="267">
        <v>2.8659</v>
      </c>
      <c r="L416" s="267">
        <v>9.042</v>
      </c>
      <c r="M416" s="267">
        <v>5.6715</v>
      </c>
      <c r="N416" s="267">
        <v>0</v>
      </c>
      <c r="O416" s="267">
        <v>0</v>
      </c>
      <c r="P416" s="267">
        <v>0</v>
      </c>
    </row>
    <row r="417" spans="1:16" ht="15">
      <c r="A417" s="290">
        <v>7</v>
      </c>
      <c r="B417" s="267">
        <v>0</v>
      </c>
      <c r="C417" s="267">
        <v>0</v>
      </c>
      <c r="D417" s="267">
        <v>7.4727</v>
      </c>
      <c r="E417" s="267">
        <v>2.9784</v>
      </c>
      <c r="F417" s="267">
        <v>9.0942</v>
      </c>
      <c r="G417" s="267">
        <v>2.7998</v>
      </c>
      <c r="H417" s="267">
        <v>10.5606</v>
      </c>
      <c r="I417" s="267">
        <v>2.7655</v>
      </c>
      <c r="J417" s="267">
        <v>10.966</v>
      </c>
      <c r="K417" s="267">
        <v>2.7986</v>
      </c>
      <c r="L417" s="267">
        <v>8.8282</v>
      </c>
      <c r="M417" s="267">
        <v>5.514</v>
      </c>
      <c r="N417" s="267">
        <v>0</v>
      </c>
      <c r="O417" s="267">
        <v>0</v>
      </c>
      <c r="P417" s="267">
        <v>0</v>
      </c>
    </row>
    <row r="418" spans="1:16" ht="15">
      <c r="A418" s="290">
        <v>8</v>
      </c>
      <c r="B418" s="267">
        <v>0</v>
      </c>
      <c r="C418" s="267">
        <v>0</v>
      </c>
      <c r="D418" s="267">
        <v>7.2838</v>
      </c>
      <c r="E418" s="267">
        <v>2.9073</v>
      </c>
      <c r="F418" s="267">
        <v>8.747</v>
      </c>
      <c r="G418" s="267">
        <v>2.7329</v>
      </c>
      <c r="H418" s="267">
        <v>10.1413</v>
      </c>
      <c r="I418" s="267">
        <v>2.698</v>
      </c>
      <c r="J418" s="267">
        <v>10.6815</v>
      </c>
      <c r="K418" s="267">
        <v>2.7312</v>
      </c>
      <c r="L418" s="267">
        <v>8.6144</v>
      </c>
      <c r="M418" s="267">
        <v>5.3564</v>
      </c>
      <c r="N418" s="267">
        <v>0</v>
      </c>
      <c r="O418" s="267">
        <v>0</v>
      </c>
      <c r="P418" s="267">
        <v>0</v>
      </c>
    </row>
    <row r="419" spans="1:16" ht="15">
      <c r="A419" s="290">
        <v>9</v>
      </c>
      <c r="B419" s="267">
        <v>0</v>
      </c>
      <c r="C419" s="267">
        <v>0</v>
      </c>
      <c r="D419" s="267">
        <v>7.0949</v>
      </c>
      <c r="E419" s="267">
        <v>2.8362</v>
      </c>
      <c r="F419" s="267">
        <v>8.3997</v>
      </c>
      <c r="G419" s="267">
        <v>2.6661</v>
      </c>
      <c r="H419" s="267">
        <v>9.7221</v>
      </c>
      <c r="I419" s="267">
        <v>2.6306</v>
      </c>
      <c r="J419" s="267">
        <v>10.3971</v>
      </c>
      <c r="K419" s="267">
        <v>2.6639</v>
      </c>
      <c r="L419" s="267">
        <v>8.4006</v>
      </c>
      <c r="M419" s="267">
        <v>5.1989</v>
      </c>
      <c r="N419" s="267">
        <v>0</v>
      </c>
      <c r="O419" s="267">
        <v>0</v>
      </c>
      <c r="P419" s="267">
        <v>0</v>
      </c>
    </row>
    <row r="420" spans="1:16" ht="15">
      <c r="A420" s="290">
        <v>10</v>
      </c>
      <c r="B420" s="267">
        <v>0</v>
      </c>
      <c r="C420" s="267">
        <v>0</v>
      </c>
      <c r="D420" s="267">
        <v>6.9061</v>
      </c>
      <c r="E420" s="267">
        <v>2.765</v>
      </c>
      <c r="F420" s="267">
        <v>8.0524</v>
      </c>
      <c r="G420" s="267">
        <v>2.5992</v>
      </c>
      <c r="H420" s="267">
        <v>9.3028</v>
      </c>
      <c r="I420" s="267">
        <v>2.5631</v>
      </c>
      <c r="J420" s="267">
        <v>10.1127</v>
      </c>
      <c r="K420" s="267">
        <v>2.5965</v>
      </c>
      <c r="L420" s="267">
        <v>8.1868</v>
      </c>
      <c r="M420" s="267">
        <v>5.0413</v>
      </c>
      <c r="N420" s="267">
        <v>0</v>
      </c>
      <c r="O420" s="267">
        <v>0</v>
      </c>
      <c r="P420" s="267">
        <v>0</v>
      </c>
    </row>
    <row r="421" spans="1:16" ht="15">
      <c r="A421" s="290">
        <v>11</v>
      </c>
      <c r="B421" s="267">
        <v>0</v>
      </c>
      <c r="C421" s="267">
        <v>0</v>
      </c>
      <c r="D421" s="267">
        <v>6.7172</v>
      </c>
      <c r="E421" s="267">
        <v>2.6939</v>
      </c>
      <c r="F421" s="267">
        <v>7.7052</v>
      </c>
      <c r="G421" s="267">
        <v>2.5323</v>
      </c>
      <c r="H421" s="267">
        <v>8.8835</v>
      </c>
      <c r="I421" s="267">
        <v>2.4957</v>
      </c>
      <c r="J421" s="267">
        <v>9.8282</v>
      </c>
      <c r="K421" s="267">
        <v>2.5292</v>
      </c>
      <c r="L421" s="267">
        <v>7.973</v>
      </c>
      <c r="M421" s="267">
        <v>4.8838</v>
      </c>
      <c r="N421" s="267">
        <v>0</v>
      </c>
      <c r="O421" s="267">
        <v>0</v>
      </c>
      <c r="P421" s="267">
        <v>0</v>
      </c>
    </row>
    <row r="422" spans="1:16" ht="15">
      <c r="A422" s="290">
        <v>12</v>
      </c>
      <c r="B422" s="267">
        <v>0</v>
      </c>
      <c r="C422" s="267">
        <v>0</v>
      </c>
      <c r="D422" s="267">
        <v>6.5283</v>
      </c>
      <c r="E422" s="267">
        <v>2.6228</v>
      </c>
      <c r="F422" s="267">
        <v>7.3579</v>
      </c>
      <c r="G422" s="267">
        <v>2.4654</v>
      </c>
      <c r="H422" s="267">
        <v>8.4643</v>
      </c>
      <c r="I422" s="267">
        <v>2.4282</v>
      </c>
      <c r="J422" s="267">
        <v>9.5438</v>
      </c>
      <c r="K422" s="267">
        <v>2.4618</v>
      </c>
      <c r="L422" s="267">
        <v>7.7592</v>
      </c>
      <c r="M422" s="267">
        <v>4.7263</v>
      </c>
      <c r="N422" s="267">
        <v>0</v>
      </c>
      <c r="O422" s="267">
        <v>0</v>
      </c>
      <c r="P422" s="267">
        <v>0</v>
      </c>
    </row>
    <row r="423" spans="1:16" ht="15">
      <c r="A423" s="290">
        <v>13</v>
      </c>
      <c r="B423" s="267">
        <v>0</v>
      </c>
      <c r="C423" s="267">
        <v>0</v>
      </c>
      <c r="D423" s="267">
        <v>6.3395</v>
      </c>
      <c r="E423" s="267">
        <v>2.5516</v>
      </c>
      <c r="F423" s="267">
        <v>7.0106</v>
      </c>
      <c r="G423" s="267">
        <v>2.3985</v>
      </c>
      <c r="H423" s="267">
        <v>8.045</v>
      </c>
      <c r="I423" s="267">
        <v>2.3608</v>
      </c>
      <c r="J423" s="267">
        <v>9.2594</v>
      </c>
      <c r="K423" s="267">
        <v>2.3945</v>
      </c>
      <c r="L423" s="267">
        <v>7.5454</v>
      </c>
      <c r="M423" s="267">
        <v>4.5687</v>
      </c>
      <c r="N423" s="267">
        <v>0</v>
      </c>
      <c r="O423" s="267">
        <v>0</v>
      </c>
      <c r="P423" s="267">
        <v>0</v>
      </c>
    </row>
    <row r="424" spans="1:16" ht="15">
      <c r="A424" s="290">
        <v>14</v>
      </c>
      <c r="B424" s="267">
        <v>0</v>
      </c>
      <c r="C424" s="267">
        <v>0</v>
      </c>
      <c r="D424" s="267">
        <v>6.1506</v>
      </c>
      <c r="E424" s="267">
        <v>2.4805</v>
      </c>
      <c r="F424" s="267">
        <v>6.6634</v>
      </c>
      <c r="G424" s="267">
        <v>2.3317</v>
      </c>
      <c r="H424" s="267">
        <v>7.6257</v>
      </c>
      <c r="I424" s="267">
        <v>2.2933</v>
      </c>
      <c r="J424" s="267">
        <v>8.975</v>
      </c>
      <c r="K424" s="267">
        <v>2.3271</v>
      </c>
      <c r="L424" s="267">
        <v>7.3316</v>
      </c>
      <c r="M424" s="267">
        <v>4.4112</v>
      </c>
      <c r="N424" s="267">
        <v>0</v>
      </c>
      <c r="O424" s="267">
        <v>0</v>
      </c>
      <c r="P424" s="267">
        <v>0</v>
      </c>
    </row>
    <row r="425" spans="1:16" ht="15">
      <c r="A425" s="290">
        <v>15</v>
      </c>
      <c r="B425" s="267">
        <v>0</v>
      </c>
      <c r="C425" s="267">
        <v>0</v>
      </c>
      <c r="D425" s="267">
        <v>5.9617</v>
      </c>
      <c r="E425" s="267">
        <v>2.4093</v>
      </c>
      <c r="F425" s="267">
        <v>6.3161</v>
      </c>
      <c r="G425" s="267">
        <v>2.2648</v>
      </c>
      <c r="H425" s="267">
        <v>7.2065</v>
      </c>
      <c r="I425" s="267">
        <v>2.2259</v>
      </c>
      <c r="J425" s="267">
        <v>8.6905</v>
      </c>
      <c r="K425" s="267">
        <v>2.2598</v>
      </c>
      <c r="L425" s="267">
        <v>7.1178</v>
      </c>
      <c r="M425" s="267">
        <v>4.2536</v>
      </c>
      <c r="N425" s="267">
        <v>0</v>
      </c>
      <c r="O425" s="267">
        <v>0</v>
      </c>
      <c r="P425" s="267">
        <v>0</v>
      </c>
    </row>
    <row r="426" spans="1:16" ht="15">
      <c r="A426" s="290">
        <v>16</v>
      </c>
      <c r="B426" s="267">
        <v>0</v>
      </c>
      <c r="C426" s="267">
        <v>0</v>
      </c>
      <c r="D426" s="267">
        <v>5.7729</v>
      </c>
      <c r="E426" s="267">
        <v>2.3382</v>
      </c>
      <c r="F426" s="267">
        <v>5.9688</v>
      </c>
      <c r="G426" s="267">
        <v>2.1979</v>
      </c>
      <c r="H426" s="267">
        <v>6.7872</v>
      </c>
      <c r="I426" s="267">
        <v>2.1584</v>
      </c>
      <c r="J426" s="267">
        <v>8.4061</v>
      </c>
      <c r="K426" s="267">
        <v>2.1924</v>
      </c>
      <c r="L426" s="267">
        <v>6.904</v>
      </c>
      <c r="M426" s="267">
        <v>4.0961</v>
      </c>
      <c r="N426" s="267">
        <v>0</v>
      </c>
      <c r="O426" s="267">
        <v>0</v>
      </c>
      <c r="P426" s="267">
        <v>0</v>
      </c>
    </row>
    <row r="427" spans="1:16" ht="15">
      <c r="A427" s="290">
        <v>17</v>
      </c>
      <c r="B427" s="267">
        <v>0</v>
      </c>
      <c r="C427" s="267">
        <v>0</v>
      </c>
      <c r="D427" s="267">
        <v>5.584</v>
      </c>
      <c r="E427" s="267">
        <v>2.2671</v>
      </c>
      <c r="F427" s="267">
        <v>5.6216</v>
      </c>
      <c r="G427" s="267">
        <v>2.131</v>
      </c>
      <c r="H427" s="267">
        <v>6.3679</v>
      </c>
      <c r="I427" s="267">
        <v>2.091</v>
      </c>
      <c r="J427" s="267">
        <v>8.1217</v>
      </c>
      <c r="K427" s="267">
        <v>2.1251</v>
      </c>
      <c r="L427" s="267">
        <v>6.6902</v>
      </c>
      <c r="M427" s="267">
        <v>3.9386</v>
      </c>
      <c r="N427" s="267">
        <v>0</v>
      </c>
      <c r="O427" s="267">
        <v>0</v>
      </c>
      <c r="P427" s="267">
        <v>0</v>
      </c>
    </row>
    <row r="428" spans="1:16" ht="15">
      <c r="A428" s="290">
        <v>18</v>
      </c>
      <c r="B428" s="267">
        <v>0</v>
      </c>
      <c r="C428" s="267">
        <v>0</v>
      </c>
      <c r="D428" s="267">
        <v>5.3952</v>
      </c>
      <c r="E428" s="267">
        <v>2.1959</v>
      </c>
      <c r="F428" s="267">
        <v>5.2743</v>
      </c>
      <c r="G428" s="267">
        <v>2.0641</v>
      </c>
      <c r="H428" s="267">
        <v>5.9487</v>
      </c>
      <c r="I428" s="267">
        <v>2.0235</v>
      </c>
      <c r="J428" s="267">
        <v>7.8372</v>
      </c>
      <c r="K428" s="267">
        <v>2.0577</v>
      </c>
      <c r="L428" s="267">
        <v>6.4764</v>
      </c>
      <c r="M428" s="267">
        <v>3.781</v>
      </c>
      <c r="N428" s="267">
        <v>8.2583</v>
      </c>
      <c r="O428" s="267">
        <v>3.8487</v>
      </c>
      <c r="P428" s="267">
        <v>0</v>
      </c>
    </row>
    <row r="429" spans="1:16" ht="15">
      <c r="A429" s="290">
        <v>19</v>
      </c>
      <c r="B429" s="267">
        <v>0</v>
      </c>
      <c r="C429" s="267">
        <v>0</v>
      </c>
      <c r="D429" s="267">
        <v>5.6643</v>
      </c>
      <c r="E429" s="267">
        <v>2.194</v>
      </c>
      <c r="F429" s="267">
        <v>5.3319</v>
      </c>
      <c r="G429" s="267">
        <v>2.0628</v>
      </c>
      <c r="H429" s="267">
        <v>5.9407</v>
      </c>
      <c r="I429" s="267">
        <v>2.0218</v>
      </c>
      <c r="J429" s="267">
        <v>7.5814</v>
      </c>
      <c r="K429" s="267">
        <v>2.055</v>
      </c>
      <c r="L429" s="267">
        <v>6.3396</v>
      </c>
      <c r="M429" s="267">
        <v>3.7377</v>
      </c>
      <c r="N429" s="267">
        <v>8.0289</v>
      </c>
      <c r="O429" s="267">
        <v>3.7418</v>
      </c>
      <c r="P429" s="267">
        <v>0</v>
      </c>
    </row>
    <row r="430" spans="1:16" ht="15">
      <c r="A430" s="290">
        <v>20</v>
      </c>
      <c r="B430" s="267">
        <v>0</v>
      </c>
      <c r="C430" s="267">
        <v>0</v>
      </c>
      <c r="D430" s="267">
        <v>5.9335</v>
      </c>
      <c r="E430" s="267">
        <v>2.192</v>
      </c>
      <c r="F430" s="267">
        <v>5.3895</v>
      </c>
      <c r="G430" s="267">
        <v>2.0615</v>
      </c>
      <c r="H430" s="267">
        <v>5.9327</v>
      </c>
      <c r="I430" s="267">
        <v>2.02</v>
      </c>
      <c r="J430" s="267">
        <v>7.3256</v>
      </c>
      <c r="K430" s="267">
        <v>2.0522</v>
      </c>
      <c r="L430" s="267">
        <v>6.2028</v>
      </c>
      <c r="M430" s="267">
        <v>3.6944</v>
      </c>
      <c r="N430" s="267">
        <v>7.7995</v>
      </c>
      <c r="O430" s="267">
        <v>3.6349</v>
      </c>
      <c r="P430" s="267">
        <v>0</v>
      </c>
    </row>
    <row r="431" spans="1:16" ht="15">
      <c r="A431" s="290">
        <v>21</v>
      </c>
      <c r="B431" s="267">
        <v>0</v>
      </c>
      <c r="C431" s="267">
        <v>0</v>
      </c>
      <c r="D431" s="267">
        <v>6.2026</v>
      </c>
      <c r="E431" s="267">
        <v>2.19</v>
      </c>
      <c r="F431" s="267">
        <v>5.4471</v>
      </c>
      <c r="G431" s="267">
        <v>2.0602</v>
      </c>
      <c r="H431" s="267">
        <v>5.9246</v>
      </c>
      <c r="I431" s="267">
        <v>2.0183</v>
      </c>
      <c r="J431" s="267">
        <v>7.0697</v>
      </c>
      <c r="K431" s="267">
        <v>2.0494</v>
      </c>
      <c r="L431" s="267">
        <v>6.066</v>
      </c>
      <c r="M431" s="267">
        <v>3.6511</v>
      </c>
      <c r="N431" s="267">
        <v>7.5701</v>
      </c>
      <c r="O431" s="267">
        <v>3.528</v>
      </c>
      <c r="P431" s="267">
        <v>0</v>
      </c>
    </row>
    <row r="432" spans="1:16" ht="15">
      <c r="A432" s="290">
        <v>22</v>
      </c>
      <c r="B432" s="267">
        <v>0</v>
      </c>
      <c r="C432" s="267">
        <v>0</v>
      </c>
      <c r="D432" s="267">
        <v>6.4718</v>
      </c>
      <c r="E432" s="267">
        <v>2.1881</v>
      </c>
      <c r="F432" s="267">
        <v>5.5047</v>
      </c>
      <c r="G432" s="267">
        <v>2.0589</v>
      </c>
      <c r="H432" s="267">
        <v>5.9166</v>
      </c>
      <c r="I432" s="267">
        <v>2.0166</v>
      </c>
      <c r="J432" s="267">
        <v>6.8139</v>
      </c>
      <c r="K432" s="267">
        <v>2.0466</v>
      </c>
      <c r="L432" s="267">
        <v>5.9293</v>
      </c>
      <c r="M432" s="267">
        <v>3.6078</v>
      </c>
      <c r="N432" s="267">
        <v>7.3407</v>
      </c>
      <c r="O432" s="267">
        <v>3.4211</v>
      </c>
      <c r="P432" s="267">
        <v>0</v>
      </c>
    </row>
    <row r="433" spans="1:16" ht="15">
      <c r="A433" s="290">
        <v>23</v>
      </c>
      <c r="B433" s="267">
        <v>0</v>
      </c>
      <c r="C433" s="267">
        <v>0</v>
      </c>
      <c r="D433" s="267">
        <v>6.741</v>
      </c>
      <c r="E433" s="267">
        <v>2.1861</v>
      </c>
      <c r="F433" s="267">
        <v>5.5624</v>
      </c>
      <c r="G433" s="267">
        <v>2.0576</v>
      </c>
      <c r="H433" s="267">
        <v>5.9086</v>
      </c>
      <c r="I433" s="267">
        <v>2.0148</v>
      </c>
      <c r="J433" s="267">
        <v>6.558</v>
      </c>
      <c r="K433" s="267">
        <v>2.0438</v>
      </c>
      <c r="L433" s="267">
        <v>5.7925</v>
      </c>
      <c r="M433" s="267">
        <v>3.5645</v>
      </c>
      <c r="N433" s="267">
        <v>7.1113</v>
      </c>
      <c r="O433" s="267">
        <v>3.3142</v>
      </c>
      <c r="P433" s="267">
        <v>0</v>
      </c>
    </row>
    <row r="434" spans="1:16" ht="15">
      <c r="A434" s="290">
        <v>24</v>
      </c>
      <c r="B434" s="267">
        <v>0</v>
      </c>
      <c r="C434" s="267">
        <v>0</v>
      </c>
      <c r="D434" s="267">
        <v>7.0101</v>
      </c>
      <c r="E434" s="267">
        <v>2.1841</v>
      </c>
      <c r="F434" s="267">
        <v>5.62</v>
      </c>
      <c r="G434" s="267">
        <v>2.0562</v>
      </c>
      <c r="H434" s="267">
        <v>5.9006</v>
      </c>
      <c r="I434" s="267">
        <v>2.0131</v>
      </c>
      <c r="J434" s="267">
        <v>6.3022</v>
      </c>
      <c r="K434" s="267">
        <v>2.0411</v>
      </c>
      <c r="L434" s="267">
        <v>5.6557</v>
      </c>
      <c r="M434" s="267">
        <v>3.5212</v>
      </c>
      <c r="N434" s="267">
        <v>6.8819</v>
      </c>
      <c r="O434" s="267">
        <v>3.2073</v>
      </c>
      <c r="P434" s="267">
        <v>0</v>
      </c>
    </row>
    <row r="435" spans="1:16" ht="15">
      <c r="A435" s="290">
        <v>25</v>
      </c>
      <c r="B435" s="267">
        <v>0</v>
      </c>
      <c r="C435" s="267">
        <v>0</v>
      </c>
      <c r="D435" s="267">
        <v>7.2793</v>
      </c>
      <c r="E435" s="267">
        <v>2.1821</v>
      </c>
      <c r="F435" s="267">
        <v>5.6776</v>
      </c>
      <c r="G435" s="267">
        <v>2.0549</v>
      </c>
      <c r="H435" s="267">
        <v>5.8926</v>
      </c>
      <c r="I435" s="267">
        <v>2.0114</v>
      </c>
      <c r="J435" s="267">
        <v>6.0464</v>
      </c>
      <c r="K435" s="267">
        <v>2.0383</v>
      </c>
      <c r="L435" s="267">
        <v>5.5189</v>
      </c>
      <c r="M435" s="267">
        <v>3.4779</v>
      </c>
      <c r="N435" s="267">
        <v>6.6525</v>
      </c>
      <c r="O435" s="267">
        <v>3.1004</v>
      </c>
      <c r="P435" s="267">
        <v>0</v>
      </c>
    </row>
    <row r="436" spans="1:16" ht="15">
      <c r="A436" s="290">
        <v>26</v>
      </c>
      <c r="B436" s="267">
        <v>0</v>
      </c>
      <c r="C436" s="267">
        <v>0</v>
      </c>
      <c r="D436" s="267">
        <v>7.5485</v>
      </c>
      <c r="E436" s="267">
        <v>2.1802</v>
      </c>
      <c r="F436" s="267">
        <v>5.7352</v>
      </c>
      <c r="G436" s="267">
        <v>2.0536</v>
      </c>
      <c r="H436" s="267">
        <v>5.8846</v>
      </c>
      <c r="I436" s="267">
        <v>2.0096</v>
      </c>
      <c r="J436" s="267">
        <v>5.7905</v>
      </c>
      <c r="K436" s="267">
        <v>2.0355</v>
      </c>
      <c r="L436" s="267">
        <v>5.3822</v>
      </c>
      <c r="M436" s="267">
        <v>3.4346</v>
      </c>
      <c r="N436" s="267">
        <v>6.4231</v>
      </c>
      <c r="O436" s="267">
        <v>2.9935</v>
      </c>
      <c r="P436" s="267">
        <v>0</v>
      </c>
    </row>
    <row r="437" spans="1:16" ht="15">
      <c r="A437" s="290">
        <v>27</v>
      </c>
      <c r="B437" s="267">
        <v>0</v>
      </c>
      <c r="C437" s="267">
        <v>0</v>
      </c>
      <c r="D437" s="267">
        <v>7.8176</v>
      </c>
      <c r="E437" s="267">
        <v>2.1782</v>
      </c>
      <c r="F437" s="267">
        <v>5.7928</v>
      </c>
      <c r="G437" s="267">
        <v>2.0523</v>
      </c>
      <c r="H437" s="267">
        <v>5.8766</v>
      </c>
      <c r="I437" s="267">
        <v>2.0079</v>
      </c>
      <c r="J437" s="267">
        <v>5.5347</v>
      </c>
      <c r="K437" s="267">
        <v>2.0327</v>
      </c>
      <c r="L437" s="267">
        <v>5.2454</v>
      </c>
      <c r="M437" s="267">
        <v>3.3913</v>
      </c>
      <c r="N437" s="267">
        <v>6.1937</v>
      </c>
      <c r="O437" s="267">
        <v>2.8865</v>
      </c>
      <c r="P437" s="267">
        <v>0</v>
      </c>
    </row>
    <row r="438" spans="1:16" ht="15">
      <c r="A438" s="290">
        <v>28</v>
      </c>
      <c r="B438" s="267">
        <v>0</v>
      </c>
      <c r="C438" s="267">
        <v>0</v>
      </c>
      <c r="D438" s="267">
        <v>8.0868</v>
      </c>
      <c r="E438" s="267">
        <v>2.1762</v>
      </c>
      <c r="F438" s="267">
        <v>5.8504</v>
      </c>
      <c r="G438" s="267">
        <v>2.051</v>
      </c>
      <c r="H438" s="267">
        <v>5.8686</v>
      </c>
      <c r="I438" s="267">
        <v>2.0062</v>
      </c>
      <c r="J438" s="267">
        <v>5.2788</v>
      </c>
      <c r="K438" s="267">
        <v>2.0299</v>
      </c>
      <c r="L438" s="267">
        <v>5.1086</v>
      </c>
      <c r="M438" s="267">
        <v>3.348</v>
      </c>
      <c r="N438" s="267">
        <v>5.9643</v>
      </c>
      <c r="O438" s="267">
        <v>2.7796</v>
      </c>
      <c r="P438" s="267">
        <v>0</v>
      </c>
    </row>
    <row r="439" spans="1:16" ht="15">
      <c r="A439" s="290">
        <v>29</v>
      </c>
      <c r="B439" s="267">
        <v>0</v>
      </c>
      <c r="C439" s="267">
        <v>0</v>
      </c>
      <c r="D439" s="267">
        <v>8.3559</v>
      </c>
      <c r="E439" s="267">
        <v>2.1743</v>
      </c>
      <c r="F439" s="267">
        <v>5.908</v>
      </c>
      <c r="G439" s="267">
        <v>2.0497</v>
      </c>
      <c r="H439" s="267">
        <v>5.8606</v>
      </c>
      <c r="I439" s="267">
        <v>2.0044</v>
      </c>
      <c r="J439" s="267">
        <v>5.023</v>
      </c>
      <c r="K439" s="267">
        <v>2.0272</v>
      </c>
      <c r="L439" s="267">
        <v>4.9719</v>
      </c>
      <c r="M439" s="267">
        <v>3.3047</v>
      </c>
      <c r="N439" s="267">
        <v>5.7349</v>
      </c>
      <c r="O439" s="267">
        <v>2.6727</v>
      </c>
      <c r="P439" s="267">
        <v>0</v>
      </c>
    </row>
    <row r="440" spans="1:16" ht="15">
      <c r="A440" s="290">
        <v>30</v>
      </c>
      <c r="B440" s="267">
        <v>0</v>
      </c>
      <c r="C440" s="267">
        <v>0</v>
      </c>
      <c r="D440" s="267">
        <v>8.6251</v>
      </c>
      <c r="E440" s="267">
        <v>2.1723</v>
      </c>
      <c r="F440" s="267">
        <v>5.9656</v>
      </c>
      <c r="G440" s="267">
        <v>2.0483</v>
      </c>
      <c r="H440" s="267">
        <v>5.8525</v>
      </c>
      <c r="I440" s="267">
        <v>2.0027</v>
      </c>
      <c r="J440" s="267">
        <v>4.7671</v>
      </c>
      <c r="K440" s="267">
        <v>2.0244</v>
      </c>
      <c r="L440" s="267">
        <v>4.8351</v>
      </c>
      <c r="M440" s="267">
        <v>3.2614</v>
      </c>
      <c r="N440" s="267">
        <v>5.5055</v>
      </c>
      <c r="O440" s="267">
        <v>2.5658</v>
      </c>
      <c r="P440" s="267">
        <v>0</v>
      </c>
    </row>
    <row r="441" spans="1:16" ht="15">
      <c r="A441" s="290">
        <v>31</v>
      </c>
      <c r="B441" s="267">
        <v>0</v>
      </c>
      <c r="C441" s="267">
        <v>0</v>
      </c>
      <c r="D441" s="267">
        <v>8.2551</v>
      </c>
      <c r="E441" s="267">
        <v>2.1703</v>
      </c>
      <c r="F441" s="267">
        <v>5.8744</v>
      </c>
      <c r="G441" s="267">
        <v>2.047</v>
      </c>
      <c r="H441" s="267">
        <v>5.8838</v>
      </c>
      <c r="I441" s="267">
        <v>1.985</v>
      </c>
      <c r="J441" s="267">
        <v>4.6869</v>
      </c>
      <c r="K441" s="267">
        <v>2.0195</v>
      </c>
      <c r="L441" s="267">
        <v>4.797</v>
      </c>
      <c r="M441" s="267">
        <v>3.2376</v>
      </c>
      <c r="N441" s="267">
        <v>5.4042</v>
      </c>
      <c r="O441" s="267">
        <v>2.5467</v>
      </c>
      <c r="P441" s="267">
        <v>0</v>
      </c>
    </row>
    <row r="442" spans="1:16" ht="15">
      <c r="A442" s="290">
        <v>32</v>
      </c>
      <c r="B442" s="267">
        <v>0</v>
      </c>
      <c r="C442" s="267">
        <v>0</v>
      </c>
      <c r="D442" s="267">
        <v>7.885</v>
      </c>
      <c r="E442" s="267">
        <v>2.1684</v>
      </c>
      <c r="F442" s="267">
        <v>5.7831</v>
      </c>
      <c r="G442" s="267">
        <v>2.0457</v>
      </c>
      <c r="H442" s="267">
        <v>5.9151</v>
      </c>
      <c r="I442" s="267">
        <v>1.9672</v>
      </c>
      <c r="J442" s="267">
        <v>4.6066</v>
      </c>
      <c r="K442" s="267">
        <v>2.0146</v>
      </c>
      <c r="L442" s="267">
        <v>4.759</v>
      </c>
      <c r="M442" s="267">
        <v>3.2139</v>
      </c>
      <c r="N442" s="267">
        <v>5.3028</v>
      </c>
      <c r="O442" s="267">
        <v>2.5276</v>
      </c>
      <c r="P442" s="267">
        <v>0</v>
      </c>
    </row>
    <row r="443" spans="1:16" ht="15">
      <c r="A443" s="290">
        <v>33</v>
      </c>
      <c r="B443" s="267">
        <v>0</v>
      </c>
      <c r="C443" s="267">
        <v>0</v>
      </c>
      <c r="D443" s="267">
        <v>7.515</v>
      </c>
      <c r="E443" s="267">
        <v>2.1664</v>
      </c>
      <c r="F443" s="267">
        <v>5.6919</v>
      </c>
      <c r="G443" s="267">
        <v>2.0444</v>
      </c>
      <c r="H443" s="267">
        <v>5.9464</v>
      </c>
      <c r="I443" s="267">
        <v>1.9495</v>
      </c>
      <c r="J443" s="267">
        <v>4.5263</v>
      </c>
      <c r="K443" s="267">
        <v>2.0097</v>
      </c>
      <c r="L443" s="267">
        <v>4.721</v>
      </c>
      <c r="M443" s="267">
        <v>3.1902</v>
      </c>
      <c r="N443" s="267">
        <v>5.2014</v>
      </c>
      <c r="O443" s="267">
        <v>2.5084</v>
      </c>
      <c r="P443" s="267">
        <v>0</v>
      </c>
    </row>
    <row r="444" spans="1:16" ht="15">
      <c r="A444" s="290">
        <v>34</v>
      </c>
      <c r="B444" s="267">
        <v>0</v>
      </c>
      <c r="C444" s="267">
        <v>0</v>
      </c>
      <c r="D444" s="267">
        <v>7.1449</v>
      </c>
      <c r="E444" s="267">
        <v>2.1645</v>
      </c>
      <c r="F444" s="267">
        <v>5.6007</v>
      </c>
      <c r="G444" s="267">
        <v>2.0431</v>
      </c>
      <c r="H444" s="267">
        <v>5.9777</v>
      </c>
      <c r="I444" s="267">
        <v>1.9318</v>
      </c>
      <c r="J444" s="267">
        <v>4.446</v>
      </c>
      <c r="K444" s="267">
        <v>2.0048</v>
      </c>
      <c r="L444" s="267">
        <v>4.6829</v>
      </c>
      <c r="M444" s="267">
        <v>3.1665</v>
      </c>
      <c r="N444" s="267">
        <v>5.1001</v>
      </c>
      <c r="O444" s="267">
        <v>2.4893</v>
      </c>
      <c r="P444" s="267">
        <v>0</v>
      </c>
    </row>
    <row r="445" spans="1:16" ht="15">
      <c r="A445" s="290">
        <v>35</v>
      </c>
      <c r="B445" s="267">
        <v>0</v>
      </c>
      <c r="C445" s="267">
        <v>0</v>
      </c>
      <c r="D445" s="267">
        <v>6.7749</v>
      </c>
      <c r="E445" s="267">
        <v>2.1625</v>
      </c>
      <c r="F445" s="267">
        <v>5.5094</v>
      </c>
      <c r="G445" s="267">
        <v>2.0418</v>
      </c>
      <c r="H445" s="267">
        <v>6.009</v>
      </c>
      <c r="I445" s="267">
        <v>1.914</v>
      </c>
      <c r="J445" s="267">
        <v>4.3657</v>
      </c>
      <c r="K445" s="267">
        <v>2</v>
      </c>
      <c r="L445" s="267">
        <v>4.6449</v>
      </c>
      <c r="M445" s="267">
        <v>3.1427</v>
      </c>
      <c r="N445" s="267">
        <v>4.9987</v>
      </c>
      <c r="O445" s="267">
        <v>2.4702</v>
      </c>
      <c r="P445" s="267">
        <v>0</v>
      </c>
    </row>
    <row r="446" spans="1:16" ht="15">
      <c r="A446" s="290">
        <v>36</v>
      </c>
      <c r="B446" s="267">
        <v>0</v>
      </c>
      <c r="C446" s="267">
        <v>0</v>
      </c>
      <c r="D446" s="267">
        <v>6.4048</v>
      </c>
      <c r="E446" s="267">
        <v>2.1606</v>
      </c>
      <c r="F446" s="267">
        <v>5.4182</v>
      </c>
      <c r="G446" s="267">
        <v>2.0405</v>
      </c>
      <c r="H446" s="267">
        <v>6.0402</v>
      </c>
      <c r="I446" s="267">
        <v>1.8963</v>
      </c>
      <c r="J446" s="267">
        <v>4.2855</v>
      </c>
      <c r="K446" s="267">
        <v>1.9951</v>
      </c>
      <c r="L446" s="267">
        <v>4.6069</v>
      </c>
      <c r="M446" s="267">
        <v>3.119</v>
      </c>
      <c r="N446" s="267">
        <v>4.8973</v>
      </c>
      <c r="O446" s="267">
        <v>2.451</v>
      </c>
      <c r="P446" s="267">
        <v>0</v>
      </c>
    </row>
    <row r="447" spans="1:16" ht="15">
      <c r="A447" s="290">
        <v>37</v>
      </c>
      <c r="B447" s="267">
        <v>0</v>
      </c>
      <c r="C447" s="267">
        <v>0</v>
      </c>
      <c r="D447" s="267">
        <v>6.0348</v>
      </c>
      <c r="E447" s="267">
        <v>2.1586</v>
      </c>
      <c r="F447" s="267">
        <v>5.327</v>
      </c>
      <c r="G447" s="267">
        <v>2.0392</v>
      </c>
      <c r="H447" s="267">
        <v>6.0715</v>
      </c>
      <c r="I447" s="267">
        <v>1.8786</v>
      </c>
      <c r="J447" s="267">
        <v>4.2052</v>
      </c>
      <c r="K447" s="267">
        <v>1.9902</v>
      </c>
      <c r="L447" s="267">
        <v>4.5688</v>
      </c>
      <c r="M447" s="267">
        <v>3.0953</v>
      </c>
      <c r="N447" s="267">
        <v>4.796</v>
      </c>
      <c r="O447" s="267">
        <v>2.4319</v>
      </c>
      <c r="P447" s="267">
        <v>0</v>
      </c>
    </row>
    <row r="448" spans="1:16" ht="15">
      <c r="A448" s="290">
        <v>38</v>
      </c>
      <c r="B448" s="267">
        <v>0</v>
      </c>
      <c r="C448" s="267">
        <v>0</v>
      </c>
      <c r="D448" s="267">
        <v>5.6647</v>
      </c>
      <c r="E448" s="267">
        <v>2.1567</v>
      </c>
      <c r="F448" s="267">
        <v>5.2358</v>
      </c>
      <c r="G448" s="267">
        <v>2.0379</v>
      </c>
      <c r="H448" s="267">
        <v>6.1028</v>
      </c>
      <c r="I448" s="267">
        <v>1.8608</v>
      </c>
      <c r="J448" s="267">
        <v>4.1249</v>
      </c>
      <c r="K448" s="267">
        <v>1.9853</v>
      </c>
      <c r="L448" s="267">
        <v>4.5308</v>
      </c>
      <c r="M448" s="267">
        <v>3.0716</v>
      </c>
      <c r="N448" s="267">
        <v>4.6946</v>
      </c>
      <c r="O448" s="267">
        <v>2.4128</v>
      </c>
      <c r="P448" s="267">
        <v>0</v>
      </c>
    </row>
    <row r="449" spans="1:16" ht="15">
      <c r="A449" s="290">
        <v>39</v>
      </c>
      <c r="B449" s="267">
        <v>0</v>
      </c>
      <c r="C449" s="267">
        <v>0</v>
      </c>
      <c r="D449" s="267">
        <v>5.2946</v>
      </c>
      <c r="E449" s="267">
        <v>2.1547</v>
      </c>
      <c r="F449" s="267">
        <v>5.1445</v>
      </c>
      <c r="G449" s="267">
        <v>2.0366</v>
      </c>
      <c r="H449" s="267">
        <v>6.1341</v>
      </c>
      <c r="I449" s="267">
        <v>1.8431</v>
      </c>
      <c r="J449" s="267">
        <v>4.0446</v>
      </c>
      <c r="K449" s="267">
        <v>1.9804</v>
      </c>
      <c r="L449" s="267">
        <v>4.4928</v>
      </c>
      <c r="M449" s="267">
        <v>3.0478</v>
      </c>
      <c r="N449" s="267">
        <v>4.5932</v>
      </c>
      <c r="O449" s="267">
        <v>2.3937</v>
      </c>
      <c r="P449" s="267">
        <v>0</v>
      </c>
    </row>
    <row r="450" spans="1:16" ht="15">
      <c r="A450" s="290">
        <v>40</v>
      </c>
      <c r="B450" s="267">
        <v>0</v>
      </c>
      <c r="C450" s="267">
        <v>0</v>
      </c>
      <c r="D450" s="267">
        <v>4.9246</v>
      </c>
      <c r="E450" s="267">
        <v>2.1528</v>
      </c>
      <c r="F450" s="267">
        <v>5.0533</v>
      </c>
      <c r="G450" s="267">
        <v>2.0353</v>
      </c>
      <c r="H450" s="267">
        <v>6.1654</v>
      </c>
      <c r="I450" s="267">
        <v>1.8254</v>
      </c>
      <c r="J450" s="267">
        <v>3.9643</v>
      </c>
      <c r="K450" s="267">
        <v>1.9755</v>
      </c>
      <c r="L450" s="267">
        <v>4.4547</v>
      </c>
      <c r="M450" s="267">
        <v>3.0241</v>
      </c>
      <c r="N450" s="267">
        <v>4.4919</v>
      </c>
      <c r="O450" s="267">
        <v>2.3745</v>
      </c>
      <c r="P450" s="267">
        <v>0</v>
      </c>
    </row>
    <row r="451" spans="1:16" ht="15">
      <c r="A451" s="290">
        <v>41</v>
      </c>
      <c r="B451" s="267">
        <v>0</v>
      </c>
      <c r="C451" s="267">
        <v>0</v>
      </c>
      <c r="D451" s="267">
        <v>4.5545</v>
      </c>
      <c r="E451" s="267">
        <v>2.1508</v>
      </c>
      <c r="F451" s="267">
        <v>4.9621</v>
      </c>
      <c r="G451" s="267">
        <v>2.034</v>
      </c>
      <c r="H451" s="267">
        <v>6.1967</v>
      </c>
      <c r="I451" s="267">
        <v>1.8076</v>
      </c>
      <c r="J451" s="267">
        <v>3.8841</v>
      </c>
      <c r="K451" s="267">
        <v>1.9707</v>
      </c>
      <c r="L451" s="267">
        <v>4.4167</v>
      </c>
      <c r="M451" s="267">
        <v>3.0004</v>
      </c>
      <c r="N451" s="267">
        <v>4.3905</v>
      </c>
      <c r="O451" s="267">
        <v>2.3554</v>
      </c>
      <c r="P451" s="267">
        <v>0</v>
      </c>
    </row>
    <row r="452" spans="1:16" ht="15">
      <c r="A452" s="290">
        <v>42</v>
      </c>
      <c r="B452" s="267">
        <v>0</v>
      </c>
      <c r="C452" s="267">
        <v>0</v>
      </c>
      <c r="D452" s="267">
        <v>4.1845</v>
      </c>
      <c r="E452" s="267">
        <v>2.1489</v>
      </c>
      <c r="F452" s="267">
        <v>4.8708</v>
      </c>
      <c r="G452" s="267">
        <v>2.0327</v>
      </c>
      <c r="H452" s="267">
        <v>6.2279</v>
      </c>
      <c r="I452" s="267">
        <v>1.7899</v>
      </c>
      <c r="J452" s="267">
        <v>3.8038</v>
      </c>
      <c r="K452" s="267">
        <v>1.9658</v>
      </c>
      <c r="L452" s="267">
        <v>4.3787</v>
      </c>
      <c r="M452" s="267">
        <v>2.9767</v>
      </c>
      <c r="N452" s="267">
        <v>4.2891</v>
      </c>
      <c r="O452" s="267">
        <v>2.3363</v>
      </c>
      <c r="P452" s="267">
        <v>0</v>
      </c>
    </row>
    <row r="453" spans="1:16" ht="15">
      <c r="A453" s="290">
        <v>43</v>
      </c>
      <c r="B453" s="267">
        <v>0</v>
      </c>
      <c r="C453" s="267">
        <v>0</v>
      </c>
      <c r="D453" s="267">
        <v>4.8325</v>
      </c>
      <c r="E453" s="267">
        <v>2.1384</v>
      </c>
      <c r="F453" s="267">
        <v>4.8866</v>
      </c>
      <c r="G453" s="267">
        <v>2.0269</v>
      </c>
      <c r="H453" s="267">
        <v>6.0454</v>
      </c>
      <c r="I453" s="267">
        <v>1.7884</v>
      </c>
      <c r="J453" s="267">
        <v>3.7891</v>
      </c>
      <c r="K453" s="267">
        <v>1.9631</v>
      </c>
      <c r="L453" s="267">
        <v>4.3591</v>
      </c>
      <c r="M453" s="267">
        <v>2.9656</v>
      </c>
      <c r="N453" s="267">
        <v>4.2265</v>
      </c>
      <c r="O453" s="267">
        <v>2.3307</v>
      </c>
      <c r="P453" s="267">
        <v>0</v>
      </c>
    </row>
    <row r="454" spans="1:16" ht="15">
      <c r="A454" s="290">
        <v>44</v>
      </c>
      <c r="B454" s="267">
        <v>0</v>
      </c>
      <c r="C454" s="267">
        <v>0</v>
      </c>
      <c r="D454" s="267">
        <v>5.4806</v>
      </c>
      <c r="E454" s="267">
        <v>2.1279</v>
      </c>
      <c r="F454" s="267">
        <v>4.9024</v>
      </c>
      <c r="G454" s="267">
        <v>2.0212</v>
      </c>
      <c r="H454" s="267">
        <v>5.8629</v>
      </c>
      <c r="I454" s="267">
        <v>1.7868</v>
      </c>
      <c r="J454" s="267">
        <v>3.7745</v>
      </c>
      <c r="K454" s="267">
        <v>1.9605</v>
      </c>
      <c r="L454" s="267">
        <v>4.3395</v>
      </c>
      <c r="M454" s="267">
        <v>2.9545</v>
      </c>
      <c r="N454" s="267">
        <v>4.1639</v>
      </c>
      <c r="O454" s="267">
        <v>2.3252</v>
      </c>
      <c r="P454" s="267">
        <v>0</v>
      </c>
    </row>
    <row r="455" spans="1:16" ht="15">
      <c r="A455" s="290">
        <v>45</v>
      </c>
      <c r="B455" s="267">
        <v>0</v>
      </c>
      <c r="C455" s="267">
        <v>0</v>
      </c>
      <c r="D455" s="267">
        <v>6.1286</v>
      </c>
      <c r="E455" s="267">
        <v>2.1175</v>
      </c>
      <c r="F455" s="267">
        <v>4.9182</v>
      </c>
      <c r="G455" s="267">
        <v>2.0155</v>
      </c>
      <c r="H455" s="267">
        <v>5.6803</v>
      </c>
      <c r="I455" s="267">
        <v>1.7853</v>
      </c>
      <c r="J455" s="267">
        <v>3.7599</v>
      </c>
      <c r="K455" s="267">
        <v>1.9578</v>
      </c>
      <c r="L455" s="267">
        <v>4.3199</v>
      </c>
      <c r="M455" s="267">
        <v>2.9435</v>
      </c>
      <c r="N455" s="267">
        <v>4.1013</v>
      </c>
      <c r="O455" s="267">
        <v>2.3197</v>
      </c>
      <c r="P455" s="267">
        <v>0</v>
      </c>
    </row>
    <row r="456" spans="1:16" ht="15">
      <c r="A456" s="290">
        <v>46</v>
      </c>
      <c r="B456" s="267">
        <v>0</v>
      </c>
      <c r="C456" s="267">
        <v>0</v>
      </c>
      <c r="D456" s="267">
        <v>6.7766</v>
      </c>
      <c r="E456" s="267">
        <v>2.107</v>
      </c>
      <c r="F456" s="267">
        <v>4.934</v>
      </c>
      <c r="G456" s="267">
        <v>2.0097</v>
      </c>
      <c r="H456" s="267">
        <v>5.4978</v>
      </c>
      <c r="I456" s="267">
        <v>1.7838</v>
      </c>
      <c r="J456" s="267">
        <v>3.7453</v>
      </c>
      <c r="K456" s="267">
        <v>1.9551</v>
      </c>
      <c r="L456" s="267">
        <v>4.3003</v>
      </c>
      <c r="M456" s="267">
        <v>2.9324</v>
      </c>
      <c r="N456" s="267">
        <v>4.0387</v>
      </c>
      <c r="O456" s="267">
        <v>2.3141</v>
      </c>
      <c r="P456" s="267">
        <v>0</v>
      </c>
    </row>
    <row r="457" spans="1:16" ht="15">
      <c r="A457" s="290">
        <v>47</v>
      </c>
      <c r="B457" s="267">
        <v>0</v>
      </c>
      <c r="C457" s="267">
        <v>0</v>
      </c>
      <c r="D457" s="267">
        <v>7.4247</v>
      </c>
      <c r="E457" s="267">
        <v>2.0965</v>
      </c>
      <c r="F457" s="267">
        <v>4.9498</v>
      </c>
      <c r="G457" s="267">
        <v>2.004</v>
      </c>
      <c r="H457" s="267">
        <v>5.3153</v>
      </c>
      <c r="I457" s="267">
        <v>1.7822</v>
      </c>
      <c r="J457" s="267">
        <v>3.7306</v>
      </c>
      <c r="K457" s="267">
        <v>1.9525</v>
      </c>
      <c r="L457" s="267">
        <v>4.2807</v>
      </c>
      <c r="M457" s="267">
        <v>2.9213</v>
      </c>
      <c r="N457" s="267">
        <v>3.9762</v>
      </c>
      <c r="O457" s="267">
        <v>2.3086</v>
      </c>
      <c r="P457" s="267">
        <v>0</v>
      </c>
    </row>
    <row r="458" spans="1:16" ht="15">
      <c r="A458" s="290">
        <v>48</v>
      </c>
      <c r="B458" s="267">
        <v>0</v>
      </c>
      <c r="C458" s="267">
        <v>0</v>
      </c>
      <c r="D458" s="267">
        <v>8.0727</v>
      </c>
      <c r="E458" s="267">
        <v>2.086</v>
      </c>
      <c r="F458" s="267">
        <v>4.9656</v>
      </c>
      <c r="G458" s="267">
        <v>1.9983</v>
      </c>
      <c r="H458" s="267">
        <v>5.1327</v>
      </c>
      <c r="I458" s="267">
        <v>1.7807</v>
      </c>
      <c r="J458" s="267">
        <v>3.716</v>
      </c>
      <c r="K458" s="267">
        <v>1.9498</v>
      </c>
      <c r="L458" s="267">
        <v>4.261</v>
      </c>
      <c r="M458" s="267">
        <v>2.9103</v>
      </c>
      <c r="N458" s="267">
        <v>3.9136</v>
      </c>
      <c r="O458" s="267">
        <v>2.3031</v>
      </c>
      <c r="P458" s="267">
        <v>0</v>
      </c>
    </row>
    <row r="459" spans="1:16" ht="15">
      <c r="A459" s="290">
        <v>49</v>
      </c>
      <c r="B459" s="267">
        <v>0</v>
      </c>
      <c r="C459" s="267">
        <v>0</v>
      </c>
      <c r="D459" s="267">
        <v>8.7208</v>
      </c>
      <c r="E459" s="267">
        <v>2.0756</v>
      </c>
      <c r="F459" s="267">
        <v>4.9814</v>
      </c>
      <c r="G459" s="267">
        <v>1.9925</v>
      </c>
      <c r="H459" s="267">
        <v>4.9502</v>
      </c>
      <c r="I459" s="267">
        <v>1.7792</v>
      </c>
      <c r="J459" s="267">
        <v>3.7014</v>
      </c>
      <c r="K459" s="267">
        <v>1.9472</v>
      </c>
      <c r="L459" s="267">
        <v>4.2414</v>
      </c>
      <c r="M459" s="267">
        <v>2.8992</v>
      </c>
      <c r="N459" s="267">
        <v>3.851</v>
      </c>
      <c r="O459" s="267">
        <v>2.2975</v>
      </c>
      <c r="P459" s="267">
        <v>0</v>
      </c>
    </row>
    <row r="460" spans="1:16" ht="15">
      <c r="A460" s="290">
        <v>50</v>
      </c>
      <c r="B460" s="267">
        <v>0</v>
      </c>
      <c r="C460" s="267">
        <v>0</v>
      </c>
      <c r="D460" s="267">
        <v>9.3688</v>
      </c>
      <c r="E460" s="267">
        <v>2.0651</v>
      </c>
      <c r="F460" s="267">
        <v>4.9972</v>
      </c>
      <c r="G460" s="267">
        <v>1.9868</v>
      </c>
      <c r="H460" s="267">
        <v>4.7676</v>
      </c>
      <c r="I460" s="267">
        <v>1.7776</v>
      </c>
      <c r="J460" s="267">
        <v>3.6867</v>
      </c>
      <c r="K460" s="267">
        <v>1.9445</v>
      </c>
      <c r="L460" s="267">
        <v>4.2218</v>
      </c>
      <c r="M460" s="267">
        <v>2.8881</v>
      </c>
      <c r="N460" s="267">
        <v>3.7884</v>
      </c>
      <c r="O460" s="267">
        <v>2.292</v>
      </c>
      <c r="P460" s="267">
        <v>0</v>
      </c>
    </row>
    <row r="461" spans="1:16" ht="15">
      <c r="A461" s="290">
        <v>51</v>
      </c>
      <c r="B461" s="267">
        <v>0</v>
      </c>
      <c r="C461" s="267">
        <v>0</v>
      </c>
      <c r="D461" s="267">
        <v>10.0168</v>
      </c>
      <c r="E461" s="267">
        <v>2.0546</v>
      </c>
      <c r="F461" s="267">
        <v>5.013</v>
      </c>
      <c r="G461" s="267">
        <v>1.9811</v>
      </c>
      <c r="H461" s="267">
        <v>4.5851</v>
      </c>
      <c r="I461" s="267">
        <v>1.7761</v>
      </c>
      <c r="J461" s="267">
        <v>3.6721</v>
      </c>
      <c r="K461" s="267">
        <v>1.9419</v>
      </c>
      <c r="L461" s="267">
        <v>4.2022</v>
      </c>
      <c r="M461" s="267">
        <v>2.877</v>
      </c>
      <c r="N461" s="267">
        <v>3.7258</v>
      </c>
      <c r="O461" s="267">
        <v>2.2865</v>
      </c>
      <c r="P461" s="267">
        <v>0</v>
      </c>
    </row>
    <row r="462" spans="1:16" ht="15">
      <c r="A462" s="290">
        <v>52</v>
      </c>
      <c r="B462" s="267">
        <v>0</v>
      </c>
      <c r="C462" s="267">
        <v>0</v>
      </c>
      <c r="D462" s="267">
        <v>10.6649</v>
      </c>
      <c r="E462" s="267">
        <v>2.0441</v>
      </c>
      <c r="F462" s="267">
        <v>5.0288</v>
      </c>
      <c r="G462" s="267">
        <v>1.9753</v>
      </c>
      <c r="H462" s="267">
        <v>4.4026</v>
      </c>
      <c r="I462" s="267">
        <v>1.7745</v>
      </c>
      <c r="J462" s="267">
        <v>3.6575</v>
      </c>
      <c r="K462" s="267">
        <v>1.9392</v>
      </c>
      <c r="L462" s="267">
        <v>4.1826</v>
      </c>
      <c r="M462" s="267">
        <v>2.866</v>
      </c>
      <c r="N462" s="267">
        <v>3.6632</v>
      </c>
      <c r="O462" s="267">
        <v>2.2809</v>
      </c>
      <c r="P462" s="267">
        <v>0</v>
      </c>
    </row>
    <row r="463" spans="1:16" ht="15">
      <c r="A463" s="290">
        <v>53</v>
      </c>
      <c r="B463" s="267">
        <v>0</v>
      </c>
      <c r="C463" s="267">
        <v>0</v>
      </c>
      <c r="D463" s="267">
        <v>11.3129</v>
      </c>
      <c r="E463" s="267">
        <v>2.0337</v>
      </c>
      <c r="F463" s="267">
        <v>5.0446</v>
      </c>
      <c r="G463" s="267">
        <v>1.9696</v>
      </c>
      <c r="H463" s="267">
        <v>4.22</v>
      </c>
      <c r="I463" s="267">
        <v>1.773</v>
      </c>
      <c r="J463" s="267">
        <v>3.6428</v>
      </c>
      <c r="K463" s="267">
        <v>1.9366</v>
      </c>
      <c r="L463" s="267">
        <v>4.163</v>
      </c>
      <c r="M463" s="267">
        <v>2.8549</v>
      </c>
      <c r="N463" s="267">
        <v>3.6006</v>
      </c>
      <c r="O463" s="267">
        <v>2.2754</v>
      </c>
      <c r="P463" s="267">
        <v>0</v>
      </c>
    </row>
    <row r="464" spans="1:16" ht="15">
      <c r="A464" s="290">
        <v>54</v>
      </c>
      <c r="B464" s="267">
        <v>0</v>
      </c>
      <c r="C464" s="267">
        <v>0</v>
      </c>
      <c r="D464" s="267">
        <v>11.961</v>
      </c>
      <c r="E464" s="267">
        <v>2.0232</v>
      </c>
      <c r="F464" s="267">
        <v>5.0604</v>
      </c>
      <c r="G464" s="267">
        <v>1.9639</v>
      </c>
      <c r="H464" s="267">
        <v>4.0375</v>
      </c>
      <c r="I464" s="267">
        <v>1.7715</v>
      </c>
      <c r="J464" s="267">
        <v>3.6282</v>
      </c>
      <c r="K464" s="267">
        <v>1.9339</v>
      </c>
      <c r="L464" s="267">
        <v>4.1434</v>
      </c>
      <c r="M464" s="267">
        <v>2.8438</v>
      </c>
      <c r="N464" s="267">
        <v>3.538</v>
      </c>
      <c r="O464" s="267">
        <v>2.2699</v>
      </c>
      <c r="P464" s="267">
        <v>0</v>
      </c>
    </row>
    <row r="465" spans="1:16" ht="15">
      <c r="A465" s="290">
        <v>55</v>
      </c>
      <c r="B465" s="267">
        <v>0</v>
      </c>
      <c r="C465" s="267">
        <v>0</v>
      </c>
      <c r="D465" s="267">
        <v>11.158</v>
      </c>
      <c r="E465" s="267">
        <v>1.9892</v>
      </c>
      <c r="F465" s="267">
        <v>4.9151</v>
      </c>
      <c r="G465" s="267">
        <v>1.9358</v>
      </c>
      <c r="H465" s="267">
        <v>3.9127</v>
      </c>
      <c r="I465" s="267">
        <v>1.7591</v>
      </c>
      <c r="J465" s="267">
        <v>3.5474</v>
      </c>
      <c r="K465" s="267">
        <v>1.9085</v>
      </c>
      <c r="L465" s="267">
        <v>4.0641</v>
      </c>
      <c r="M465" s="267">
        <v>2.7939</v>
      </c>
      <c r="N465" s="267">
        <v>3.4734</v>
      </c>
      <c r="O465" s="267">
        <v>2.2304</v>
      </c>
      <c r="P465" s="267">
        <v>0</v>
      </c>
    </row>
    <row r="466" spans="1:16" ht="15">
      <c r="A466" s="290">
        <v>56</v>
      </c>
      <c r="B466" s="267">
        <v>0</v>
      </c>
      <c r="C466" s="267">
        <v>0</v>
      </c>
      <c r="D466" s="267">
        <v>10.355</v>
      </c>
      <c r="E466" s="267">
        <v>1.9552</v>
      </c>
      <c r="F466" s="267">
        <v>4.7698</v>
      </c>
      <c r="G466" s="267">
        <v>1.9078</v>
      </c>
      <c r="H466" s="267">
        <v>3.7879</v>
      </c>
      <c r="I466" s="267">
        <v>1.7468</v>
      </c>
      <c r="J466" s="267">
        <v>3.4666</v>
      </c>
      <c r="K466" s="267">
        <v>1.8831</v>
      </c>
      <c r="L466" s="267">
        <v>3.9847</v>
      </c>
      <c r="M466" s="267">
        <v>2.7439</v>
      </c>
      <c r="N466" s="267">
        <v>3.4088</v>
      </c>
      <c r="O466" s="267">
        <v>2.191</v>
      </c>
      <c r="P466" s="267">
        <v>0</v>
      </c>
    </row>
    <row r="467" spans="1:16" ht="15">
      <c r="A467" s="290">
        <v>57</v>
      </c>
      <c r="B467" s="267">
        <v>0</v>
      </c>
      <c r="C467" s="267">
        <v>0</v>
      </c>
      <c r="D467" s="267">
        <v>9.552</v>
      </c>
      <c r="E467" s="267">
        <v>1.9212</v>
      </c>
      <c r="F467" s="267">
        <v>4.6245</v>
      </c>
      <c r="G467" s="267">
        <v>1.8797</v>
      </c>
      <c r="H467" s="267">
        <v>3.6631</v>
      </c>
      <c r="I467" s="267">
        <v>1.7344</v>
      </c>
      <c r="J467" s="267">
        <v>3.3858</v>
      </c>
      <c r="K467" s="267">
        <v>1.8577</v>
      </c>
      <c r="L467" s="267">
        <v>3.9053</v>
      </c>
      <c r="M467" s="267">
        <v>2.694</v>
      </c>
      <c r="N467" s="267">
        <v>3.3442</v>
      </c>
      <c r="O467" s="267">
        <v>2.1516</v>
      </c>
      <c r="P467" s="267">
        <v>0</v>
      </c>
    </row>
    <row r="468" spans="1:16" ht="15">
      <c r="A468" s="290">
        <v>58</v>
      </c>
      <c r="B468" s="267">
        <v>0</v>
      </c>
      <c r="C468" s="267">
        <v>0</v>
      </c>
      <c r="D468" s="267">
        <v>8.749</v>
      </c>
      <c r="E468" s="267">
        <v>1.8872</v>
      </c>
      <c r="F468" s="267">
        <v>4.4792</v>
      </c>
      <c r="G468" s="267">
        <v>1.8516</v>
      </c>
      <c r="H468" s="267">
        <v>3.5383</v>
      </c>
      <c r="I468" s="267">
        <v>1.7221</v>
      </c>
      <c r="J468" s="267">
        <v>3.305</v>
      </c>
      <c r="K468" s="267">
        <v>1.8323</v>
      </c>
      <c r="L468" s="267">
        <v>3.8259</v>
      </c>
      <c r="M468" s="267">
        <v>2.6441</v>
      </c>
      <c r="N468" s="267">
        <v>3.2796</v>
      </c>
      <c r="O468" s="267">
        <v>2.1122</v>
      </c>
      <c r="P468" s="267">
        <v>0</v>
      </c>
    </row>
    <row r="469" spans="1:16" ht="15">
      <c r="A469" s="290">
        <v>59</v>
      </c>
      <c r="B469" s="267">
        <v>0</v>
      </c>
      <c r="C469" s="267">
        <v>0</v>
      </c>
      <c r="D469" s="267">
        <v>7.946</v>
      </c>
      <c r="E469" s="267">
        <v>1.8532</v>
      </c>
      <c r="F469" s="267">
        <v>4.3339</v>
      </c>
      <c r="G469" s="267">
        <v>1.8236</v>
      </c>
      <c r="H469" s="267">
        <v>3.4136</v>
      </c>
      <c r="I469" s="267">
        <v>1.7097</v>
      </c>
      <c r="J469" s="267">
        <v>3.2242</v>
      </c>
      <c r="K469" s="267">
        <v>1.8069</v>
      </c>
      <c r="L469" s="267">
        <v>3.7465</v>
      </c>
      <c r="M469" s="267">
        <v>2.5941</v>
      </c>
      <c r="N469" s="267">
        <v>3.2151</v>
      </c>
      <c r="O469" s="267">
        <v>2.0727</v>
      </c>
      <c r="P469" s="267">
        <v>0</v>
      </c>
    </row>
    <row r="470" spans="1:16" ht="15">
      <c r="A470" s="290">
        <v>60</v>
      </c>
      <c r="B470" s="267">
        <v>0</v>
      </c>
      <c r="C470" s="267">
        <v>0</v>
      </c>
      <c r="D470" s="267">
        <v>7.143</v>
      </c>
      <c r="E470" s="267">
        <v>1.8192</v>
      </c>
      <c r="F470" s="267">
        <v>4.1886</v>
      </c>
      <c r="G470" s="267">
        <v>1.7955</v>
      </c>
      <c r="H470" s="267">
        <v>3.2888</v>
      </c>
      <c r="I470" s="267">
        <v>1.6973</v>
      </c>
      <c r="J470" s="267">
        <v>3.1434</v>
      </c>
      <c r="K470" s="267">
        <v>1.7815</v>
      </c>
      <c r="L470" s="267">
        <v>3.6672</v>
      </c>
      <c r="M470" s="267">
        <v>2.5442</v>
      </c>
      <c r="N470" s="267">
        <v>3.1505</v>
      </c>
      <c r="O470" s="267">
        <v>2.0333</v>
      </c>
      <c r="P470" s="267">
        <v>0</v>
      </c>
    </row>
    <row r="471" ht="12.75">
      <c r="A471" s="302"/>
    </row>
    <row r="472" ht="12.75">
      <c r="A472" s="76" t="e">
        <v>#N/A</v>
      </c>
    </row>
    <row r="473" spans="1:16" s="301" customFormat="1" ht="12.75">
      <c r="A473" s="475" t="s">
        <v>18311</v>
      </c>
      <c r="B473" s="475"/>
      <c r="C473" s="475"/>
      <c r="D473" s="475"/>
      <c r="E473" s="475"/>
      <c r="F473" s="475"/>
      <c r="G473" s="475"/>
      <c r="H473" s="475"/>
      <c r="I473" s="475"/>
      <c r="J473" s="475"/>
      <c r="K473" s="475"/>
      <c r="L473" s="475"/>
      <c r="M473" s="475"/>
      <c r="N473" s="475"/>
      <c r="O473" s="475"/>
      <c r="P473" s="475"/>
    </row>
    <row r="474" spans="1:16" ht="12.75">
      <c r="A474" s="479" t="s">
        <v>18123</v>
      </c>
      <c r="B474" s="479"/>
      <c r="C474" s="479"/>
      <c r="D474" s="479"/>
      <c r="E474" s="479"/>
      <c r="F474" s="479"/>
      <c r="G474" s="479"/>
      <c r="H474" s="479"/>
      <c r="I474" s="479"/>
      <c r="J474" s="479"/>
      <c r="K474" s="479"/>
      <c r="L474" s="479"/>
      <c r="M474" s="479"/>
      <c r="N474" s="479"/>
      <c r="O474" s="479"/>
      <c r="P474" s="479"/>
    </row>
    <row r="475" spans="1:16" ht="12.75">
      <c r="A475" s="80" t="s">
        <v>181</v>
      </c>
      <c r="B475" s="222" t="s">
        <v>182</v>
      </c>
      <c r="C475" s="222" t="s">
        <v>182</v>
      </c>
      <c r="D475" s="222" t="s">
        <v>182</v>
      </c>
      <c r="E475" s="222" t="s">
        <v>182</v>
      </c>
      <c r="F475" s="222" t="s">
        <v>182</v>
      </c>
      <c r="G475" s="222" t="s">
        <v>182</v>
      </c>
      <c r="H475" s="222" t="s">
        <v>182</v>
      </c>
      <c r="I475" s="222" t="s">
        <v>182</v>
      </c>
      <c r="J475" s="222" t="s">
        <v>182</v>
      </c>
      <c r="K475" s="222" t="s">
        <v>182</v>
      </c>
      <c r="L475" s="222" t="s">
        <v>182</v>
      </c>
      <c r="M475" s="222" t="s">
        <v>182</v>
      </c>
      <c r="N475" s="222" t="s">
        <v>182</v>
      </c>
      <c r="O475" s="222" t="s">
        <v>182</v>
      </c>
      <c r="P475" s="222" t="s">
        <v>182</v>
      </c>
    </row>
    <row r="476" spans="1:16" ht="12.75">
      <c r="A476" s="82" t="s">
        <v>196</v>
      </c>
      <c r="B476" s="272">
        <v>1</v>
      </c>
      <c r="C476" s="272">
        <v>2</v>
      </c>
      <c r="D476" s="272">
        <v>3</v>
      </c>
      <c r="E476" s="272">
        <v>4</v>
      </c>
      <c r="F476" s="272">
        <v>5</v>
      </c>
      <c r="G476" s="272">
        <v>6</v>
      </c>
      <c r="H476" s="272">
        <v>7</v>
      </c>
      <c r="I476" s="272">
        <v>8</v>
      </c>
      <c r="J476" s="272">
        <v>9</v>
      </c>
      <c r="K476" s="272">
        <v>10</v>
      </c>
      <c r="L476" s="272">
        <v>11</v>
      </c>
      <c r="M476" s="272">
        <v>12</v>
      </c>
      <c r="N476" s="272">
        <v>13</v>
      </c>
      <c r="O476" s="272">
        <v>14</v>
      </c>
      <c r="P476" s="272">
        <v>15</v>
      </c>
    </row>
    <row r="477" spans="1:16" ht="15">
      <c r="A477" s="290">
        <v>0</v>
      </c>
      <c r="B477" s="267">
        <v>0</v>
      </c>
      <c r="C477" s="267">
        <v>0</v>
      </c>
      <c r="D477" s="267">
        <v>21.6542</v>
      </c>
      <c r="E477" s="267">
        <v>9.1318</v>
      </c>
      <c r="F477" s="267">
        <v>25.2327</v>
      </c>
      <c r="G477" s="267">
        <v>8.4566</v>
      </c>
      <c r="H477" s="267">
        <v>34.8219</v>
      </c>
      <c r="I477" s="267">
        <v>8.271</v>
      </c>
      <c r="J477" s="267">
        <v>23.1127</v>
      </c>
      <c r="K477" s="267">
        <v>9.9249</v>
      </c>
      <c r="L477" s="267">
        <v>37</v>
      </c>
      <c r="M477" s="267">
        <v>10.9464</v>
      </c>
      <c r="N477" s="267">
        <v>0</v>
      </c>
      <c r="O477" s="267">
        <v>0</v>
      </c>
      <c r="P477" s="267">
        <v>0</v>
      </c>
    </row>
    <row r="478" spans="1:16" ht="15">
      <c r="A478" s="290">
        <v>1</v>
      </c>
      <c r="B478" s="267">
        <v>0</v>
      </c>
      <c r="C478" s="267">
        <v>0</v>
      </c>
      <c r="D478" s="267">
        <v>19.2482</v>
      </c>
      <c r="E478" s="267">
        <v>8.1172</v>
      </c>
      <c r="F478" s="267">
        <v>22.429</v>
      </c>
      <c r="G478" s="267">
        <v>7.517</v>
      </c>
      <c r="H478" s="267">
        <v>30.9528</v>
      </c>
      <c r="I478" s="267">
        <v>7.352</v>
      </c>
      <c r="J478" s="267">
        <v>20.5446</v>
      </c>
      <c r="K478" s="267">
        <v>8.8221</v>
      </c>
      <c r="L478" s="267">
        <v>32.8889</v>
      </c>
      <c r="M478" s="267">
        <v>9.7301</v>
      </c>
      <c r="N478" s="267">
        <v>0</v>
      </c>
      <c r="O478" s="267">
        <v>0</v>
      </c>
      <c r="P478" s="267">
        <v>0</v>
      </c>
    </row>
    <row r="479" spans="1:16" ht="15">
      <c r="A479" s="290">
        <v>2</v>
      </c>
      <c r="B479" s="267">
        <v>0</v>
      </c>
      <c r="C479" s="267">
        <v>0</v>
      </c>
      <c r="D479" s="267">
        <v>16.8421</v>
      </c>
      <c r="E479" s="267">
        <v>7.1025</v>
      </c>
      <c r="F479" s="267">
        <v>19.6254</v>
      </c>
      <c r="G479" s="267">
        <v>6.5774</v>
      </c>
      <c r="H479" s="267">
        <v>27.0837</v>
      </c>
      <c r="I479" s="267">
        <v>6.433</v>
      </c>
      <c r="J479" s="267">
        <v>17.9765</v>
      </c>
      <c r="K479" s="267">
        <v>7.7193</v>
      </c>
      <c r="L479" s="267">
        <v>28.7778</v>
      </c>
      <c r="M479" s="267">
        <v>8.5138</v>
      </c>
      <c r="N479" s="267">
        <v>0</v>
      </c>
      <c r="O479" s="267">
        <v>0</v>
      </c>
      <c r="P479" s="267">
        <v>0</v>
      </c>
    </row>
    <row r="480" spans="1:16" ht="15">
      <c r="A480" s="290">
        <v>3</v>
      </c>
      <c r="B480" s="267">
        <v>0</v>
      </c>
      <c r="C480" s="267">
        <v>0</v>
      </c>
      <c r="D480" s="267">
        <v>14.4361</v>
      </c>
      <c r="E480" s="267">
        <v>6.0879</v>
      </c>
      <c r="F480" s="267">
        <v>16.8218</v>
      </c>
      <c r="G480" s="267">
        <v>5.6378</v>
      </c>
      <c r="H480" s="267">
        <v>23.2146</v>
      </c>
      <c r="I480" s="267">
        <v>5.514</v>
      </c>
      <c r="J480" s="267">
        <v>15.4085</v>
      </c>
      <c r="K480" s="267">
        <v>6.6166</v>
      </c>
      <c r="L480" s="267">
        <v>24.6666</v>
      </c>
      <c r="M480" s="267">
        <v>7.2976</v>
      </c>
      <c r="N480" s="267">
        <v>0</v>
      </c>
      <c r="O480" s="267">
        <v>0</v>
      </c>
      <c r="P480" s="267">
        <v>0</v>
      </c>
    </row>
    <row r="481" spans="1:16" ht="15">
      <c r="A481" s="290">
        <v>4</v>
      </c>
      <c r="B481" s="267">
        <v>0</v>
      </c>
      <c r="C481" s="267">
        <v>0</v>
      </c>
      <c r="D481" s="267">
        <v>12.0301</v>
      </c>
      <c r="E481" s="267">
        <v>5.0732</v>
      </c>
      <c r="F481" s="267">
        <v>14.0181</v>
      </c>
      <c r="G481" s="267">
        <v>4.6981</v>
      </c>
      <c r="H481" s="267">
        <v>19.3455</v>
      </c>
      <c r="I481" s="267">
        <v>4.595</v>
      </c>
      <c r="J481" s="267">
        <v>12.8404</v>
      </c>
      <c r="K481" s="267">
        <v>5.5138</v>
      </c>
      <c r="L481" s="267">
        <v>20.5555</v>
      </c>
      <c r="M481" s="267">
        <v>6.0813</v>
      </c>
      <c r="N481" s="267">
        <v>0</v>
      </c>
      <c r="O481" s="267">
        <v>0</v>
      </c>
      <c r="P481" s="267">
        <v>0</v>
      </c>
    </row>
    <row r="482" spans="1:16" ht="15">
      <c r="A482" s="290">
        <v>5</v>
      </c>
      <c r="B482" s="267">
        <v>0</v>
      </c>
      <c r="C482" s="267">
        <v>0</v>
      </c>
      <c r="D482" s="267">
        <v>9.6241</v>
      </c>
      <c r="E482" s="267">
        <v>4.0586</v>
      </c>
      <c r="F482" s="267">
        <v>11.2145</v>
      </c>
      <c r="G482" s="267">
        <v>3.7585</v>
      </c>
      <c r="H482" s="267">
        <v>15.4764</v>
      </c>
      <c r="I482" s="267">
        <v>3.676</v>
      </c>
      <c r="J482" s="267">
        <v>10.2723</v>
      </c>
      <c r="K482" s="267">
        <v>4.4111</v>
      </c>
      <c r="L482" s="267">
        <v>16.4444</v>
      </c>
      <c r="M482" s="267">
        <v>4.865</v>
      </c>
      <c r="N482" s="267">
        <v>0</v>
      </c>
      <c r="O482" s="267">
        <v>0</v>
      </c>
      <c r="P482" s="267">
        <v>0</v>
      </c>
    </row>
    <row r="483" spans="1:16" ht="15">
      <c r="A483" s="290">
        <v>6</v>
      </c>
      <c r="B483" s="267">
        <v>0</v>
      </c>
      <c r="C483" s="267">
        <v>0</v>
      </c>
      <c r="D483" s="267">
        <v>7.2181</v>
      </c>
      <c r="E483" s="267">
        <v>3.0439</v>
      </c>
      <c r="F483" s="267">
        <v>8.4109</v>
      </c>
      <c r="G483" s="267">
        <v>2.8189</v>
      </c>
      <c r="H483" s="267">
        <v>11.6073</v>
      </c>
      <c r="I483" s="267">
        <v>2.757</v>
      </c>
      <c r="J483" s="267">
        <v>7.7042</v>
      </c>
      <c r="K483" s="267">
        <v>3.3083</v>
      </c>
      <c r="L483" s="267">
        <v>12.3333</v>
      </c>
      <c r="M483" s="267">
        <v>3.6488</v>
      </c>
      <c r="N483" s="267">
        <v>0</v>
      </c>
      <c r="O483" s="267">
        <v>0</v>
      </c>
      <c r="P483" s="267">
        <v>0</v>
      </c>
    </row>
    <row r="484" spans="1:16" ht="15">
      <c r="A484" s="290">
        <v>7</v>
      </c>
      <c r="B484" s="267">
        <v>0</v>
      </c>
      <c r="C484" s="267">
        <v>0</v>
      </c>
      <c r="D484" s="267">
        <v>7.0546</v>
      </c>
      <c r="E484" s="267">
        <v>2.9735</v>
      </c>
      <c r="F484" s="267">
        <v>8.0751</v>
      </c>
      <c r="G484" s="267">
        <v>2.7534</v>
      </c>
      <c r="H484" s="267">
        <v>11.066</v>
      </c>
      <c r="I484" s="267">
        <v>2.6927</v>
      </c>
      <c r="J484" s="267">
        <v>7.6345</v>
      </c>
      <c r="K484" s="267">
        <v>3.2164</v>
      </c>
      <c r="L484" s="267">
        <v>11.7289</v>
      </c>
      <c r="M484" s="267">
        <v>3.5637</v>
      </c>
      <c r="N484" s="267">
        <v>0</v>
      </c>
      <c r="O484" s="267">
        <v>0</v>
      </c>
      <c r="P484" s="267">
        <v>0</v>
      </c>
    </row>
    <row r="485" spans="1:16" ht="15">
      <c r="A485" s="290">
        <v>8</v>
      </c>
      <c r="B485" s="267">
        <v>0</v>
      </c>
      <c r="C485" s="267">
        <v>0</v>
      </c>
      <c r="D485" s="267">
        <v>6.8911</v>
      </c>
      <c r="E485" s="267">
        <v>2.9031</v>
      </c>
      <c r="F485" s="267">
        <v>7.7393</v>
      </c>
      <c r="G485" s="267">
        <v>2.6879</v>
      </c>
      <c r="H485" s="267">
        <v>10.5247</v>
      </c>
      <c r="I485" s="267">
        <v>2.6283</v>
      </c>
      <c r="J485" s="267">
        <v>7.5648</v>
      </c>
      <c r="K485" s="267">
        <v>3.1245</v>
      </c>
      <c r="L485" s="267">
        <v>11.1244</v>
      </c>
      <c r="M485" s="267">
        <v>3.4787</v>
      </c>
      <c r="N485" s="267">
        <v>0</v>
      </c>
      <c r="O485" s="267">
        <v>0</v>
      </c>
      <c r="P485" s="267">
        <v>0</v>
      </c>
    </row>
    <row r="486" spans="1:16" ht="15">
      <c r="A486" s="290">
        <v>9</v>
      </c>
      <c r="B486" s="267">
        <v>0</v>
      </c>
      <c r="C486" s="267">
        <v>0</v>
      </c>
      <c r="D486" s="267">
        <v>6.7277</v>
      </c>
      <c r="E486" s="267">
        <v>2.8327</v>
      </c>
      <c r="F486" s="267">
        <v>7.4036</v>
      </c>
      <c r="G486" s="267">
        <v>2.6225</v>
      </c>
      <c r="H486" s="267">
        <v>9.9834</v>
      </c>
      <c r="I486" s="267">
        <v>2.564</v>
      </c>
      <c r="J486" s="267">
        <v>7.4951</v>
      </c>
      <c r="K486" s="267">
        <v>3.0326</v>
      </c>
      <c r="L486" s="267">
        <v>10.52</v>
      </c>
      <c r="M486" s="267">
        <v>3.3936</v>
      </c>
      <c r="N486" s="267">
        <v>0</v>
      </c>
      <c r="O486" s="267">
        <v>0</v>
      </c>
      <c r="P486" s="267">
        <v>0</v>
      </c>
    </row>
    <row r="487" spans="1:16" ht="15">
      <c r="A487" s="290">
        <v>10</v>
      </c>
      <c r="B487" s="267">
        <v>0</v>
      </c>
      <c r="C487" s="267">
        <v>0</v>
      </c>
      <c r="D487" s="267">
        <v>6.5642</v>
      </c>
      <c r="E487" s="267">
        <v>2.7623</v>
      </c>
      <c r="F487" s="267">
        <v>7.0678</v>
      </c>
      <c r="G487" s="267">
        <v>2.557</v>
      </c>
      <c r="H487" s="267">
        <v>9.4421</v>
      </c>
      <c r="I487" s="267">
        <v>2.4997</v>
      </c>
      <c r="J487" s="267">
        <v>7.4254</v>
      </c>
      <c r="K487" s="267">
        <v>2.9407</v>
      </c>
      <c r="L487" s="267">
        <v>9.9156</v>
      </c>
      <c r="M487" s="267">
        <v>3.3085</v>
      </c>
      <c r="N487" s="267">
        <v>0</v>
      </c>
      <c r="O487" s="267">
        <v>0</v>
      </c>
      <c r="P487" s="267">
        <v>0</v>
      </c>
    </row>
    <row r="488" spans="1:16" ht="15">
      <c r="A488" s="290">
        <v>11</v>
      </c>
      <c r="B488" s="267">
        <v>0</v>
      </c>
      <c r="C488" s="267">
        <v>0</v>
      </c>
      <c r="D488" s="267">
        <v>6.4007</v>
      </c>
      <c r="E488" s="267">
        <v>2.6919</v>
      </c>
      <c r="F488" s="267">
        <v>6.732</v>
      </c>
      <c r="G488" s="267">
        <v>2.4915</v>
      </c>
      <c r="H488" s="267">
        <v>8.9008</v>
      </c>
      <c r="I488" s="267">
        <v>2.4353</v>
      </c>
      <c r="J488" s="267">
        <v>7.3557</v>
      </c>
      <c r="K488" s="267">
        <v>2.8488</v>
      </c>
      <c r="L488" s="267">
        <v>9.3111</v>
      </c>
      <c r="M488" s="267">
        <v>3.2235</v>
      </c>
      <c r="N488" s="267">
        <v>0</v>
      </c>
      <c r="O488" s="267">
        <v>0</v>
      </c>
      <c r="P488" s="267">
        <v>0</v>
      </c>
    </row>
    <row r="489" spans="1:16" ht="15">
      <c r="A489" s="290">
        <v>12</v>
      </c>
      <c r="B489" s="267">
        <v>0</v>
      </c>
      <c r="C489" s="267">
        <v>0</v>
      </c>
      <c r="D489" s="267">
        <v>6.2372</v>
      </c>
      <c r="E489" s="267">
        <v>2.6215</v>
      </c>
      <c r="F489" s="267">
        <v>6.3963</v>
      </c>
      <c r="G489" s="267">
        <v>2.4261</v>
      </c>
      <c r="H489" s="267">
        <v>8.3595</v>
      </c>
      <c r="I489" s="267">
        <v>2.371</v>
      </c>
      <c r="J489" s="267">
        <v>7.286</v>
      </c>
      <c r="K489" s="267">
        <v>2.7569</v>
      </c>
      <c r="L489" s="267">
        <v>8.7067</v>
      </c>
      <c r="M489" s="267">
        <v>3.1384</v>
      </c>
      <c r="N489" s="267">
        <v>0</v>
      </c>
      <c r="O489" s="267">
        <v>0</v>
      </c>
      <c r="P489" s="267">
        <v>0</v>
      </c>
    </row>
    <row r="490" spans="1:16" ht="15">
      <c r="A490" s="290">
        <v>13</v>
      </c>
      <c r="B490" s="267">
        <v>0</v>
      </c>
      <c r="C490" s="267">
        <v>0</v>
      </c>
      <c r="D490" s="267">
        <v>6.0738</v>
      </c>
      <c r="E490" s="267">
        <v>2.5511</v>
      </c>
      <c r="F490" s="267">
        <v>6.0605</v>
      </c>
      <c r="G490" s="267">
        <v>2.3606</v>
      </c>
      <c r="H490" s="267">
        <v>7.8182</v>
      </c>
      <c r="I490" s="267">
        <v>2.3067</v>
      </c>
      <c r="J490" s="267">
        <v>7.2163</v>
      </c>
      <c r="K490" s="267">
        <v>2.665</v>
      </c>
      <c r="L490" s="267">
        <v>8.1023</v>
      </c>
      <c r="M490" s="267">
        <v>3.0533</v>
      </c>
      <c r="N490" s="267">
        <v>0</v>
      </c>
      <c r="O490" s="267">
        <v>0</v>
      </c>
      <c r="P490" s="267">
        <v>0</v>
      </c>
    </row>
    <row r="491" spans="1:16" ht="15">
      <c r="A491" s="290">
        <v>14</v>
      </c>
      <c r="B491" s="267">
        <v>0</v>
      </c>
      <c r="C491" s="267">
        <v>0</v>
      </c>
      <c r="D491" s="267">
        <v>5.9103</v>
      </c>
      <c r="E491" s="267">
        <v>2.4807</v>
      </c>
      <c r="F491" s="267">
        <v>5.7247</v>
      </c>
      <c r="G491" s="267">
        <v>2.2951</v>
      </c>
      <c r="H491" s="267">
        <v>7.2769</v>
      </c>
      <c r="I491" s="267">
        <v>2.2424</v>
      </c>
      <c r="J491" s="267">
        <v>7.1466</v>
      </c>
      <c r="K491" s="267">
        <v>2.5731</v>
      </c>
      <c r="L491" s="267">
        <v>7.4978</v>
      </c>
      <c r="M491" s="267">
        <v>2.9683</v>
      </c>
      <c r="N491" s="267">
        <v>0</v>
      </c>
      <c r="O491" s="267">
        <v>0</v>
      </c>
      <c r="P491" s="267">
        <v>0</v>
      </c>
    </row>
    <row r="492" spans="1:16" ht="15">
      <c r="A492" s="290">
        <v>15</v>
      </c>
      <c r="B492" s="267">
        <v>0</v>
      </c>
      <c r="C492" s="267">
        <v>0</v>
      </c>
      <c r="D492" s="267">
        <v>5.7468</v>
      </c>
      <c r="E492" s="267">
        <v>2.4103</v>
      </c>
      <c r="F492" s="267">
        <v>5.389</v>
      </c>
      <c r="G492" s="267">
        <v>2.2297</v>
      </c>
      <c r="H492" s="267">
        <v>6.7356</v>
      </c>
      <c r="I492" s="267">
        <v>2.178</v>
      </c>
      <c r="J492" s="267">
        <v>7.0769</v>
      </c>
      <c r="K492" s="267">
        <v>2.4812</v>
      </c>
      <c r="L492" s="267">
        <v>6.8934</v>
      </c>
      <c r="M492" s="267">
        <v>2.8832</v>
      </c>
      <c r="N492" s="267">
        <v>0</v>
      </c>
      <c r="O492" s="267">
        <v>0</v>
      </c>
      <c r="P492" s="267">
        <v>0</v>
      </c>
    </row>
    <row r="493" spans="1:16" ht="15">
      <c r="A493" s="290">
        <v>16</v>
      </c>
      <c r="B493" s="267">
        <v>0</v>
      </c>
      <c r="C493" s="267">
        <v>0</v>
      </c>
      <c r="D493" s="267">
        <v>5.5834</v>
      </c>
      <c r="E493" s="267">
        <v>2.3399</v>
      </c>
      <c r="F493" s="267">
        <v>5.0532</v>
      </c>
      <c r="G493" s="267">
        <v>2.1642</v>
      </c>
      <c r="H493" s="267">
        <v>6.1943</v>
      </c>
      <c r="I493" s="267">
        <v>2.1137</v>
      </c>
      <c r="J493" s="267">
        <v>7.0072</v>
      </c>
      <c r="K493" s="267">
        <v>2.3893</v>
      </c>
      <c r="L493" s="267">
        <v>6.2889</v>
      </c>
      <c r="M493" s="267">
        <v>2.7981</v>
      </c>
      <c r="N493" s="267">
        <v>0</v>
      </c>
      <c r="O493" s="267">
        <v>0</v>
      </c>
      <c r="P493" s="267">
        <v>0</v>
      </c>
    </row>
    <row r="494" spans="1:16" ht="15">
      <c r="A494" s="290">
        <v>17</v>
      </c>
      <c r="B494" s="267">
        <v>0</v>
      </c>
      <c r="C494" s="267">
        <v>0</v>
      </c>
      <c r="D494" s="267">
        <v>5.4199</v>
      </c>
      <c r="E494" s="267">
        <v>2.2695</v>
      </c>
      <c r="F494" s="267">
        <v>4.7174</v>
      </c>
      <c r="G494" s="267">
        <v>2.0987</v>
      </c>
      <c r="H494" s="267">
        <v>5.6531</v>
      </c>
      <c r="I494" s="267">
        <v>2.0494</v>
      </c>
      <c r="J494" s="267">
        <v>6.9375</v>
      </c>
      <c r="K494" s="267">
        <v>2.2974</v>
      </c>
      <c r="L494" s="267">
        <v>5.6845</v>
      </c>
      <c r="M494" s="267">
        <v>2.7131</v>
      </c>
      <c r="N494" s="267">
        <v>0</v>
      </c>
      <c r="O494" s="267">
        <v>0</v>
      </c>
      <c r="P494" s="267">
        <v>0</v>
      </c>
    </row>
    <row r="495" spans="1:16" ht="15">
      <c r="A495" s="290">
        <v>18</v>
      </c>
      <c r="B495" s="267">
        <v>0</v>
      </c>
      <c r="C495" s="267">
        <v>0</v>
      </c>
      <c r="D495" s="267">
        <v>5.2564</v>
      </c>
      <c r="E495" s="267">
        <v>2.1991</v>
      </c>
      <c r="F495" s="267">
        <v>4.3817</v>
      </c>
      <c r="G495" s="267">
        <v>2.0333</v>
      </c>
      <c r="H495" s="267">
        <v>5.1118</v>
      </c>
      <c r="I495" s="267">
        <v>1.985</v>
      </c>
      <c r="J495" s="267">
        <v>6.8678</v>
      </c>
      <c r="K495" s="267">
        <v>2.2055</v>
      </c>
      <c r="L495" s="267">
        <v>5.0801</v>
      </c>
      <c r="M495" s="267">
        <v>2.628</v>
      </c>
      <c r="N495" s="267">
        <v>7.171</v>
      </c>
      <c r="O495" s="267">
        <v>3.757</v>
      </c>
      <c r="P495" s="267">
        <v>0</v>
      </c>
    </row>
    <row r="496" spans="1:16" ht="15">
      <c r="A496" s="290">
        <v>19</v>
      </c>
      <c r="B496" s="267">
        <v>0</v>
      </c>
      <c r="C496" s="267">
        <v>0</v>
      </c>
      <c r="D496" s="267">
        <v>5.4336</v>
      </c>
      <c r="E496" s="267">
        <v>2.1884</v>
      </c>
      <c r="F496" s="267">
        <v>4.4311</v>
      </c>
      <c r="G496" s="267">
        <v>2.0261</v>
      </c>
      <c r="H496" s="267">
        <v>4.9962</v>
      </c>
      <c r="I496" s="267">
        <v>1.9846</v>
      </c>
      <c r="J496" s="267">
        <v>6.5869</v>
      </c>
      <c r="K496" s="267">
        <v>2.1912</v>
      </c>
      <c r="L496" s="267">
        <v>4.947</v>
      </c>
      <c r="M496" s="267">
        <v>2.624</v>
      </c>
      <c r="N496" s="267">
        <v>6.9718</v>
      </c>
      <c r="O496" s="267">
        <v>3.6526</v>
      </c>
      <c r="P496" s="267">
        <v>0</v>
      </c>
    </row>
    <row r="497" spans="1:16" ht="15">
      <c r="A497" s="290">
        <v>20</v>
      </c>
      <c r="B497" s="267">
        <v>0</v>
      </c>
      <c r="C497" s="267">
        <v>0</v>
      </c>
      <c r="D497" s="267">
        <v>5.6108</v>
      </c>
      <c r="E497" s="267">
        <v>2.1777</v>
      </c>
      <c r="F497" s="267">
        <v>4.4806</v>
      </c>
      <c r="G497" s="267">
        <v>2.0189</v>
      </c>
      <c r="H497" s="267">
        <v>4.8806</v>
      </c>
      <c r="I497" s="267">
        <v>1.9841</v>
      </c>
      <c r="J497" s="267">
        <v>6.306</v>
      </c>
      <c r="K497" s="267">
        <v>2.1768</v>
      </c>
      <c r="L497" s="267">
        <v>4.814</v>
      </c>
      <c r="M497" s="267">
        <v>2.62</v>
      </c>
      <c r="N497" s="267">
        <v>6.7726</v>
      </c>
      <c r="O497" s="267">
        <v>3.5483</v>
      </c>
      <c r="P497" s="267">
        <v>0</v>
      </c>
    </row>
    <row r="498" spans="1:16" ht="15">
      <c r="A498" s="290">
        <v>21</v>
      </c>
      <c r="B498" s="267">
        <v>0</v>
      </c>
      <c r="C498" s="267">
        <v>0</v>
      </c>
      <c r="D498" s="267">
        <v>5.7879</v>
      </c>
      <c r="E498" s="267">
        <v>2.167</v>
      </c>
      <c r="F498" s="267">
        <v>4.53</v>
      </c>
      <c r="G498" s="267">
        <v>2.0117</v>
      </c>
      <c r="H498" s="267">
        <v>4.765</v>
      </c>
      <c r="I498" s="267">
        <v>1.9836</v>
      </c>
      <c r="J498" s="267">
        <v>6.0252</v>
      </c>
      <c r="K498" s="267">
        <v>2.1624</v>
      </c>
      <c r="L498" s="267">
        <v>4.681</v>
      </c>
      <c r="M498" s="267">
        <v>2.616</v>
      </c>
      <c r="N498" s="267">
        <v>6.5734</v>
      </c>
      <c r="O498" s="267">
        <v>3.4439</v>
      </c>
      <c r="P498" s="267">
        <v>0</v>
      </c>
    </row>
    <row r="499" spans="1:16" ht="15">
      <c r="A499" s="290">
        <v>22</v>
      </c>
      <c r="B499" s="267">
        <v>0</v>
      </c>
      <c r="C499" s="267">
        <v>0</v>
      </c>
      <c r="D499" s="267">
        <v>5.9651</v>
      </c>
      <c r="E499" s="267">
        <v>2.1563</v>
      </c>
      <c r="F499" s="267">
        <v>4.5795</v>
      </c>
      <c r="G499" s="267">
        <v>2.0045</v>
      </c>
      <c r="H499" s="267">
        <v>4.6494</v>
      </c>
      <c r="I499" s="267">
        <v>1.9831</v>
      </c>
      <c r="J499" s="267">
        <v>5.7443</v>
      </c>
      <c r="K499" s="267">
        <v>2.1481</v>
      </c>
      <c r="L499" s="267">
        <v>4.5479</v>
      </c>
      <c r="M499" s="267">
        <v>2.612</v>
      </c>
      <c r="N499" s="267">
        <v>6.3742</v>
      </c>
      <c r="O499" s="267">
        <v>3.3396</v>
      </c>
      <c r="P499" s="267">
        <v>0</v>
      </c>
    </row>
    <row r="500" spans="1:16" ht="15">
      <c r="A500" s="290">
        <v>23</v>
      </c>
      <c r="B500" s="267">
        <v>0</v>
      </c>
      <c r="C500" s="267">
        <v>0</v>
      </c>
      <c r="D500" s="267">
        <v>6.1422</v>
      </c>
      <c r="E500" s="267">
        <v>2.1456</v>
      </c>
      <c r="F500" s="267">
        <v>4.6289</v>
      </c>
      <c r="G500" s="267">
        <v>1.9973</v>
      </c>
      <c r="H500" s="267">
        <v>4.5338</v>
      </c>
      <c r="I500" s="267">
        <v>1.9826</v>
      </c>
      <c r="J500" s="267">
        <v>5.4635</v>
      </c>
      <c r="K500" s="267">
        <v>2.1337</v>
      </c>
      <c r="L500" s="267">
        <v>4.4149</v>
      </c>
      <c r="M500" s="267">
        <v>2.6081</v>
      </c>
      <c r="N500" s="267">
        <v>6.175</v>
      </c>
      <c r="O500" s="267">
        <v>3.2352</v>
      </c>
      <c r="P500" s="267">
        <v>0</v>
      </c>
    </row>
    <row r="501" spans="1:16" ht="15">
      <c r="A501" s="290">
        <v>24</v>
      </c>
      <c r="B501" s="267">
        <v>0</v>
      </c>
      <c r="C501" s="267">
        <v>0</v>
      </c>
      <c r="D501" s="267">
        <v>6.3194</v>
      </c>
      <c r="E501" s="267">
        <v>2.1349</v>
      </c>
      <c r="F501" s="267">
        <v>4.6784</v>
      </c>
      <c r="G501" s="267">
        <v>1.9901</v>
      </c>
      <c r="H501" s="267">
        <v>4.4182</v>
      </c>
      <c r="I501" s="267">
        <v>1.9821</v>
      </c>
      <c r="J501" s="267">
        <v>5.1826</v>
      </c>
      <c r="K501" s="267">
        <v>2.1193</v>
      </c>
      <c r="L501" s="267">
        <v>4.2819</v>
      </c>
      <c r="M501" s="267">
        <v>2.6041</v>
      </c>
      <c r="N501" s="267">
        <v>5.9758</v>
      </c>
      <c r="O501" s="267">
        <v>3.1308</v>
      </c>
      <c r="P501" s="267">
        <v>0</v>
      </c>
    </row>
    <row r="502" spans="1:16" ht="15">
      <c r="A502" s="290">
        <v>25</v>
      </c>
      <c r="B502" s="267">
        <v>0</v>
      </c>
      <c r="C502" s="267">
        <v>0</v>
      </c>
      <c r="D502" s="267">
        <v>6.4965</v>
      </c>
      <c r="E502" s="267">
        <v>2.1242</v>
      </c>
      <c r="F502" s="267">
        <v>4.7279</v>
      </c>
      <c r="G502" s="267">
        <v>1.9829</v>
      </c>
      <c r="H502" s="267">
        <v>4.3025</v>
      </c>
      <c r="I502" s="267">
        <v>1.9816</v>
      </c>
      <c r="J502" s="267">
        <v>4.9018</v>
      </c>
      <c r="K502" s="267">
        <v>2.105</v>
      </c>
      <c r="L502" s="267">
        <v>4.1489</v>
      </c>
      <c r="M502" s="267">
        <v>2.6001</v>
      </c>
      <c r="N502" s="267">
        <v>5.7766</v>
      </c>
      <c r="O502" s="267">
        <v>3.0265</v>
      </c>
      <c r="P502" s="267">
        <v>0</v>
      </c>
    </row>
    <row r="503" spans="1:16" ht="15">
      <c r="A503" s="290">
        <v>26</v>
      </c>
      <c r="B503" s="267">
        <v>0</v>
      </c>
      <c r="C503" s="267">
        <v>0</v>
      </c>
      <c r="D503" s="267">
        <v>6.6737</v>
      </c>
      <c r="E503" s="267">
        <v>2.1135</v>
      </c>
      <c r="F503" s="267">
        <v>4.7773</v>
      </c>
      <c r="G503" s="267">
        <v>1.9757</v>
      </c>
      <c r="H503" s="267">
        <v>4.1869</v>
      </c>
      <c r="I503" s="267">
        <v>1.9811</v>
      </c>
      <c r="J503" s="267">
        <v>4.6209</v>
      </c>
      <c r="K503" s="267">
        <v>2.0906</v>
      </c>
      <c r="L503" s="267">
        <v>4.0158</v>
      </c>
      <c r="M503" s="267">
        <v>2.5961</v>
      </c>
      <c r="N503" s="267">
        <v>5.5774</v>
      </c>
      <c r="O503" s="267">
        <v>2.9221</v>
      </c>
      <c r="P503" s="267">
        <v>0</v>
      </c>
    </row>
    <row r="504" spans="1:16" ht="15">
      <c r="A504" s="290">
        <v>27</v>
      </c>
      <c r="B504" s="267">
        <v>0</v>
      </c>
      <c r="C504" s="267">
        <v>0</v>
      </c>
      <c r="D504" s="267">
        <v>6.8509</v>
      </c>
      <c r="E504" s="267">
        <v>2.1028</v>
      </c>
      <c r="F504" s="267">
        <v>4.8268</v>
      </c>
      <c r="G504" s="267">
        <v>1.9685</v>
      </c>
      <c r="H504" s="267">
        <v>4.0713</v>
      </c>
      <c r="I504" s="267">
        <v>1.9807</v>
      </c>
      <c r="J504" s="267">
        <v>4.3401</v>
      </c>
      <c r="K504" s="267">
        <v>2.0763</v>
      </c>
      <c r="L504" s="267">
        <v>3.8828</v>
      </c>
      <c r="M504" s="267">
        <v>2.5921</v>
      </c>
      <c r="N504" s="267">
        <v>5.3782</v>
      </c>
      <c r="O504" s="267">
        <v>2.8177</v>
      </c>
      <c r="P504" s="267">
        <v>0</v>
      </c>
    </row>
    <row r="505" spans="1:16" ht="15">
      <c r="A505" s="290">
        <v>28</v>
      </c>
      <c r="B505" s="267">
        <v>0</v>
      </c>
      <c r="C505" s="267">
        <v>0</v>
      </c>
      <c r="D505" s="267">
        <v>7.028</v>
      </c>
      <c r="E505" s="267">
        <v>2.0921</v>
      </c>
      <c r="F505" s="267">
        <v>4.8762</v>
      </c>
      <c r="G505" s="267">
        <v>1.9613</v>
      </c>
      <c r="H505" s="267">
        <v>3.9557</v>
      </c>
      <c r="I505" s="267">
        <v>1.9802</v>
      </c>
      <c r="J505" s="267">
        <v>4.0592</v>
      </c>
      <c r="K505" s="267">
        <v>2.0619</v>
      </c>
      <c r="L505" s="267">
        <v>3.7498</v>
      </c>
      <c r="M505" s="267">
        <v>2.5881</v>
      </c>
      <c r="N505" s="267">
        <v>5.179</v>
      </c>
      <c r="O505" s="267">
        <v>2.7134</v>
      </c>
      <c r="P505" s="267">
        <v>0</v>
      </c>
    </row>
    <row r="506" spans="1:16" ht="15">
      <c r="A506" s="290">
        <v>29</v>
      </c>
      <c r="B506" s="267">
        <v>0</v>
      </c>
      <c r="C506" s="267">
        <v>0</v>
      </c>
      <c r="D506" s="267">
        <v>7.2052</v>
      </c>
      <c r="E506" s="267">
        <v>2.0814</v>
      </c>
      <c r="F506" s="267">
        <v>4.9257</v>
      </c>
      <c r="G506" s="267">
        <v>1.9541</v>
      </c>
      <c r="H506" s="267">
        <v>3.8401</v>
      </c>
      <c r="I506" s="267">
        <v>1.9797</v>
      </c>
      <c r="J506" s="267">
        <v>3.7784</v>
      </c>
      <c r="K506" s="267">
        <v>2.0475</v>
      </c>
      <c r="L506" s="267">
        <v>3.6167</v>
      </c>
      <c r="M506" s="267">
        <v>2.5841</v>
      </c>
      <c r="N506" s="267">
        <v>4.9798</v>
      </c>
      <c r="O506" s="267">
        <v>2.609</v>
      </c>
      <c r="P506" s="267">
        <v>0</v>
      </c>
    </row>
    <row r="507" spans="1:16" ht="15">
      <c r="A507" s="290">
        <v>30</v>
      </c>
      <c r="B507" s="267">
        <v>0</v>
      </c>
      <c r="C507" s="267">
        <v>0</v>
      </c>
      <c r="D507" s="267">
        <v>7.3823</v>
      </c>
      <c r="E507" s="267">
        <v>2.0706</v>
      </c>
      <c r="F507" s="267">
        <v>4.9751</v>
      </c>
      <c r="G507" s="267">
        <v>1.9469</v>
      </c>
      <c r="H507" s="267">
        <v>3.7245</v>
      </c>
      <c r="I507" s="267">
        <v>1.9792</v>
      </c>
      <c r="J507" s="267">
        <v>3.4975</v>
      </c>
      <c r="K507" s="267">
        <v>2.0332</v>
      </c>
      <c r="L507" s="267">
        <v>3.4837</v>
      </c>
      <c r="M507" s="267">
        <v>2.5801</v>
      </c>
      <c r="N507" s="267">
        <v>4.7806</v>
      </c>
      <c r="O507" s="267">
        <v>2.5047</v>
      </c>
      <c r="P507" s="267">
        <v>0</v>
      </c>
    </row>
    <row r="508" spans="1:16" ht="15">
      <c r="A508" s="290">
        <v>31</v>
      </c>
      <c r="B508" s="267">
        <v>0</v>
      </c>
      <c r="C508" s="267">
        <v>0</v>
      </c>
      <c r="D508" s="267">
        <v>7.6155</v>
      </c>
      <c r="E508" s="267">
        <v>2.0606</v>
      </c>
      <c r="F508" s="267">
        <v>5.1052</v>
      </c>
      <c r="G508" s="267">
        <v>1.94</v>
      </c>
      <c r="H508" s="267">
        <v>3.738</v>
      </c>
      <c r="I508" s="267">
        <v>1.9787</v>
      </c>
      <c r="J508" s="267">
        <v>3.6949</v>
      </c>
      <c r="K508" s="267">
        <v>2.028</v>
      </c>
      <c r="L508" s="267">
        <v>3.4744</v>
      </c>
      <c r="M508" s="267">
        <v>2.5762</v>
      </c>
      <c r="N508" s="267">
        <v>4.681</v>
      </c>
      <c r="O508" s="267">
        <v>2.4711</v>
      </c>
      <c r="P508" s="267">
        <v>0</v>
      </c>
    </row>
    <row r="509" spans="1:16" ht="15">
      <c r="A509" s="290">
        <v>32</v>
      </c>
      <c r="B509" s="267">
        <v>0</v>
      </c>
      <c r="C509" s="267">
        <v>0</v>
      </c>
      <c r="D509" s="267">
        <v>7.8487</v>
      </c>
      <c r="E509" s="267">
        <v>2.0505</v>
      </c>
      <c r="F509" s="267">
        <v>5.2352</v>
      </c>
      <c r="G509" s="267">
        <v>1.9332</v>
      </c>
      <c r="H509" s="267">
        <v>3.7514</v>
      </c>
      <c r="I509" s="267">
        <v>1.9782</v>
      </c>
      <c r="J509" s="267">
        <v>3.8922</v>
      </c>
      <c r="K509" s="267">
        <v>2.0228</v>
      </c>
      <c r="L509" s="267">
        <v>3.4652</v>
      </c>
      <c r="M509" s="267">
        <v>2.5723</v>
      </c>
      <c r="N509" s="267">
        <v>4.5813</v>
      </c>
      <c r="O509" s="267">
        <v>2.4375</v>
      </c>
      <c r="P509" s="267">
        <v>0</v>
      </c>
    </row>
    <row r="510" spans="1:16" ht="15">
      <c r="A510" s="290">
        <v>33</v>
      </c>
      <c r="B510" s="267">
        <v>0</v>
      </c>
      <c r="C510" s="267">
        <v>0</v>
      </c>
      <c r="D510" s="267">
        <v>8.0819</v>
      </c>
      <c r="E510" s="267">
        <v>2.0404</v>
      </c>
      <c r="F510" s="267">
        <v>5.3652</v>
      </c>
      <c r="G510" s="267">
        <v>1.9263</v>
      </c>
      <c r="H510" s="267">
        <v>3.7649</v>
      </c>
      <c r="I510" s="267">
        <v>1.9777</v>
      </c>
      <c r="J510" s="267">
        <v>4.0895</v>
      </c>
      <c r="K510" s="267">
        <v>2.0176</v>
      </c>
      <c r="L510" s="267">
        <v>3.4559</v>
      </c>
      <c r="M510" s="267">
        <v>2.5684</v>
      </c>
      <c r="N510" s="267">
        <v>4.4817</v>
      </c>
      <c r="O510" s="267">
        <v>2.4039</v>
      </c>
      <c r="P510" s="267">
        <v>0</v>
      </c>
    </row>
    <row r="511" spans="1:16" ht="15">
      <c r="A511" s="290">
        <v>34</v>
      </c>
      <c r="B511" s="267">
        <v>0</v>
      </c>
      <c r="C511" s="267">
        <v>0</v>
      </c>
      <c r="D511" s="267">
        <v>8.3151</v>
      </c>
      <c r="E511" s="267">
        <v>2.0303</v>
      </c>
      <c r="F511" s="267">
        <v>5.4953</v>
      </c>
      <c r="G511" s="267">
        <v>1.9194</v>
      </c>
      <c r="H511" s="267">
        <v>3.7783</v>
      </c>
      <c r="I511" s="267">
        <v>1.9773</v>
      </c>
      <c r="J511" s="267">
        <v>4.2868</v>
      </c>
      <c r="K511" s="267">
        <v>2.0124</v>
      </c>
      <c r="L511" s="267">
        <v>3.4467</v>
      </c>
      <c r="M511" s="267">
        <v>2.5645</v>
      </c>
      <c r="N511" s="267">
        <v>4.382</v>
      </c>
      <c r="O511" s="267">
        <v>2.3703</v>
      </c>
      <c r="P511" s="267">
        <v>0</v>
      </c>
    </row>
    <row r="512" spans="1:16" ht="15">
      <c r="A512" s="290">
        <v>35</v>
      </c>
      <c r="B512" s="267">
        <v>0</v>
      </c>
      <c r="C512" s="267">
        <v>0</v>
      </c>
      <c r="D512" s="267">
        <v>8.5483</v>
      </c>
      <c r="E512" s="267">
        <v>2.0202</v>
      </c>
      <c r="F512" s="267">
        <v>5.6253</v>
      </c>
      <c r="G512" s="267">
        <v>1.9125</v>
      </c>
      <c r="H512" s="267">
        <v>3.7918</v>
      </c>
      <c r="I512" s="267">
        <v>1.9768</v>
      </c>
      <c r="J512" s="267">
        <v>4.4841</v>
      </c>
      <c r="K512" s="267">
        <v>2.0073</v>
      </c>
      <c r="L512" s="267">
        <v>3.4374</v>
      </c>
      <c r="M512" s="267">
        <v>2.5605</v>
      </c>
      <c r="N512" s="267">
        <v>4.2824</v>
      </c>
      <c r="O512" s="267">
        <v>2.3367</v>
      </c>
      <c r="P512" s="267">
        <v>0</v>
      </c>
    </row>
    <row r="513" spans="1:16" ht="15">
      <c r="A513" s="290">
        <v>36</v>
      </c>
      <c r="B513" s="267">
        <v>0</v>
      </c>
      <c r="C513" s="267">
        <v>0</v>
      </c>
      <c r="D513" s="267">
        <v>8.7815</v>
      </c>
      <c r="E513" s="267">
        <v>2.0101</v>
      </c>
      <c r="F513" s="267">
        <v>5.7553</v>
      </c>
      <c r="G513" s="267">
        <v>1.9056</v>
      </c>
      <c r="H513" s="267">
        <v>3.8052</v>
      </c>
      <c r="I513" s="267">
        <v>1.9763</v>
      </c>
      <c r="J513" s="267">
        <v>4.6815</v>
      </c>
      <c r="K513" s="267">
        <v>2.0021</v>
      </c>
      <c r="L513" s="267">
        <v>3.4282</v>
      </c>
      <c r="M513" s="267">
        <v>2.5566</v>
      </c>
      <c r="N513" s="267">
        <v>4.1827</v>
      </c>
      <c r="O513" s="267">
        <v>2.3031</v>
      </c>
      <c r="P513" s="267">
        <v>0</v>
      </c>
    </row>
    <row r="514" spans="1:16" ht="15">
      <c r="A514" s="290">
        <v>37</v>
      </c>
      <c r="B514" s="267">
        <v>0</v>
      </c>
      <c r="C514" s="267">
        <v>0</v>
      </c>
      <c r="D514" s="267">
        <v>9.0148</v>
      </c>
      <c r="E514" s="267">
        <v>2.0001</v>
      </c>
      <c r="F514" s="267">
        <v>5.8854</v>
      </c>
      <c r="G514" s="267">
        <v>1.8987</v>
      </c>
      <c r="H514" s="267">
        <v>3.8187</v>
      </c>
      <c r="I514" s="267">
        <v>1.9758</v>
      </c>
      <c r="J514" s="267">
        <v>4.8788</v>
      </c>
      <c r="K514" s="267">
        <v>1.9969</v>
      </c>
      <c r="L514" s="267">
        <v>3.4189</v>
      </c>
      <c r="M514" s="267">
        <v>2.5527</v>
      </c>
      <c r="N514" s="267">
        <v>4.0831</v>
      </c>
      <c r="O514" s="267">
        <v>2.2695</v>
      </c>
      <c r="P514" s="267">
        <v>0</v>
      </c>
    </row>
    <row r="515" spans="1:16" ht="15">
      <c r="A515" s="290">
        <v>38</v>
      </c>
      <c r="B515" s="267">
        <v>0</v>
      </c>
      <c r="C515" s="267">
        <v>0</v>
      </c>
      <c r="D515" s="267">
        <v>9.248</v>
      </c>
      <c r="E515" s="267">
        <v>1.99</v>
      </c>
      <c r="F515" s="267">
        <v>6.0154</v>
      </c>
      <c r="G515" s="267">
        <v>1.8918</v>
      </c>
      <c r="H515" s="267">
        <v>3.8321</v>
      </c>
      <c r="I515" s="267">
        <v>1.9753</v>
      </c>
      <c r="J515" s="267">
        <v>5.0761</v>
      </c>
      <c r="K515" s="267">
        <v>1.9917</v>
      </c>
      <c r="L515" s="267">
        <v>3.4097</v>
      </c>
      <c r="M515" s="267">
        <v>2.5488</v>
      </c>
      <c r="N515" s="267">
        <v>3.9834</v>
      </c>
      <c r="O515" s="267">
        <v>2.2359</v>
      </c>
      <c r="P515" s="267">
        <v>0</v>
      </c>
    </row>
    <row r="516" spans="1:16" ht="15">
      <c r="A516" s="290">
        <v>39</v>
      </c>
      <c r="B516" s="267">
        <v>0</v>
      </c>
      <c r="C516" s="267">
        <v>0</v>
      </c>
      <c r="D516" s="267">
        <v>9.4812</v>
      </c>
      <c r="E516" s="267">
        <v>1.9799</v>
      </c>
      <c r="F516" s="267">
        <v>6.1454</v>
      </c>
      <c r="G516" s="267">
        <v>1.8849</v>
      </c>
      <c r="H516" s="267">
        <v>3.8456</v>
      </c>
      <c r="I516" s="267">
        <v>1.9748</v>
      </c>
      <c r="J516" s="267">
        <v>5.2734</v>
      </c>
      <c r="K516" s="267">
        <v>1.9865</v>
      </c>
      <c r="L516" s="267">
        <v>3.4004</v>
      </c>
      <c r="M516" s="267">
        <v>2.5449</v>
      </c>
      <c r="N516" s="267">
        <v>3.8838</v>
      </c>
      <c r="O516" s="267">
        <v>2.2023</v>
      </c>
      <c r="P516" s="267">
        <v>0</v>
      </c>
    </row>
    <row r="517" spans="1:16" ht="15">
      <c r="A517" s="290">
        <v>40</v>
      </c>
      <c r="B517" s="267">
        <v>0</v>
      </c>
      <c r="C517" s="267">
        <v>0</v>
      </c>
      <c r="D517" s="267">
        <v>9.7144</v>
      </c>
      <c r="E517" s="267">
        <v>1.9698</v>
      </c>
      <c r="F517" s="267">
        <v>6.2755</v>
      </c>
      <c r="G517" s="267">
        <v>1.878</v>
      </c>
      <c r="H517" s="267">
        <v>3.859</v>
      </c>
      <c r="I517" s="267">
        <v>1.9743</v>
      </c>
      <c r="J517" s="267">
        <v>5.4708</v>
      </c>
      <c r="K517" s="267">
        <v>1.9814</v>
      </c>
      <c r="L517" s="267">
        <v>3.3911</v>
      </c>
      <c r="M517" s="267">
        <v>2.541</v>
      </c>
      <c r="N517" s="267">
        <v>3.7841</v>
      </c>
      <c r="O517" s="267">
        <v>2.1687</v>
      </c>
      <c r="P517" s="267">
        <v>0</v>
      </c>
    </row>
    <row r="518" spans="1:16" ht="15">
      <c r="A518" s="290">
        <v>41</v>
      </c>
      <c r="B518" s="267">
        <v>0</v>
      </c>
      <c r="C518" s="267">
        <v>0</v>
      </c>
      <c r="D518" s="267">
        <v>9.9476</v>
      </c>
      <c r="E518" s="267">
        <v>1.9597</v>
      </c>
      <c r="F518" s="267">
        <v>6.4055</v>
      </c>
      <c r="G518" s="267">
        <v>1.8712</v>
      </c>
      <c r="H518" s="267">
        <v>3.8725</v>
      </c>
      <c r="I518" s="267">
        <v>1.9739</v>
      </c>
      <c r="J518" s="267">
        <v>5.6681</v>
      </c>
      <c r="K518" s="267">
        <v>1.9762</v>
      </c>
      <c r="L518" s="267">
        <v>3.3819</v>
      </c>
      <c r="M518" s="267">
        <v>2.537</v>
      </c>
      <c r="N518" s="267">
        <v>3.6845</v>
      </c>
      <c r="O518" s="267">
        <v>2.1351</v>
      </c>
      <c r="P518" s="267">
        <v>0</v>
      </c>
    </row>
    <row r="519" spans="1:16" ht="15">
      <c r="A519" s="290">
        <v>42</v>
      </c>
      <c r="B519" s="267">
        <v>0</v>
      </c>
      <c r="C519" s="267">
        <v>0</v>
      </c>
      <c r="D519" s="267">
        <v>10.1808</v>
      </c>
      <c r="E519" s="267">
        <v>1.9497</v>
      </c>
      <c r="F519" s="267">
        <v>6.5355</v>
      </c>
      <c r="G519" s="267">
        <v>1.8643</v>
      </c>
      <c r="H519" s="267">
        <v>3.8859</v>
      </c>
      <c r="I519" s="267">
        <v>1.9734</v>
      </c>
      <c r="J519" s="267">
        <v>5.8654</v>
      </c>
      <c r="K519" s="267">
        <v>1.971</v>
      </c>
      <c r="L519" s="267">
        <v>3.3726</v>
      </c>
      <c r="M519" s="267">
        <v>2.5331</v>
      </c>
      <c r="N519" s="267">
        <v>3.5848</v>
      </c>
      <c r="O519" s="267">
        <v>2.1015</v>
      </c>
      <c r="P519" s="267">
        <v>0</v>
      </c>
    </row>
    <row r="520" spans="1:16" ht="15">
      <c r="A520" s="290">
        <v>43</v>
      </c>
      <c r="B520" s="267">
        <v>0</v>
      </c>
      <c r="C520" s="267">
        <v>0</v>
      </c>
      <c r="D520" s="267">
        <v>9.5746</v>
      </c>
      <c r="E520" s="267">
        <v>1.9331</v>
      </c>
      <c r="F520" s="267">
        <v>6.3672</v>
      </c>
      <c r="G520" s="267">
        <v>1.8554</v>
      </c>
      <c r="H520" s="267">
        <v>3.9529</v>
      </c>
      <c r="I520" s="267">
        <v>1.9663</v>
      </c>
      <c r="J520" s="267">
        <v>5.9215</v>
      </c>
      <c r="K520" s="267">
        <v>1.9572</v>
      </c>
      <c r="L520" s="267">
        <v>3.3492</v>
      </c>
      <c r="M520" s="267">
        <v>2.5221</v>
      </c>
      <c r="N520" s="267">
        <v>3.5323</v>
      </c>
      <c r="O520" s="267">
        <v>2.0933</v>
      </c>
      <c r="P520" s="267">
        <v>0</v>
      </c>
    </row>
    <row r="521" spans="1:16" ht="15">
      <c r="A521" s="290">
        <v>44</v>
      </c>
      <c r="B521" s="267">
        <v>0</v>
      </c>
      <c r="C521" s="267">
        <v>0</v>
      </c>
      <c r="D521" s="267">
        <v>8.9684</v>
      </c>
      <c r="E521" s="267">
        <v>1.9164</v>
      </c>
      <c r="F521" s="267">
        <v>6.1989</v>
      </c>
      <c r="G521" s="267">
        <v>1.8465</v>
      </c>
      <c r="H521" s="267">
        <v>4.0199</v>
      </c>
      <c r="I521" s="267">
        <v>1.9591</v>
      </c>
      <c r="J521" s="267">
        <v>5.9777</v>
      </c>
      <c r="K521" s="267">
        <v>1.9433</v>
      </c>
      <c r="L521" s="267">
        <v>3.3259</v>
      </c>
      <c r="M521" s="267">
        <v>2.511</v>
      </c>
      <c r="N521" s="267">
        <v>3.4798</v>
      </c>
      <c r="O521" s="267">
        <v>2.0852</v>
      </c>
      <c r="P521" s="267">
        <v>0</v>
      </c>
    </row>
    <row r="522" spans="1:16" ht="15">
      <c r="A522" s="290">
        <v>45</v>
      </c>
      <c r="B522" s="267">
        <v>0</v>
      </c>
      <c r="C522" s="267">
        <v>0</v>
      </c>
      <c r="D522" s="267">
        <v>8.3623</v>
      </c>
      <c r="E522" s="267">
        <v>1.8998</v>
      </c>
      <c r="F522" s="267">
        <v>6.0306</v>
      </c>
      <c r="G522" s="267">
        <v>1.8376</v>
      </c>
      <c r="H522" s="267">
        <v>4.0869</v>
      </c>
      <c r="I522" s="267">
        <v>1.952</v>
      </c>
      <c r="J522" s="267">
        <v>6.0338</v>
      </c>
      <c r="K522" s="267">
        <v>1.9295</v>
      </c>
      <c r="L522" s="267">
        <v>3.3025</v>
      </c>
      <c r="M522" s="267">
        <v>2.4999</v>
      </c>
      <c r="N522" s="267">
        <v>3.4273</v>
      </c>
      <c r="O522" s="267">
        <v>2.0771</v>
      </c>
      <c r="P522" s="267">
        <v>0</v>
      </c>
    </row>
    <row r="523" spans="1:16" ht="15">
      <c r="A523" s="290">
        <v>46</v>
      </c>
      <c r="B523" s="267">
        <v>0</v>
      </c>
      <c r="C523" s="267">
        <v>0</v>
      </c>
      <c r="D523" s="267">
        <v>7.7561</v>
      </c>
      <c r="E523" s="267">
        <v>1.8832</v>
      </c>
      <c r="F523" s="267">
        <v>5.8622</v>
      </c>
      <c r="G523" s="267">
        <v>1.8287</v>
      </c>
      <c r="H523" s="267">
        <v>4.1539</v>
      </c>
      <c r="I523" s="267">
        <v>1.9449</v>
      </c>
      <c r="J523" s="267">
        <v>6.09</v>
      </c>
      <c r="K523" s="267">
        <v>1.9157</v>
      </c>
      <c r="L523" s="267">
        <v>3.2791</v>
      </c>
      <c r="M523" s="267">
        <v>2.4889</v>
      </c>
      <c r="N523" s="267">
        <v>3.3748</v>
      </c>
      <c r="O523" s="267">
        <v>2.069</v>
      </c>
      <c r="P523" s="267">
        <v>0</v>
      </c>
    </row>
    <row r="524" spans="1:16" ht="15">
      <c r="A524" s="290">
        <v>47</v>
      </c>
      <c r="B524" s="267">
        <v>0</v>
      </c>
      <c r="C524" s="267">
        <v>0</v>
      </c>
      <c r="D524" s="267">
        <v>7.1499</v>
      </c>
      <c r="E524" s="267">
        <v>1.8666</v>
      </c>
      <c r="F524" s="267">
        <v>5.6939</v>
      </c>
      <c r="G524" s="267">
        <v>1.8198</v>
      </c>
      <c r="H524" s="267">
        <v>4.2209</v>
      </c>
      <c r="I524" s="267">
        <v>1.9378</v>
      </c>
      <c r="J524" s="267">
        <v>6.1461</v>
      </c>
      <c r="K524" s="267">
        <v>1.9018</v>
      </c>
      <c r="L524" s="267">
        <v>3.2557</v>
      </c>
      <c r="M524" s="267">
        <v>2.4778</v>
      </c>
      <c r="N524" s="267">
        <v>3.3223</v>
      </c>
      <c r="O524" s="267">
        <v>2.0609</v>
      </c>
      <c r="P524" s="267">
        <v>0</v>
      </c>
    </row>
    <row r="525" spans="1:16" ht="15">
      <c r="A525" s="290">
        <v>48</v>
      </c>
      <c r="B525" s="267">
        <v>0</v>
      </c>
      <c r="C525" s="267">
        <v>0</v>
      </c>
      <c r="D525" s="267">
        <v>6.5438</v>
      </c>
      <c r="E525" s="267">
        <v>1.85</v>
      </c>
      <c r="F525" s="267">
        <v>5.5256</v>
      </c>
      <c r="G525" s="267">
        <v>1.8109</v>
      </c>
      <c r="H525" s="267">
        <v>4.2879</v>
      </c>
      <c r="I525" s="267">
        <v>1.9307</v>
      </c>
      <c r="J525" s="267">
        <v>6.2022</v>
      </c>
      <c r="K525" s="267">
        <v>1.888</v>
      </c>
      <c r="L525" s="267">
        <v>3.2323</v>
      </c>
      <c r="M525" s="267">
        <v>2.4667</v>
      </c>
      <c r="N525" s="267">
        <v>3.2698</v>
      </c>
      <c r="O525" s="267">
        <v>2.0528</v>
      </c>
      <c r="P525" s="267">
        <v>0</v>
      </c>
    </row>
    <row r="526" spans="1:16" ht="15">
      <c r="A526" s="290">
        <v>49</v>
      </c>
      <c r="B526" s="267">
        <v>0</v>
      </c>
      <c r="C526" s="267">
        <v>0</v>
      </c>
      <c r="D526" s="267">
        <v>5.9376</v>
      </c>
      <c r="E526" s="267">
        <v>1.8334</v>
      </c>
      <c r="F526" s="267">
        <v>5.3572</v>
      </c>
      <c r="G526" s="267">
        <v>1.802</v>
      </c>
      <c r="H526" s="267">
        <v>4.3549</v>
      </c>
      <c r="I526" s="267">
        <v>1.9236</v>
      </c>
      <c r="J526" s="267">
        <v>6.2584</v>
      </c>
      <c r="K526" s="267">
        <v>1.8742</v>
      </c>
      <c r="L526" s="267">
        <v>3.2089</v>
      </c>
      <c r="M526" s="267">
        <v>2.4556</v>
      </c>
      <c r="N526" s="267">
        <v>3.2174</v>
      </c>
      <c r="O526" s="267">
        <v>2.0447</v>
      </c>
      <c r="P526" s="267">
        <v>0</v>
      </c>
    </row>
    <row r="527" spans="1:16" ht="15">
      <c r="A527" s="290">
        <v>50</v>
      </c>
      <c r="B527" s="267">
        <v>0</v>
      </c>
      <c r="C527" s="267">
        <v>0</v>
      </c>
      <c r="D527" s="267">
        <v>5.3314</v>
      </c>
      <c r="E527" s="267">
        <v>1.8168</v>
      </c>
      <c r="F527" s="267">
        <v>5.1889</v>
      </c>
      <c r="G527" s="267">
        <v>1.7931</v>
      </c>
      <c r="H527" s="267">
        <v>4.4219</v>
      </c>
      <c r="I527" s="267">
        <v>1.9164</v>
      </c>
      <c r="J527" s="267">
        <v>6.3145</v>
      </c>
      <c r="K527" s="267">
        <v>1.8603</v>
      </c>
      <c r="L527" s="267">
        <v>3.1855</v>
      </c>
      <c r="M527" s="267">
        <v>2.4446</v>
      </c>
      <c r="N527" s="267">
        <v>3.1649</v>
      </c>
      <c r="O527" s="267">
        <v>2.0366</v>
      </c>
      <c r="P527" s="267">
        <v>0</v>
      </c>
    </row>
    <row r="528" spans="1:16" ht="15">
      <c r="A528" s="290">
        <v>51</v>
      </c>
      <c r="B528" s="267">
        <v>0</v>
      </c>
      <c r="C528" s="267">
        <v>0</v>
      </c>
      <c r="D528" s="267">
        <v>4.7253</v>
      </c>
      <c r="E528" s="267">
        <v>1.8002</v>
      </c>
      <c r="F528" s="267">
        <v>5.0206</v>
      </c>
      <c r="G528" s="267">
        <v>1.7842</v>
      </c>
      <c r="H528" s="267">
        <v>4.4889</v>
      </c>
      <c r="I528" s="267">
        <v>1.9093</v>
      </c>
      <c r="J528" s="267">
        <v>6.3706</v>
      </c>
      <c r="K528" s="267">
        <v>1.8465</v>
      </c>
      <c r="L528" s="267">
        <v>3.1621</v>
      </c>
      <c r="M528" s="267">
        <v>2.4335</v>
      </c>
      <c r="N528" s="267">
        <v>3.1124</v>
      </c>
      <c r="O528" s="267">
        <v>2.0285</v>
      </c>
      <c r="P528" s="267">
        <v>0</v>
      </c>
    </row>
    <row r="529" spans="1:16" ht="15">
      <c r="A529" s="290">
        <v>52</v>
      </c>
      <c r="B529" s="267">
        <v>0</v>
      </c>
      <c r="C529" s="267">
        <v>0</v>
      </c>
      <c r="D529" s="267">
        <v>4.1191</v>
      </c>
      <c r="E529" s="267">
        <v>1.7836</v>
      </c>
      <c r="F529" s="267">
        <v>4.8523</v>
      </c>
      <c r="G529" s="267">
        <v>1.7753</v>
      </c>
      <c r="H529" s="267">
        <v>4.5559</v>
      </c>
      <c r="I529" s="267">
        <v>1.9022</v>
      </c>
      <c r="J529" s="267">
        <v>6.4268</v>
      </c>
      <c r="K529" s="267">
        <v>1.8326</v>
      </c>
      <c r="L529" s="267">
        <v>3.1387</v>
      </c>
      <c r="M529" s="267">
        <v>2.4224</v>
      </c>
      <c r="N529" s="267">
        <v>3.0599</v>
      </c>
      <c r="O529" s="267">
        <v>2.0204</v>
      </c>
      <c r="P529" s="267">
        <v>0</v>
      </c>
    </row>
    <row r="530" spans="1:16" ht="15">
      <c r="A530" s="290">
        <v>53</v>
      </c>
      <c r="B530" s="267">
        <v>0</v>
      </c>
      <c r="C530" s="267">
        <v>0</v>
      </c>
      <c r="D530" s="267">
        <v>3.513</v>
      </c>
      <c r="E530" s="267">
        <v>1.767</v>
      </c>
      <c r="F530" s="267">
        <v>4.6839</v>
      </c>
      <c r="G530" s="267">
        <v>1.7664</v>
      </c>
      <c r="H530" s="267">
        <v>4.6229</v>
      </c>
      <c r="I530" s="267">
        <v>1.8951</v>
      </c>
      <c r="J530" s="267">
        <v>6.4829</v>
      </c>
      <c r="K530" s="267">
        <v>1.8188</v>
      </c>
      <c r="L530" s="267">
        <v>3.1153</v>
      </c>
      <c r="M530" s="267">
        <v>2.4114</v>
      </c>
      <c r="N530" s="267">
        <v>3.0074</v>
      </c>
      <c r="O530" s="267">
        <v>2.0123</v>
      </c>
      <c r="P530" s="267">
        <v>0</v>
      </c>
    </row>
    <row r="531" spans="1:16" ht="15">
      <c r="A531" s="290">
        <v>54</v>
      </c>
      <c r="B531" s="267">
        <v>0</v>
      </c>
      <c r="C531" s="267">
        <v>0</v>
      </c>
      <c r="D531" s="267">
        <v>2.9068</v>
      </c>
      <c r="E531" s="267">
        <v>1.7504</v>
      </c>
      <c r="F531" s="267">
        <v>4.5156</v>
      </c>
      <c r="G531" s="267">
        <v>1.7575</v>
      </c>
      <c r="H531" s="267">
        <v>4.6899</v>
      </c>
      <c r="I531" s="267">
        <v>1.888</v>
      </c>
      <c r="J531" s="267">
        <v>6.539</v>
      </c>
      <c r="K531" s="267">
        <v>1.805</v>
      </c>
      <c r="L531" s="267">
        <v>3.0919</v>
      </c>
      <c r="M531" s="267">
        <v>2.4003</v>
      </c>
      <c r="N531" s="267">
        <v>2.9549</v>
      </c>
      <c r="O531" s="267">
        <v>2.0042</v>
      </c>
      <c r="P531" s="267">
        <v>0</v>
      </c>
    </row>
    <row r="532" spans="1:16" ht="15">
      <c r="A532" s="290">
        <v>55</v>
      </c>
      <c r="B532" s="267">
        <v>0</v>
      </c>
      <c r="C532" s="267">
        <v>0</v>
      </c>
      <c r="D532" s="267">
        <v>2.8654</v>
      </c>
      <c r="E532" s="267">
        <v>1.7255</v>
      </c>
      <c r="F532" s="267">
        <v>4.3144</v>
      </c>
      <c r="G532" s="267">
        <v>1.7324</v>
      </c>
      <c r="H532" s="267">
        <v>4.4743</v>
      </c>
      <c r="I532" s="267">
        <v>1.8533</v>
      </c>
      <c r="J532" s="267">
        <v>6.1397</v>
      </c>
      <c r="K532" s="267">
        <v>1.7768</v>
      </c>
      <c r="L532" s="267">
        <v>3.0907</v>
      </c>
      <c r="M532" s="267">
        <v>2.3633</v>
      </c>
      <c r="N532" s="267">
        <v>2.9159</v>
      </c>
      <c r="O532" s="267">
        <v>1.9739</v>
      </c>
      <c r="P532" s="267">
        <v>0</v>
      </c>
    </row>
    <row r="533" spans="1:16" ht="15">
      <c r="A533" s="290">
        <v>56</v>
      </c>
      <c r="B533" s="267">
        <v>0</v>
      </c>
      <c r="C533" s="267">
        <v>0</v>
      </c>
      <c r="D533" s="267">
        <v>2.824</v>
      </c>
      <c r="E533" s="267">
        <v>1.7006</v>
      </c>
      <c r="F533" s="267">
        <v>4.1133</v>
      </c>
      <c r="G533" s="267">
        <v>1.7072</v>
      </c>
      <c r="H533" s="267">
        <v>4.2586</v>
      </c>
      <c r="I533" s="267">
        <v>1.8185</v>
      </c>
      <c r="J533" s="267">
        <v>5.7403</v>
      </c>
      <c r="K533" s="267">
        <v>1.7487</v>
      </c>
      <c r="L533" s="267">
        <v>3.0895</v>
      </c>
      <c r="M533" s="267">
        <v>2.3263</v>
      </c>
      <c r="N533" s="267">
        <v>2.877</v>
      </c>
      <c r="O533" s="267">
        <v>1.9437</v>
      </c>
      <c r="P533" s="267">
        <v>0</v>
      </c>
    </row>
    <row r="534" spans="1:16" ht="15">
      <c r="A534" s="290">
        <v>57</v>
      </c>
      <c r="B534" s="267">
        <v>0</v>
      </c>
      <c r="C534" s="267">
        <v>0</v>
      </c>
      <c r="D534" s="267">
        <v>2.7825</v>
      </c>
      <c r="E534" s="267">
        <v>1.6757</v>
      </c>
      <c r="F534" s="267">
        <v>3.9121</v>
      </c>
      <c r="G534" s="267">
        <v>1.682</v>
      </c>
      <c r="H534" s="267">
        <v>4.0429</v>
      </c>
      <c r="I534" s="267">
        <v>1.7838</v>
      </c>
      <c r="J534" s="267">
        <v>5.3409</v>
      </c>
      <c r="K534" s="267">
        <v>1.7206</v>
      </c>
      <c r="L534" s="267">
        <v>3.0883</v>
      </c>
      <c r="M534" s="267">
        <v>2.2894</v>
      </c>
      <c r="N534" s="267">
        <v>2.838</v>
      </c>
      <c r="O534" s="267">
        <v>1.9134</v>
      </c>
      <c r="P534" s="267">
        <v>0</v>
      </c>
    </row>
    <row r="535" spans="1:16" ht="15">
      <c r="A535" s="290">
        <v>58</v>
      </c>
      <c r="B535" s="267">
        <v>0</v>
      </c>
      <c r="C535" s="267">
        <v>0</v>
      </c>
      <c r="D535" s="267">
        <v>2.7411</v>
      </c>
      <c r="E535" s="267">
        <v>1.6508</v>
      </c>
      <c r="F535" s="267">
        <v>3.711</v>
      </c>
      <c r="G535" s="267">
        <v>1.6569</v>
      </c>
      <c r="H535" s="267">
        <v>3.8272</v>
      </c>
      <c r="I535" s="267">
        <v>1.7491</v>
      </c>
      <c r="J535" s="267">
        <v>4.9416</v>
      </c>
      <c r="K535" s="267">
        <v>1.6924</v>
      </c>
      <c r="L535" s="267">
        <v>3.0871</v>
      </c>
      <c r="M535" s="267">
        <v>2.2524</v>
      </c>
      <c r="N535" s="267">
        <v>2.7991</v>
      </c>
      <c r="O535" s="267">
        <v>1.8831</v>
      </c>
      <c r="P535" s="267">
        <v>0</v>
      </c>
    </row>
    <row r="536" spans="1:16" ht="15">
      <c r="A536" s="290">
        <v>59</v>
      </c>
      <c r="B536" s="267">
        <v>0</v>
      </c>
      <c r="C536" s="267">
        <v>0</v>
      </c>
      <c r="D536" s="267">
        <v>2.6997</v>
      </c>
      <c r="E536" s="267">
        <v>1.6259</v>
      </c>
      <c r="F536" s="267">
        <v>3.5098</v>
      </c>
      <c r="G536" s="267">
        <v>1.6317</v>
      </c>
      <c r="H536" s="267">
        <v>3.6115</v>
      </c>
      <c r="I536" s="267">
        <v>1.7144</v>
      </c>
      <c r="J536" s="267">
        <v>4.5422</v>
      </c>
      <c r="K536" s="267">
        <v>1.6643</v>
      </c>
      <c r="L536" s="267">
        <v>3.0859</v>
      </c>
      <c r="M536" s="267">
        <v>2.2154</v>
      </c>
      <c r="N536" s="267">
        <v>2.7601</v>
      </c>
      <c r="O536" s="267">
        <v>1.8529</v>
      </c>
      <c r="P536" s="267">
        <v>0</v>
      </c>
    </row>
    <row r="537" spans="1:16" ht="15">
      <c r="A537" s="290">
        <v>60</v>
      </c>
      <c r="B537" s="267">
        <v>0</v>
      </c>
      <c r="C537" s="267">
        <v>0</v>
      </c>
      <c r="D537" s="267">
        <v>2.6583</v>
      </c>
      <c r="E537" s="267">
        <v>1.601</v>
      </c>
      <c r="F537" s="267">
        <v>3.3087</v>
      </c>
      <c r="G537" s="267">
        <v>1.6065</v>
      </c>
      <c r="H537" s="267">
        <v>3.3959</v>
      </c>
      <c r="I537" s="267">
        <v>1.6797</v>
      </c>
      <c r="J537" s="267">
        <v>4.1428</v>
      </c>
      <c r="K537" s="267">
        <v>1.6362</v>
      </c>
      <c r="L537" s="267">
        <v>3.0847</v>
      </c>
      <c r="M537" s="267">
        <v>2.1784</v>
      </c>
      <c r="N537" s="267">
        <v>2.7212</v>
      </c>
      <c r="O537" s="267">
        <v>1.8226</v>
      </c>
      <c r="P537" s="267">
        <v>0</v>
      </c>
    </row>
  </sheetData>
  <sheetProtection password="C620" sheet="1" objects="1" scenarios="1"/>
  <mergeCells count="16">
    <mergeCell ref="A406:P406"/>
    <mergeCell ref="A407:P407"/>
    <mergeCell ref="A473:P473"/>
    <mergeCell ref="A474:P474"/>
    <mergeCell ref="A205:P205"/>
    <mergeCell ref="A206:P206"/>
    <mergeCell ref="A272:P272"/>
    <mergeCell ref="A273:P273"/>
    <mergeCell ref="A339:P339"/>
    <mergeCell ref="A340:P340"/>
    <mergeCell ref="A139:P139"/>
    <mergeCell ref="A4:P4"/>
    <mergeCell ref="A5:P5"/>
    <mergeCell ref="A71:P71"/>
    <mergeCell ref="A72:P72"/>
    <mergeCell ref="A138:P138"/>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7"/>
  <sheetViews>
    <sheetView workbookViewId="0" topLeftCell="A1">
      <selection activeCell="I22" sqref="I22:J22"/>
    </sheetView>
  </sheetViews>
  <sheetFormatPr defaultColWidth="9.140625" defaultRowHeight="12.75"/>
  <cols>
    <col min="1" max="1" width="8.28125" style="329" customWidth="1"/>
    <col min="2" max="2" width="6.7109375" style="318" customWidth="1"/>
    <col min="3" max="3" width="7.28125" style="318" bestFit="1" customWidth="1"/>
    <col min="4" max="4" width="7.7109375" style="318" customWidth="1"/>
    <col min="5" max="5" width="7.57421875" style="318" bestFit="1" customWidth="1"/>
    <col min="6" max="6" width="7.421875" style="318" bestFit="1" customWidth="1"/>
    <col min="7" max="7" width="7.57421875" style="318" bestFit="1" customWidth="1"/>
    <col min="8" max="8" width="7.421875" style="318" bestFit="1" customWidth="1"/>
    <col min="9" max="9" width="6.7109375" style="318" customWidth="1"/>
    <col min="10" max="13" width="7.57421875" style="318" bestFit="1" customWidth="1"/>
    <col min="14" max="16" width="6.7109375" style="318" customWidth="1"/>
    <col min="17" max="16384" width="9.140625" style="319" customWidth="1"/>
  </cols>
  <sheetData>
    <row r="1" spans="1:4" ht="12.75">
      <c r="A1" s="315">
        <f>IF(RateGroup&lt;45,HLOOKUP(ClmType,B7:P68,MATCH(ClmAge,A7:A68)),IF(RateGroup&lt;135,HLOOKUP(ClmType,B74:P135,MATCH(ClmAge,A74:A135)),IF(RateGroup&lt;191,HLOOKUP(ClmType,B141:P202,MATCH(ClmAge,A141:A202)),IF(RateGroup&lt;543,HLOOKUP(ClmType,B208:P269,MATCH(ClmAge,A208:A269)),IF(RateGroup&lt;591,HLOOKUP(ClmType,B275:P336,MATCH(ClmAge,A275:A336)),IF(RateGroup&lt;690,HLOOKUP(ClmType,B342:P403,MATCH(ClmAge,A342:A403)),2))))))</f>
        <v>2.747</v>
      </c>
      <c r="B1" s="316" t="b">
        <f>IF(A1=2,IF(AND(RateGroup&gt;799,RateGroup&lt;876),HLOOKUP(ClmType,B409:Q470,MATCH(ClmAge,A409:A470)),IF(AND(RateGroup&gt;899,RateGroup&lt;984),HLOOKUP(ClmType,B476:Q537,MATCH(ClmAge,A476:A537)),"N/A")))</f>
        <v>0</v>
      </c>
      <c r="C1" s="317">
        <f>IF(A1=2,B1,A1)</f>
        <v>2.747</v>
      </c>
      <c r="D1" s="318" t="s">
        <v>178</v>
      </c>
    </row>
    <row r="3" ht="12.75">
      <c r="A3" s="320">
        <f>HLOOKUP('[1]NEER Claim Cost Calculator'!$I$22,B7:P68,MATCH('[1]NEER Claim Cost Calculator'!$K$22,A7:A68))</f>
        <v>4.1809</v>
      </c>
    </row>
    <row r="4" spans="1:16" s="321" customFormat="1" ht="12.75">
      <c r="A4" s="484" t="s">
        <v>18311</v>
      </c>
      <c r="B4" s="484"/>
      <c r="C4" s="484"/>
      <c r="D4" s="484"/>
      <c r="E4" s="484"/>
      <c r="F4" s="484"/>
      <c r="G4" s="484"/>
      <c r="H4" s="484"/>
      <c r="I4" s="484"/>
      <c r="J4" s="484"/>
      <c r="K4" s="484"/>
      <c r="L4" s="484"/>
      <c r="M4" s="484"/>
      <c r="N4" s="484"/>
      <c r="O4" s="484"/>
      <c r="P4" s="484"/>
    </row>
    <row r="5" spans="1:16" ht="12.75">
      <c r="A5" s="485" t="s">
        <v>17878</v>
      </c>
      <c r="B5" s="485"/>
      <c r="C5" s="485"/>
      <c r="D5" s="485"/>
      <c r="E5" s="485"/>
      <c r="F5" s="485"/>
      <c r="G5" s="485"/>
      <c r="H5" s="485"/>
      <c r="I5" s="485"/>
      <c r="J5" s="485"/>
      <c r="K5" s="485"/>
      <c r="L5" s="485"/>
      <c r="M5" s="485"/>
      <c r="N5" s="485"/>
      <c r="O5" s="485"/>
      <c r="P5" s="485"/>
    </row>
    <row r="6" spans="1:16" ht="12.75">
      <c r="A6" s="322" t="s">
        <v>181</v>
      </c>
      <c r="B6" s="323" t="s">
        <v>182</v>
      </c>
      <c r="C6" s="323" t="s">
        <v>182</v>
      </c>
      <c r="D6" s="323" t="s">
        <v>182</v>
      </c>
      <c r="E6" s="323" t="s">
        <v>182</v>
      </c>
      <c r="F6" s="323" t="s">
        <v>182</v>
      </c>
      <c r="G6" s="323" t="s">
        <v>182</v>
      </c>
      <c r="H6" s="323" t="s">
        <v>182</v>
      </c>
      <c r="I6" s="323" t="s">
        <v>182</v>
      </c>
      <c r="J6" s="323" t="s">
        <v>182</v>
      </c>
      <c r="K6" s="323" t="s">
        <v>182</v>
      </c>
      <c r="L6" s="323" t="s">
        <v>182</v>
      </c>
      <c r="M6" s="323" t="s">
        <v>182</v>
      </c>
      <c r="N6" s="323" t="s">
        <v>182</v>
      </c>
      <c r="O6" s="323" t="s">
        <v>182</v>
      </c>
      <c r="P6" s="323" t="s">
        <v>182</v>
      </c>
    </row>
    <row r="7" spans="1:16" ht="12.75">
      <c r="A7" s="324" t="s">
        <v>196</v>
      </c>
      <c r="B7" s="325">
        <v>1</v>
      </c>
      <c r="C7" s="325">
        <v>2</v>
      </c>
      <c r="D7" s="325">
        <v>3</v>
      </c>
      <c r="E7" s="325">
        <v>4</v>
      </c>
      <c r="F7" s="325">
        <v>5</v>
      </c>
      <c r="G7" s="325">
        <v>6</v>
      </c>
      <c r="H7" s="325">
        <v>7</v>
      </c>
      <c r="I7" s="325">
        <v>8</v>
      </c>
      <c r="J7" s="325">
        <v>9</v>
      </c>
      <c r="K7" s="325">
        <v>10</v>
      </c>
      <c r="L7" s="325">
        <v>11</v>
      </c>
      <c r="M7" s="325">
        <v>12</v>
      </c>
      <c r="N7" s="325">
        <v>13</v>
      </c>
      <c r="O7" s="325">
        <v>14</v>
      </c>
      <c r="P7" s="325">
        <v>15</v>
      </c>
    </row>
    <row r="8" spans="1:16" ht="15">
      <c r="A8" s="326">
        <v>0</v>
      </c>
      <c r="B8" s="327">
        <v>0</v>
      </c>
      <c r="C8" s="327">
        <v>0</v>
      </c>
      <c r="D8" s="327">
        <v>71.0961</v>
      </c>
      <c r="E8" s="327">
        <v>9.7095</v>
      </c>
      <c r="F8" s="327">
        <v>49.0227</v>
      </c>
      <c r="G8" s="327">
        <v>12.742</v>
      </c>
      <c r="H8" s="327">
        <v>42.8857</v>
      </c>
      <c r="I8" s="327">
        <v>9.2379</v>
      </c>
      <c r="J8" s="327">
        <v>37.1978</v>
      </c>
      <c r="K8" s="327">
        <v>9.9301</v>
      </c>
      <c r="L8" s="327">
        <v>15.2216</v>
      </c>
      <c r="M8" s="327">
        <v>13.4867</v>
      </c>
      <c r="N8" s="327">
        <v>0</v>
      </c>
      <c r="O8" s="327">
        <v>0</v>
      </c>
      <c r="P8" s="327">
        <v>0</v>
      </c>
    </row>
    <row r="9" spans="1:16" ht="15">
      <c r="A9" s="326">
        <v>1</v>
      </c>
      <c r="B9" s="327">
        <v>0</v>
      </c>
      <c r="C9" s="327">
        <v>0</v>
      </c>
      <c r="D9" s="327">
        <v>63.1965</v>
      </c>
      <c r="E9" s="327">
        <v>8.6307</v>
      </c>
      <c r="F9" s="327">
        <v>43.5758</v>
      </c>
      <c r="G9" s="327">
        <v>11.3262</v>
      </c>
      <c r="H9" s="327">
        <v>38.1206</v>
      </c>
      <c r="I9" s="327">
        <v>8.2115</v>
      </c>
      <c r="J9" s="327">
        <v>33.0647</v>
      </c>
      <c r="K9" s="327">
        <v>8.8268</v>
      </c>
      <c r="L9" s="327">
        <v>13.5303</v>
      </c>
      <c r="M9" s="327">
        <v>11.9882</v>
      </c>
      <c r="N9" s="327">
        <v>0</v>
      </c>
      <c r="O9" s="327">
        <v>0</v>
      </c>
      <c r="P9" s="327">
        <v>0</v>
      </c>
    </row>
    <row r="10" spans="1:16" ht="15">
      <c r="A10" s="326">
        <v>2</v>
      </c>
      <c r="B10" s="327">
        <v>0</v>
      </c>
      <c r="C10" s="327">
        <v>0</v>
      </c>
      <c r="D10" s="327">
        <v>55.2969</v>
      </c>
      <c r="E10" s="327">
        <v>7.5518</v>
      </c>
      <c r="F10" s="327">
        <v>38.1288</v>
      </c>
      <c r="G10" s="327">
        <v>9.9104</v>
      </c>
      <c r="H10" s="327">
        <v>33.3555</v>
      </c>
      <c r="I10" s="327">
        <v>7.1851</v>
      </c>
      <c r="J10" s="327">
        <v>28.9317</v>
      </c>
      <c r="K10" s="327">
        <v>7.7234</v>
      </c>
      <c r="L10" s="327">
        <v>11.839</v>
      </c>
      <c r="M10" s="327">
        <v>10.4897</v>
      </c>
      <c r="N10" s="327">
        <v>0</v>
      </c>
      <c r="O10" s="327">
        <v>0</v>
      </c>
      <c r="P10" s="327">
        <v>0</v>
      </c>
    </row>
    <row r="11" spans="1:16" ht="15">
      <c r="A11" s="326">
        <v>3</v>
      </c>
      <c r="B11" s="327">
        <v>0</v>
      </c>
      <c r="C11" s="327">
        <v>0</v>
      </c>
      <c r="D11" s="327">
        <v>47.3974</v>
      </c>
      <c r="E11" s="327">
        <v>6.473</v>
      </c>
      <c r="F11" s="327">
        <v>32.6818</v>
      </c>
      <c r="G11" s="327">
        <v>8.4946</v>
      </c>
      <c r="H11" s="327">
        <v>28.5904</v>
      </c>
      <c r="I11" s="327">
        <v>6.1586</v>
      </c>
      <c r="J11" s="327">
        <v>24.7986</v>
      </c>
      <c r="K11" s="327">
        <v>6.6201</v>
      </c>
      <c r="L11" s="327">
        <v>10.1477</v>
      </c>
      <c r="M11" s="327">
        <v>8.9911</v>
      </c>
      <c r="N11" s="327">
        <v>0</v>
      </c>
      <c r="O11" s="327">
        <v>0</v>
      </c>
      <c r="P11" s="327">
        <v>0</v>
      </c>
    </row>
    <row r="12" spans="1:16" ht="15">
      <c r="A12" s="326">
        <v>4</v>
      </c>
      <c r="B12" s="327">
        <v>0</v>
      </c>
      <c r="C12" s="327">
        <v>0</v>
      </c>
      <c r="D12" s="327">
        <v>39.4978</v>
      </c>
      <c r="E12" s="327">
        <v>5.3942</v>
      </c>
      <c r="F12" s="327">
        <v>27.2349</v>
      </c>
      <c r="G12" s="327">
        <v>7.0789</v>
      </c>
      <c r="H12" s="327">
        <v>23.8254</v>
      </c>
      <c r="I12" s="327">
        <v>5.1322</v>
      </c>
      <c r="J12" s="327">
        <v>20.6655</v>
      </c>
      <c r="K12" s="327">
        <v>5.5167</v>
      </c>
      <c r="L12" s="327">
        <v>8.4564</v>
      </c>
      <c r="M12" s="327">
        <v>7.4926</v>
      </c>
      <c r="N12" s="327">
        <v>0</v>
      </c>
      <c r="O12" s="327">
        <v>0</v>
      </c>
      <c r="P12" s="327">
        <v>0</v>
      </c>
    </row>
    <row r="13" spans="1:16" ht="15">
      <c r="A13" s="326">
        <v>5</v>
      </c>
      <c r="B13" s="327">
        <v>0</v>
      </c>
      <c r="C13" s="327">
        <v>0</v>
      </c>
      <c r="D13" s="327">
        <v>31.5982</v>
      </c>
      <c r="E13" s="327">
        <v>4.3153</v>
      </c>
      <c r="F13" s="327">
        <v>21.7879</v>
      </c>
      <c r="G13" s="327">
        <v>5.6631</v>
      </c>
      <c r="H13" s="327">
        <v>19.0603</v>
      </c>
      <c r="I13" s="327">
        <v>4.1058</v>
      </c>
      <c r="J13" s="327">
        <v>16.5324</v>
      </c>
      <c r="K13" s="327">
        <v>4.4134</v>
      </c>
      <c r="L13" s="327">
        <v>6.7652</v>
      </c>
      <c r="M13" s="327">
        <v>5.9941</v>
      </c>
      <c r="N13" s="327">
        <v>0</v>
      </c>
      <c r="O13" s="327">
        <v>0</v>
      </c>
      <c r="P13" s="327">
        <v>0</v>
      </c>
    </row>
    <row r="14" spans="1:16" ht="15">
      <c r="A14" s="326">
        <v>6</v>
      </c>
      <c r="B14" s="327">
        <v>0</v>
      </c>
      <c r="C14" s="327">
        <v>0</v>
      </c>
      <c r="D14" s="327">
        <v>23.6987</v>
      </c>
      <c r="E14" s="327">
        <v>3.2365</v>
      </c>
      <c r="F14" s="327">
        <v>16.3409</v>
      </c>
      <c r="G14" s="327">
        <v>4.2473</v>
      </c>
      <c r="H14" s="327">
        <v>14.2952</v>
      </c>
      <c r="I14" s="327">
        <v>3.0793</v>
      </c>
      <c r="J14" s="327">
        <v>12.3993</v>
      </c>
      <c r="K14" s="327">
        <v>3.31</v>
      </c>
      <c r="L14" s="327">
        <v>5.0739</v>
      </c>
      <c r="M14" s="327">
        <v>4.4956</v>
      </c>
      <c r="N14" s="327">
        <v>0</v>
      </c>
      <c r="O14" s="327">
        <v>0</v>
      </c>
      <c r="P14" s="327">
        <v>0</v>
      </c>
    </row>
    <row r="15" spans="1:16" ht="15">
      <c r="A15" s="326">
        <v>7</v>
      </c>
      <c r="B15" s="327">
        <v>0</v>
      </c>
      <c r="C15" s="327">
        <v>0</v>
      </c>
      <c r="D15" s="327">
        <v>22.5819</v>
      </c>
      <c r="E15" s="327">
        <v>3.1612</v>
      </c>
      <c r="F15" s="327">
        <v>15.5066</v>
      </c>
      <c r="G15" s="327">
        <v>4.1521</v>
      </c>
      <c r="H15" s="327">
        <v>13.8552</v>
      </c>
      <c r="I15" s="327">
        <v>3.0074</v>
      </c>
      <c r="J15" s="327">
        <v>12.1354</v>
      </c>
      <c r="K15" s="327">
        <v>3.2329</v>
      </c>
      <c r="L15" s="327">
        <v>5.2985</v>
      </c>
      <c r="M15" s="327">
        <v>4.3907</v>
      </c>
      <c r="N15" s="327">
        <v>0</v>
      </c>
      <c r="O15" s="327">
        <v>0</v>
      </c>
      <c r="P15" s="327">
        <v>0</v>
      </c>
    </row>
    <row r="16" spans="1:16" ht="15">
      <c r="A16" s="326">
        <v>8</v>
      </c>
      <c r="B16" s="327">
        <v>0</v>
      </c>
      <c r="C16" s="327">
        <v>0</v>
      </c>
      <c r="D16" s="327">
        <v>21.465</v>
      </c>
      <c r="E16" s="327">
        <v>3.0859</v>
      </c>
      <c r="F16" s="327">
        <v>14.6723</v>
      </c>
      <c r="G16" s="327">
        <v>4.0569</v>
      </c>
      <c r="H16" s="327">
        <v>13.4152</v>
      </c>
      <c r="I16" s="327">
        <v>2.9354</v>
      </c>
      <c r="J16" s="327">
        <v>11.8714</v>
      </c>
      <c r="K16" s="327">
        <v>3.1558</v>
      </c>
      <c r="L16" s="327">
        <v>5.5231</v>
      </c>
      <c r="M16" s="327">
        <v>4.2858</v>
      </c>
      <c r="N16" s="327">
        <v>0</v>
      </c>
      <c r="O16" s="327">
        <v>0</v>
      </c>
      <c r="P16" s="327">
        <v>0</v>
      </c>
    </row>
    <row r="17" spans="1:16" ht="15">
      <c r="A17" s="326">
        <v>9</v>
      </c>
      <c r="B17" s="327">
        <v>0</v>
      </c>
      <c r="C17" s="327">
        <v>0</v>
      </c>
      <c r="D17" s="327">
        <v>20.3482</v>
      </c>
      <c r="E17" s="327">
        <v>3.0106</v>
      </c>
      <c r="F17" s="327">
        <v>13.838</v>
      </c>
      <c r="G17" s="327">
        <v>3.9617</v>
      </c>
      <c r="H17" s="327">
        <v>12.9752</v>
      </c>
      <c r="I17" s="327">
        <v>2.8635</v>
      </c>
      <c r="J17" s="327">
        <v>11.6075</v>
      </c>
      <c r="K17" s="327">
        <v>3.0787</v>
      </c>
      <c r="L17" s="327">
        <v>5.7477</v>
      </c>
      <c r="M17" s="327">
        <v>4.1809</v>
      </c>
      <c r="N17" s="327">
        <v>0</v>
      </c>
      <c r="O17" s="327">
        <v>0</v>
      </c>
      <c r="P17" s="327">
        <v>0</v>
      </c>
    </row>
    <row r="18" spans="1:16" ht="15">
      <c r="A18" s="326">
        <v>10</v>
      </c>
      <c r="B18" s="327">
        <v>0</v>
      </c>
      <c r="C18" s="327">
        <v>0</v>
      </c>
      <c r="D18" s="327">
        <v>19.2314</v>
      </c>
      <c r="E18" s="327">
        <v>2.9353</v>
      </c>
      <c r="F18" s="327">
        <v>13.0036</v>
      </c>
      <c r="G18" s="327">
        <v>3.8665</v>
      </c>
      <c r="H18" s="327">
        <v>12.5352</v>
      </c>
      <c r="I18" s="327">
        <v>2.7915</v>
      </c>
      <c r="J18" s="327">
        <v>11.3436</v>
      </c>
      <c r="K18" s="327">
        <v>3.0016</v>
      </c>
      <c r="L18" s="327">
        <v>5.9723</v>
      </c>
      <c r="M18" s="327">
        <v>4.076</v>
      </c>
      <c r="N18" s="327">
        <v>0</v>
      </c>
      <c r="O18" s="327">
        <v>0</v>
      </c>
      <c r="P18" s="327">
        <v>0</v>
      </c>
    </row>
    <row r="19" spans="1:16" ht="15">
      <c r="A19" s="326">
        <v>11</v>
      </c>
      <c r="B19" s="327">
        <v>0</v>
      </c>
      <c r="C19" s="327">
        <v>0</v>
      </c>
      <c r="D19" s="327">
        <v>18.1145</v>
      </c>
      <c r="E19" s="327">
        <v>2.86</v>
      </c>
      <c r="F19" s="327">
        <v>12.1693</v>
      </c>
      <c r="G19" s="327">
        <v>3.7713</v>
      </c>
      <c r="H19" s="327">
        <v>12.0952</v>
      </c>
      <c r="I19" s="327">
        <v>2.7196</v>
      </c>
      <c r="J19" s="327">
        <v>11.0797</v>
      </c>
      <c r="K19" s="327">
        <v>2.9245</v>
      </c>
      <c r="L19" s="327">
        <v>6.1969</v>
      </c>
      <c r="M19" s="327">
        <v>3.9711</v>
      </c>
      <c r="N19" s="327">
        <v>0</v>
      </c>
      <c r="O19" s="327">
        <v>0</v>
      </c>
      <c r="P19" s="327">
        <v>0</v>
      </c>
    </row>
    <row r="20" spans="1:16" ht="15">
      <c r="A20" s="326">
        <v>12</v>
      </c>
      <c r="B20" s="327">
        <v>0</v>
      </c>
      <c r="C20" s="327">
        <v>0</v>
      </c>
      <c r="D20" s="327">
        <v>16.9977</v>
      </c>
      <c r="E20" s="327">
        <v>2.7847</v>
      </c>
      <c r="F20" s="327">
        <v>11.335</v>
      </c>
      <c r="G20" s="327">
        <v>3.6761</v>
      </c>
      <c r="H20" s="327">
        <v>11.6551</v>
      </c>
      <c r="I20" s="327">
        <v>2.6476</v>
      </c>
      <c r="J20" s="327">
        <v>10.8157</v>
      </c>
      <c r="K20" s="327">
        <v>2.8473</v>
      </c>
      <c r="L20" s="327">
        <v>6.4215</v>
      </c>
      <c r="M20" s="327">
        <v>3.8662</v>
      </c>
      <c r="N20" s="327">
        <v>0</v>
      </c>
      <c r="O20" s="327">
        <v>0</v>
      </c>
      <c r="P20" s="327">
        <v>0</v>
      </c>
    </row>
    <row r="21" spans="1:16" ht="15">
      <c r="A21" s="326">
        <v>13</v>
      </c>
      <c r="B21" s="327">
        <v>0</v>
      </c>
      <c r="C21" s="327">
        <v>0</v>
      </c>
      <c r="D21" s="327">
        <v>15.8809</v>
      </c>
      <c r="E21" s="327">
        <v>2.7094</v>
      </c>
      <c r="F21" s="327">
        <v>10.5007</v>
      </c>
      <c r="G21" s="327">
        <v>3.5809</v>
      </c>
      <c r="H21" s="327">
        <v>11.2151</v>
      </c>
      <c r="I21" s="327">
        <v>2.5757</v>
      </c>
      <c r="J21" s="327">
        <v>10.5518</v>
      </c>
      <c r="K21" s="327">
        <v>2.7702</v>
      </c>
      <c r="L21" s="327">
        <v>6.6461</v>
      </c>
      <c r="M21" s="327">
        <v>3.7613</v>
      </c>
      <c r="N21" s="327">
        <v>0</v>
      </c>
      <c r="O21" s="327">
        <v>0</v>
      </c>
      <c r="P21" s="327">
        <v>0</v>
      </c>
    </row>
    <row r="22" spans="1:16" ht="15">
      <c r="A22" s="326">
        <v>14</v>
      </c>
      <c r="B22" s="327">
        <v>0</v>
      </c>
      <c r="C22" s="327">
        <v>0</v>
      </c>
      <c r="D22" s="327">
        <v>14.764</v>
      </c>
      <c r="E22" s="327">
        <v>2.634</v>
      </c>
      <c r="F22" s="327">
        <v>9.6664</v>
      </c>
      <c r="G22" s="327">
        <v>3.4857</v>
      </c>
      <c r="H22" s="327">
        <v>10.7751</v>
      </c>
      <c r="I22" s="327">
        <v>2.5037</v>
      </c>
      <c r="J22" s="327">
        <v>10.2879</v>
      </c>
      <c r="K22" s="327">
        <v>2.6931</v>
      </c>
      <c r="L22" s="327">
        <v>6.8707</v>
      </c>
      <c r="M22" s="327">
        <v>3.6564</v>
      </c>
      <c r="N22" s="327">
        <v>0</v>
      </c>
      <c r="O22" s="327">
        <v>0</v>
      </c>
      <c r="P22" s="327">
        <v>0</v>
      </c>
    </row>
    <row r="23" spans="1:16" ht="15">
      <c r="A23" s="326">
        <v>15</v>
      </c>
      <c r="B23" s="327">
        <v>0</v>
      </c>
      <c r="C23" s="327">
        <v>0</v>
      </c>
      <c r="D23" s="327">
        <v>13.6472</v>
      </c>
      <c r="E23" s="327">
        <v>2.5587</v>
      </c>
      <c r="F23" s="327">
        <v>8.8321</v>
      </c>
      <c r="G23" s="327">
        <v>3.3905</v>
      </c>
      <c r="H23" s="327">
        <v>10.3351</v>
      </c>
      <c r="I23" s="327">
        <v>2.4318</v>
      </c>
      <c r="J23" s="327">
        <v>10.024</v>
      </c>
      <c r="K23" s="327">
        <v>2.616</v>
      </c>
      <c r="L23" s="327">
        <v>7.0953</v>
      </c>
      <c r="M23" s="327">
        <v>3.5515</v>
      </c>
      <c r="N23" s="327">
        <v>0</v>
      </c>
      <c r="O23" s="327">
        <v>0</v>
      </c>
      <c r="P23" s="327">
        <v>0</v>
      </c>
    </row>
    <row r="24" spans="1:16" ht="15">
      <c r="A24" s="326">
        <v>16</v>
      </c>
      <c r="B24" s="327">
        <v>0</v>
      </c>
      <c r="C24" s="327">
        <v>0</v>
      </c>
      <c r="D24" s="327">
        <v>12.5304</v>
      </c>
      <c r="E24" s="327">
        <v>2.4834</v>
      </c>
      <c r="F24" s="327">
        <v>7.9977</v>
      </c>
      <c r="G24" s="327">
        <v>3.2953</v>
      </c>
      <c r="H24" s="327">
        <v>9.8951</v>
      </c>
      <c r="I24" s="327">
        <v>2.3598</v>
      </c>
      <c r="J24" s="327">
        <v>9.76</v>
      </c>
      <c r="K24" s="327">
        <v>2.5389</v>
      </c>
      <c r="L24" s="327">
        <v>7.3199</v>
      </c>
      <c r="M24" s="327">
        <v>3.4466</v>
      </c>
      <c r="N24" s="327">
        <v>0</v>
      </c>
      <c r="O24" s="327">
        <v>0</v>
      </c>
      <c r="P24" s="327">
        <v>0</v>
      </c>
    </row>
    <row r="25" spans="1:16" ht="15">
      <c r="A25" s="326">
        <v>17</v>
      </c>
      <c r="B25" s="327">
        <v>0</v>
      </c>
      <c r="C25" s="327">
        <v>0</v>
      </c>
      <c r="D25" s="327">
        <v>11.4135</v>
      </c>
      <c r="E25" s="327">
        <v>2.4081</v>
      </c>
      <c r="F25" s="327">
        <v>7.1634</v>
      </c>
      <c r="G25" s="327">
        <v>3.2001</v>
      </c>
      <c r="H25" s="327">
        <v>9.4551</v>
      </c>
      <c r="I25" s="327">
        <v>2.2879</v>
      </c>
      <c r="J25" s="327">
        <v>9.4961</v>
      </c>
      <c r="K25" s="327">
        <v>2.4618</v>
      </c>
      <c r="L25" s="327">
        <v>7.5445</v>
      </c>
      <c r="M25" s="327">
        <v>3.3417</v>
      </c>
      <c r="N25" s="327">
        <v>0</v>
      </c>
      <c r="O25" s="327">
        <v>0</v>
      </c>
      <c r="P25" s="327">
        <v>0</v>
      </c>
    </row>
    <row r="26" spans="1:16" ht="15">
      <c r="A26" s="326">
        <v>18</v>
      </c>
      <c r="B26" s="327">
        <v>0</v>
      </c>
      <c r="C26" s="327">
        <v>0</v>
      </c>
      <c r="D26" s="327">
        <v>10.2967</v>
      </c>
      <c r="E26" s="327">
        <v>2.3328</v>
      </c>
      <c r="F26" s="327">
        <v>6.3291</v>
      </c>
      <c r="G26" s="327">
        <v>3.1049</v>
      </c>
      <c r="H26" s="327">
        <v>9.0151</v>
      </c>
      <c r="I26" s="327">
        <v>2.2159</v>
      </c>
      <c r="J26" s="327">
        <v>9.2322</v>
      </c>
      <c r="K26" s="327">
        <v>2.3846</v>
      </c>
      <c r="L26" s="327">
        <v>7.7691</v>
      </c>
      <c r="M26" s="327">
        <v>3.2368</v>
      </c>
      <c r="N26" s="327">
        <v>9.8219</v>
      </c>
      <c r="O26" s="327">
        <v>5.471</v>
      </c>
      <c r="P26" s="327">
        <v>0</v>
      </c>
    </row>
    <row r="27" spans="1:16" ht="15">
      <c r="A27" s="326">
        <v>19</v>
      </c>
      <c r="B27" s="327">
        <v>0</v>
      </c>
      <c r="C27" s="327">
        <v>0</v>
      </c>
      <c r="D27" s="327">
        <v>9.8747</v>
      </c>
      <c r="E27" s="327">
        <v>2.3316</v>
      </c>
      <c r="F27" s="327">
        <v>6.3215</v>
      </c>
      <c r="G27" s="327">
        <v>3.0997</v>
      </c>
      <c r="H27" s="327">
        <v>8.7728</v>
      </c>
      <c r="I27" s="327">
        <v>2.2151</v>
      </c>
      <c r="J27" s="327">
        <v>8.9952</v>
      </c>
      <c r="K27" s="327">
        <v>2.3835</v>
      </c>
      <c r="L27" s="327">
        <v>7.6507</v>
      </c>
      <c r="M27" s="327">
        <v>3.2365</v>
      </c>
      <c r="N27" s="327">
        <v>9.5491</v>
      </c>
      <c r="O27" s="327">
        <v>5.319</v>
      </c>
      <c r="P27" s="327">
        <v>0</v>
      </c>
    </row>
    <row r="28" spans="1:16" ht="15">
      <c r="A28" s="326">
        <v>20</v>
      </c>
      <c r="B28" s="327">
        <v>0</v>
      </c>
      <c r="C28" s="327">
        <v>0</v>
      </c>
      <c r="D28" s="327">
        <v>9.4528</v>
      </c>
      <c r="E28" s="327">
        <v>2.3305</v>
      </c>
      <c r="F28" s="327">
        <v>6.3139</v>
      </c>
      <c r="G28" s="327">
        <v>3.0945</v>
      </c>
      <c r="H28" s="327">
        <v>8.5305</v>
      </c>
      <c r="I28" s="327">
        <v>2.2143</v>
      </c>
      <c r="J28" s="327">
        <v>8.7583</v>
      </c>
      <c r="K28" s="327">
        <v>2.3824</v>
      </c>
      <c r="L28" s="327">
        <v>7.5323</v>
      </c>
      <c r="M28" s="327">
        <v>3.2362</v>
      </c>
      <c r="N28" s="327">
        <v>9.2763</v>
      </c>
      <c r="O28" s="327">
        <v>5.167</v>
      </c>
      <c r="P28" s="327">
        <v>0</v>
      </c>
    </row>
    <row r="29" spans="1:16" ht="15">
      <c r="A29" s="326">
        <v>21</v>
      </c>
      <c r="B29" s="327">
        <v>0</v>
      </c>
      <c r="C29" s="327">
        <v>0</v>
      </c>
      <c r="D29" s="327">
        <v>9.0308</v>
      </c>
      <c r="E29" s="327">
        <v>2.3293</v>
      </c>
      <c r="F29" s="327">
        <v>6.3062</v>
      </c>
      <c r="G29" s="327">
        <v>3.0894</v>
      </c>
      <c r="H29" s="327">
        <v>8.2882</v>
      </c>
      <c r="I29" s="327">
        <v>2.2135</v>
      </c>
      <c r="J29" s="327">
        <v>8.5214</v>
      </c>
      <c r="K29" s="327">
        <v>2.3813</v>
      </c>
      <c r="L29" s="327">
        <v>7.4139</v>
      </c>
      <c r="M29" s="327">
        <v>3.2359</v>
      </c>
      <c r="N29" s="327">
        <v>9.0034</v>
      </c>
      <c r="O29" s="327">
        <v>5.015</v>
      </c>
      <c r="P29" s="327">
        <v>0</v>
      </c>
    </row>
    <row r="30" spans="1:16" ht="15">
      <c r="A30" s="326">
        <v>22</v>
      </c>
      <c r="B30" s="327">
        <v>0</v>
      </c>
      <c r="C30" s="327">
        <v>0</v>
      </c>
      <c r="D30" s="327">
        <v>8.6089</v>
      </c>
      <c r="E30" s="327">
        <v>2.3281</v>
      </c>
      <c r="F30" s="327">
        <v>6.2986</v>
      </c>
      <c r="G30" s="327">
        <v>3.0842</v>
      </c>
      <c r="H30" s="327">
        <v>8.0459</v>
      </c>
      <c r="I30" s="327">
        <v>2.2126</v>
      </c>
      <c r="J30" s="327">
        <v>8.2844</v>
      </c>
      <c r="K30" s="327">
        <v>2.3802</v>
      </c>
      <c r="L30" s="327">
        <v>7.2955</v>
      </c>
      <c r="M30" s="327">
        <v>3.2356</v>
      </c>
      <c r="N30" s="327">
        <v>8.7306</v>
      </c>
      <c r="O30" s="327">
        <v>4.8631</v>
      </c>
      <c r="P30" s="327">
        <v>0</v>
      </c>
    </row>
    <row r="31" spans="1:16" ht="15">
      <c r="A31" s="326">
        <v>23</v>
      </c>
      <c r="B31" s="327">
        <v>0</v>
      </c>
      <c r="C31" s="327">
        <v>0</v>
      </c>
      <c r="D31" s="327">
        <v>8.1869</v>
      </c>
      <c r="E31" s="327">
        <v>2.3269</v>
      </c>
      <c r="F31" s="327">
        <v>6.291</v>
      </c>
      <c r="G31" s="327">
        <v>3.079</v>
      </c>
      <c r="H31" s="327">
        <v>7.8037</v>
      </c>
      <c r="I31" s="327">
        <v>2.2118</v>
      </c>
      <c r="J31" s="327">
        <v>8.0475</v>
      </c>
      <c r="K31" s="327">
        <v>2.3791</v>
      </c>
      <c r="L31" s="327">
        <v>7.1771</v>
      </c>
      <c r="M31" s="327">
        <v>3.2353</v>
      </c>
      <c r="N31" s="327">
        <v>8.4578</v>
      </c>
      <c r="O31" s="327">
        <v>4.7111</v>
      </c>
      <c r="P31" s="327">
        <v>0</v>
      </c>
    </row>
    <row r="32" spans="1:16" ht="15">
      <c r="A32" s="326">
        <v>24</v>
      </c>
      <c r="B32" s="327">
        <v>0</v>
      </c>
      <c r="C32" s="327">
        <v>0</v>
      </c>
      <c r="D32" s="327">
        <v>7.765</v>
      </c>
      <c r="E32" s="327">
        <v>2.3258</v>
      </c>
      <c r="F32" s="327">
        <v>6.2833</v>
      </c>
      <c r="G32" s="327">
        <v>3.0739</v>
      </c>
      <c r="H32" s="327">
        <v>7.5614</v>
      </c>
      <c r="I32" s="327">
        <v>2.211</v>
      </c>
      <c r="J32" s="327">
        <v>7.8105</v>
      </c>
      <c r="K32" s="327">
        <v>2.378</v>
      </c>
      <c r="L32" s="327">
        <v>7.0587</v>
      </c>
      <c r="M32" s="327">
        <v>3.235</v>
      </c>
      <c r="N32" s="327">
        <v>8.1849</v>
      </c>
      <c r="O32" s="327">
        <v>4.5591</v>
      </c>
      <c r="P32" s="327">
        <v>0</v>
      </c>
    </row>
    <row r="33" spans="1:16" ht="15">
      <c r="A33" s="326">
        <v>25</v>
      </c>
      <c r="B33" s="327">
        <v>0</v>
      </c>
      <c r="C33" s="327">
        <v>0</v>
      </c>
      <c r="D33" s="327">
        <v>7.343</v>
      </c>
      <c r="E33" s="327">
        <v>2.3246</v>
      </c>
      <c r="F33" s="327">
        <v>6.2757</v>
      </c>
      <c r="G33" s="327">
        <v>3.0687</v>
      </c>
      <c r="H33" s="327">
        <v>7.3191</v>
      </c>
      <c r="I33" s="327">
        <v>2.2102</v>
      </c>
      <c r="J33" s="327">
        <v>7.5736</v>
      </c>
      <c r="K33" s="327">
        <v>2.3769</v>
      </c>
      <c r="L33" s="327">
        <v>6.9403</v>
      </c>
      <c r="M33" s="327">
        <v>3.2347</v>
      </c>
      <c r="N33" s="327">
        <v>7.9121</v>
      </c>
      <c r="O33" s="327">
        <v>4.4072</v>
      </c>
      <c r="P33" s="327">
        <v>0</v>
      </c>
    </row>
    <row r="34" spans="1:16" ht="15">
      <c r="A34" s="326">
        <v>26</v>
      </c>
      <c r="B34" s="327">
        <v>0</v>
      </c>
      <c r="C34" s="327">
        <v>0</v>
      </c>
      <c r="D34" s="327">
        <v>6.9211</v>
      </c>
      <c r="E34" s="327">
        <v>2.3234</v>
      </c>
      <c r="F34" s="327">
        <v>6.2681</v>
      </c>
      <c r="G34" s="327">
        <v>3.0635</v>
      </c>
      <c r="H34" s="327">
        <v>7.0768</v>
      </c>
      <c r="I34" s="327">
        <v>2.2094</v>
      </c>
      <c r="J34" s="327">
        <v>7.3367</v>
      </c>
      <c r="K34" s="327">
        <v>2.3758</v>
      </c>
      <c r="L34" s="327">
        <v>6.8219</v>
      </c>
      <c r="M34" s="327">
        <v>3.2343</v>
      </c>
      <c r="N34" s="327">
        <v>7.6393</v>
      </c>
      <c r="O34" s="327">
        <v>4.2552</v>
      </c>
      <c r="P34" s="327">
        <v>0</v>
      </c>
    </row>
    <row r="35" spans="1:16" ht="15">
      <c r="A35" s="326">
        <v>27</v>
      </c>
      <c r="B35" s="327">
        <v>0</v>
      </c>
      <c r="C35" s="327">
        <v>0</v>
      </c>
      <c r="D35" s="327">
        <v>6.4991</v>
      </c>
      <c r="E35" s="327">
        <v>2.3222</v>
      </c>
      <c r="F35" s="327">
        <v>6.2604</v>
      </c>
      <c r="G35" s="327">
        <v>3.0584</v>
      </c>
      <c r="H35" s="327">
        <v>6.8345</v>
      </c>
      <c r="I35" s="327">
        <v>2.2085</v>
      </c>
      <c r="J35" s="327">
        <v>7.0997</v>
      </c>
      <c r="K35" s="327">
        <v>2.3747</v>
      </c>
      <c r="L35" s="327">
        <v>6.7035</v>
      </c>
      <c r="M35" s="327">
        <v>3.234</v>
      </c>
      <c r="N35" s="327">
        <v>7.3664</v>
      </c>
      <c r="O35" s="327">
        <v>4.1032</v>
      </c>
      <c r="P35" s="327">
        <v>0</v>
      </c>
    </row>
    <row r="36" spans="1:16" ht="15">
      <c r="A36" s="326">
        <v>28</v>
      </c>
      <c r="B36" s="327">
        <v>0</v>
      </c>
      <c r="C36" s="327">
        <v>0</v>
      </c>
      <c r="D36" s="327">
        <v>6.0772</v>
      </c>
      <c r="E36" s="327">
        <v>2.321</v>
      </c>
      <c r="F36" s="327">
        <v>6.2528</v>
      </c>
      <c r="G36" s="327">
        <v>3.0532</v>
      </c>
      <c r="H36" s="327">
        <v>6.5922</v>
      </c>
      <c r="I36" s="327">
        <v>2.2077</v>
      </c>
      <c r="J36" s="327">
        <v>6.8628</v>
      </c>
      <c r="K36" s="327">
        <v>2.3736</v>
      </c>
      <c r="L36" s="327">
        <v>6.5851</v>
      </c>
      <c r="M36" s="327">
        <v>3.2337</v>
      </c>
      <c r="N36" s="327">
        <v>7.0936</v>
      </c>
      <c r="O36" s="327">
        <v>3.9512</v>
      </c>
      <c r="P36" s="327">
        <v>0</v>
      </c>
    </row>
    <row r="37" spans="1:16" ht="15">
      <c r="A37" s="326">
        <v>29</v>
      </c>
      <c r="B37" s="327">
        <v>0</v>
      </c>
      <c r="C37" s="327">
        <v>0</v>
      </c>
      <c r="D37" s="327">
        <v>5.6552</v>
      </c>
      <c r="E37" s="327">
        <v>2.3199</v>
      </c>
      <c r="F37" s="327">
        <v>6.2452</v>
      </c>
      <c r="G37" s="327">
        <v>3.048</v>
      </c>
      <c r="H37" s="327">
        <v>6.35</v>
      </c>
      <c r="I37" s="327">
        <v>2.2069</v>
      </c>
      <c r="J37" s="327">
        <v>6.6259</v>
      </c>
      <c r="K37" s="327">
        <v>2.3725</v>
      </c>
      <c r="L37" s="327">
        <v>6.4667</v>
      </c>
      <c r="M37" s="327">
        <v>3.2334</v>
      </c>
      <c r="N37" s="327">
        <v>6.8208</v>
      </c>
      <c r="O37" s="327">
        <v>3.7993</v>
      </c>
      <c r="P37" s="327">
        <v>0</v>
      </c>
    </row>
    <row r="38" spans="1:16" ht="15">
      <c r="A38" s="326">
        <v>30</v>
      </c>
      <c r="B38" s="327">
        <v>0</v>
      </c>
      <c r="C38" s="327">
        <v>0</v>
      </c>
      <c r="D38" s="327">
        <v>5.2333</v>
      </c>
      <c r="E38" s="327">
        <v>2.3187</v>
      </c>
      <c r="F38" s="327">
        <v>6.2375</v>
      </c>
      <c r="G38" s="327">
        <v>3.0429</v>
      </c>
      <c r="H38" s="327">
        <v>6.1077</v>
      </c>
      <c r="I38" s="327">
        <v>2.2061</v>
      </c>
      <c r="J38" s="327">
        <v>6.3889</v>
      </c>
      <c r="K38" s="327">
        <v>2.3714</v>
      </c>
      <c r="L38" s="327">
        <v>6.3483</v>
      </c>
      <c r="M38" s="327">
        <v>3.2331</v>
      </c>
      <c r="N38" s="327">
        <v>6.5479</v>
      </c>
      <c r="O38" s="327">
        <v>3.6473</v>
      </c>
      <c r="P38" s="327">
        <v>0</v>
      </c>
    </row>
    <row r="39" spans="1:16" ht="15">
      <c r="A39" s="326">
        <v>31</v>
      </c>
      <c r="B39" s="327">
        <v>0</v>
      </c>
      <c r="C39" s="327">
        <v>0</v>
      </c>
      <c r="D39" s="327">
        <v>6.8249</v>
      </c>
      <c r="E39" s="327">
        <v>2.3121</v>
      </c>
      <c r="F39" s="327">
        <v>6.1575</v>
      </c>
      <c r="G39" s="327">
        <v>3.0269</v>
      </c>
      <c r="H39" s="327">
        <v>6.1187</v>
      </c>
      <c r="I39" s="327">
        <v>2.2053</v>
      </c>
      <c r="J39" s="327">
        <v>6.0961</v>
      </c>
      <c r="K39" s="327">
        <v>2.3627</v>
      </c>
      <c r="L39" s="327">
        <v>6.2451</v>
      </c>
      <c r="M39" s="327">
        <v>3.2328</v>
      </c>
      <c r="N39" s="327">
        <v>6.4219</v>
      </c>
      <c r="O39" s="327">
        <v>3.5821</v>
      </c>
      <c r="P39" s="327">
        <v>0</v>
      </c>
    </row>
    <row r="40" spans="1:16" ht="15">
      <c r="A40" s="326">
        <v>32</v>
      </c>
      <c r="B40" s="327">
        <v>0</v>
      </c>
      <c r="C40" s="327">
        <v>0</v>
      </c>
      <c r="D40" s="327">
        <v>8.4166</v>
      </c>
      <c r="E40" s="327">
        <v>2.3054</v>
      </c>
      <c r="F40" s="327">
        <v>6.0774</v>
      </c>
      <c r="G40" s="327">
        <v>3.0109</v>
      </c>
      <c r="H40" s="327">
        <v>6.1297</v>
      </c>
      <c r="I40" s="327">
        <v>2.2044</v>
      </c>
      <c r="J40" s="327">
        <v>5.8033</v>
      </c>
      <c r="K40" s="327">
        <v>2.3539</v>
      </c>
      <c r="L40" s="327">
        <v>6.1419</v>
      </c>
      <c r="M40" s="327">
        <v>3.2325</v>
      </c>
      <c r="N40" s="327">
        <v>6.2959</v>
      </c>
      <c r="O40" s="327">
        <v>3.517</v>
      </c>
      <c r="P40" s="327">
        <v>0</v>
      </c>
    </row>
    <row r="41" spans="1:16" ht="15">
      <c r="A41" s="326">
        <v>33</v>
      </c>
      <c r="B41" s="327">
        <v>0</v>
      </c>
      <c r="C41" s="327">
        <v>0</v>
      </c>
      <c r="D41" s="327">
        <v>10.0083</v>
      </c>
      <c r="E41" s="327">
        <v>2.2988</v>
      </c>
      <c r="F41" s="327">
        <v>5.9974</v>
      </c>
      <c r="G41" s="327">
        <v>2.9949</v>
      </c>
      <c r="H41" s="327">
        <v>6.1407</v>
      </c>
      <c r="I41" s="327">
        <v>2.2036</v>
      </c>
      <c r="J41" s="327">
        <v>5.5105</v>
      </c>
      <c r="K41" s="327">
        <v>2.3452</v>
      </c>
      <c r="L41" s="327">
        <v>6.0387</v>
      </c>
      <c r="M41" s="327">
        <v>3.2322</v>
      </c>
      <c r="N41" s="327">
        <v>6.1698</v>
      </c>
      <c r="O41" s="327">
        <v>3.4518</v>
      </c>
      <c r="P41" s="327">
        <v>0</v>
      </c>
    </row>
    <row r="42" spans="1:16" ht="15">
      <c r="A42" s="326">
        <v>34</v>
      </c>
      <c r="B42" s="327">
        <v>0</v>
      </c>
      <c r="C42" s="327">
        <v>0</v>
      </c>
      <c r="D42" s="327">
        <v>11.5999</v>
      </c>
      <c r="E42" s="327">
        <v>2.2922</v>
      </c>
      <c r="F42" s="327">
        <v>5.9173</v>
      </c>
      <c r="G42" s="327">
        <v>2.9789</v>
      </c>
      <c r="H42" s="327">
        <v>6.1518</v>
      </c>
      <c r="I42" s="327">
        <v>2.2028</v>
      </c>
      <c r="J42" s="327">
        <v>5.2177</v>
      </c>
      <c r="K42" s="327">
        <v>2.3365</v>
      </c>
      <c r="L42" s="327">
        <v>5.9356</v>
      </c>
      <c r="M42" s="327">
        <v>3.2319</v>
      </c>
      <c r="N42" s="327">
        <v>6.0438</v>
      </c>
      <c r="O42" s="327">
        <v>3.3866</v>
      </c>
      <c r="P42" s="327">
        <v>0</v>
      </c>
    </row>
    <row r="43" spans="1:16" ht="15">
      <c r="A43" s="326">
        <v>35</v>
      </c>
      <c r="B43" s="327">
        <v>0</v>
      </c>
      <c r="C43" s="327">
        <v>0</v>
      </c>
      <c r="D43" s="327">
        <v>13.1916</v>
      </c>
      <c r="E43" s="327">
        <v>2.2855</v>
      </c>
      <c r="F43" s="327">
        <v>5.8372</v>
      </c>
      <c r="G43" s="327">
        <v>2.9629</v>
      </c>
      <c r="H43" s="327">
        <v>6.1628</v>
      </c>
      <c r="I43" s="327">
        <v>2.202</v>
      </c>
      <c r="J43" s="327">
        <v>4.9249</v>
      </c>
      <c r="K43" s="327">
        <v>2.3278</v>
      </c>
      <c r="L43" s="327">
        <v>5.8324</v>
      </c>
      <c r="M43" s="327">
        <v>3.2316</v>
      </c>
      <c r="N43" s="327">
        <v>5.9177</v>
      </c>
      <c r="O43" s="327">
        <v>3.3214</v>
      </c>
      <c r="P43" s="327">
        <v>0</v>
      </c>
    </row>
    <row r="44" spans="1:16" ht="15">
      <c r="A44" s="326">
        <v>36</v>
      </c>
      <c r="B44" s="327">
        <v>0</v>
      </c>
      <c r="C44" s="327">
        <v>0</v>
      </c>
      <c r="D44" s="327">
        <v>14.7833</v>
      </c>
      <c r="E44" s="327">
        <v>2.2789</v>
      </c>
      <c r="F44" s="327">
        <v>5.7572</v>
      </c>
      <c r="G44" s="327">
        <v>2.9469</v>
      </c>
      <c r="H44" s="327">
        <v>6.1738</v>
      </c>
      <c r="I44" s="327">
        <v>2.2012</v>
      </c>
      <c r="J44" s="327">
        <v>4.6321</v>
      </c>
      <c r="K44" s="327">
        <v>2.3191</v>
      </c>
      <c r="L44" s="327">
        <v>5.7292</v>
      </c>
      <c r="M44" s="327">
        <v>3.2313</v>
      </c>
      <c r="N44" s="327">
        <v>5.7917</v>
      </c>
      <c r="O44" s="327">
        <v>3.2562</v>
      </c>
      <c r="P44" s="327">
        <v>0</v>
      </c>
    </row>
    <row r="45" spans="1:16" ht="15">
      <c r="A45" s="326">
        <v>37</v>
      </c>
      <c r="B45" s="327">
        <v>0</v>
      </c>
      <c r="C45" s="327">
        <v>0</v>
      </c>
      <c r="D45" s="327">
        <v>16.375</v>
      </c>
      <c r="E45" s="327">
        <v>2.2723</v>
      </c>
      <c r="F45" s="327">
        <v>5.6771</v>
      </c>
      <c r="G45" s="327">
        <v>2.9309</v>
      </c>
      <c r="H45" s="327">
        <v>6.1848</v>
      </c>
      <c r="I45" s="327">
        <v>2.2004</v>
      </c>
      <c r="J45" s="327">
        <v>4.3393</v>
      </c>
      <c r="K45" s="327">
        <v>2.3104</v>
      </c>
      <c r="L45" s="327">
        <v>5.626</v>
      </c>
      <c r="M45" s="327">
        <v>3.231</v>
      </c>
      <c r="N45" s="327">
        <v>5.6656</v>
      </c>
      <c r="O45" s="327">
        <v>3.1911</v>
      </c>
      <c r="P45" s="327">
        <v>0</v>
      </c>
    </row>
    <row r="46" spans="1:16" ht="15">
      <c r="A46" s="326">
        <v>38</v>
      </c>
      <c r="B46" s="327">
        <v>0</v>
      </c>
      <c r="C46" s="327">
        <v>0</v>
      </c>
      <c r="D46" s="327">
        <v>17.9666</v>
      </c>
      <c r="E46" s="327">
        <v>2.2657</v>
      </c>
      <c r="F46" s="327">
        <v>5.5971</v>
      </c>
      <c r="G46" s="327">
        <v>2.9149</v>
      </c>
      <c r="H46" s="327">
        <v>6.1958</v>
      </c>
      <c r="I46" s="327">
        <v>2.1995</v>
      </c>
      <c r="J46" s="327">
        <v>4.0465</v>
      </c>
      <c r="K46" s="327">
        <v>2.3016</v>
      </c>
      <c r="L46" s="327">
        <v>5.5229</v>
      </c>
      <c r="M46" s="327">
        <v>3.2306</v>
      </c>
      <c r="N46" s="327">
        <v>5.5396</v>
      </c>
      <c r="O46" s="327">
        <v>3.1259</v>
      </c>
      <c r="P46" s="327">
        <v>0</v>
      </c>
    </row>
    <row r="47" spans="1:16" ht="15">
      <c r="A47" s="326">
        <v>39</v>
      </c>
      <c r="B47" s="327">
        <v>0</v>
      </c>
      <c r="C47" s="327">
        <v>0</v>
      </c>
      <c r="D47" s="327">
        <v>19.5583</v>
      </c>
      <c r="E47" s="327">
        <v>2.259</v>
      </c>
      <c r="F47" s="327">
        <v>5.517</v>
      </c>
      <c r="G47" s="327">
        <v>2.8989</v>
      </c>
      <c r="H47" s="327">
        <v>6.2068</v>
      </c>
      <c r="I47" s="327">
        <v>2.1987</v>
      </c>
      <c r="J47" s="327">
        <v>3.7537</v>
      </c>
      <c r="K47" s="327">
        <v>2.2929</v>
      </c>
      <c r="L47" s="327">
        <v>5.4197</v>
      </c>
      <c r="M47" s="327">
        <v>3.2303</v>
      </c>
      <c r="N47" s="327">
        <v>5.4135</v>
      </c>
      <c r="O47" s="327">
        <v>3.0607</v>
      </c>
      <c r="P47" s="327">
        <v>0</v>
      </c>
    </row>
    <row r="48" spans="1:16" ht="15">
      <c r="A48" s="326">
        <v>40</v>
      </c>
      <c r="B48" s="327">
        <v>0</v>
      </c>
      <c r="C48" s="327">
        <v>0</v>
      </c>
      <c r="D48" s="327">
        <v>21.15</v>
      </c>
      <c r="E48" s="327">
        <v>2.2524</v>
      </c>
      <c r="F48" s="327">
        <v>5.437</v>
      </c>
      <c r="G48" s="327">
        <v>2.8829</v>
      </c>
      <c r="H48" s="327">
        <v>6.2179</v>
      </c>
      <c r="I48" s="327">
        <v>2.1979</v>
      </c>
      <c r="J48" s="327">
        <v>3.4608</v>
      </c>
      <c r="K48" s="327">
        <v>2.2842</v>
      </c>
      <c r="L48" s="327">
        <v>5.3165</v>
      </c>
      <c r="M48" s="327">
        <v>3.23</v>
      </c>
      <c r="N48" s="327">
        <v>5.2875</v>
      </c>
      <c r="O48" s="327">
        <v>2.9955</v>
      </c>
      <c r="P48" s="327">
        <v>0</v>
      </c>
    </row>
    <row r="49" spans="1:16" ht="15">
      <c r="A49" s="326">
        <v>41</v>
      </c>
      <c r="B49" s="327">
        <v>0</v>
      </c>
      <c r="C49" s="327">
        <v>0</v>
      </c>
      <c r="D49" s="327">
        <v>22.7416</v>
      </c>
      <c r="E49" s="327">
        <v>2.2458</v>
      </c>
      <c r="F49" s="327">
        <v>5.3569</v>
      </c>
      <c r="G49" s="327">
        <v>2.8669</v>
      </c>
      <c r="H49" s="327">
        <v>6.2289</v>
      </c>
      <c r="I49" s="327">
        <v>2.1971</v>
      </c>
      <c r="J49" s="327">
        <v>3.168</v>
      </c>
      <c r="K49" s="327">
        <v>2.2755</v>
      </c>
      <c r="L49" s="327">
        <v>5.2134</v>
      </c>
      <c r="M49" s="327">
        <v>3.2297</v>
      </c>
      <c r="N49" s="327">
        <v>5.1614</v>
      </c>
      <c r="O49" s="327">
        <v>2.9304</v>
      </c>
      <c r="P49" s="327">
        <v>0</v>
      </c>
    </row>
    <row r="50" spans="1:16" ht="15">
      <c r="A50" s="326">
        <v>42</v>
      </c>
      <c r="B50" s="327">
        <v>0</v>
      </c>
      <c r="C50" s="327">
        <v>0</v>
      </c>
      <c r="D50" s="327">
        <v>24.3333</v>
      </c>
      <c r="E50" s="327">
        <v>2.2391</v>
      </c>
      <c r="F50" s="327">
        <v>5.2768</v>
      </c>
      <c r="G50" s="327">
        <v>2.851</v>
      </c>
      <c r="H50" s="327">
        <v>6.2399</v>
      </c>
      <c r="I50" s="327">
        <v>2.1963</v>
      </c>
      <c r="J50" s="327">
        <v>2.8752</v>
      </c>
      <c r="K50" s="327">
        <v>2.2668</v>
      </c>
      <c r="L50" s="327">
        <v>5.1102</v>
      </c>
      <c r="M50" s="327">
        <v>3.2294</v>
      </c>
      <c r="N50" s="327">
        <v>5.0354</v>
      </c>
      <c r="O50" s="327">
        <v>2.8652</v>
      </c>
      <c r="P50" s="327">
        <v>0</v>
      </c>
    </row>
    <row r="51" spans="1:16" ht="15">
      <c r="A51" s="326">
        <v>43</v>
      </c>
      <c r="B51" s="327">
        <v>0</v>
      </c>
      <c r="C51" s="327">
        <v>0</v>
      </c>
      <c r="D51" s="327">
        <v>23.1709</v>
      </c>
      <c r="E51" s="327">
        <v>2.238</v>
      </c>
      <c r="F51" s="327">
        <v>5.264</v>
      </c>
      <c r="G51" s="327">
        <v>2.8462</v>
      </c>
      <c r="H51" s="327">
        <v>5.9808</v>
      </c>
      <c r="I51" s="327">
        <v>2.1954</v>
      </c>
      <c r="J51" s="327">
        <v>2.8842</v>
      </c>
      <c r="K51" s="327">
        <v>2.2657</v>
      </c>
      <c r="L51" s="327">
        <v>5.1611</v>
      </c>
      <c r="M51" s="327">
        <v>3.2291</v>
      </c>
      <c r="N51" s="327">
        <v>4.9412</v>
      </c>
      <c r="O51" s="327">
        <v>2.8504</v>
      </c>
      <c r="P51" s="327">
        <v>0</v>
      </c>
    </row>
    <row r="52" spans="1:16" ht="15">
      <c r="A52" s="326">
        <v>44</v>
      </c>
      <c r="B52" s="327">
        <v>0</v>
      </c>
      <c r="C52" s="327">
        <v>0</v>
      </c>
      <c r="D52" s="327">
        <v>22.0084</v>
      </c>
      <c r="E52" s="327">
        <v>2.2369</v>
      </c>
      <c r="F52" s="327">
        <v>5.2511</v>
      </c>
      <c r="G52" s="327">
        <v>2.8415</v>
      </c>
      <c r="H52" s="327">
        <v>5.7217</v>
      </c>
      <c r="I52" s="327">
        <v>2.1946</v>
      </c>
      <c r="J52" s="327">
        <v>2.8933</v>
      </c>
      <c r="K52" s="327">
        <v>2.2647</v>
      </c>
      <c r="L52" s="327">
        <v>5.212</v>
      </c>
      <c r="M52" s="327">
        <v>3.2288</v>
      </c>
      <c r="N52" s="327">
        <v>4.8471</v>
      </c>
      <c r="O52" s="327">
        <v>2.8355</v>
      </c>
      <c r="P52" s="327">
        <v>0</v>
      </c>
    </row>
    <row r="53" spans="1:16" ht="15">
      <c r="A53" s="326">
        <v>45</v>
      </c>
      <c r="B53" s="327">
        <v>0</v>
      </c>
      <c r="C53" s="327">
        <v>0</v>
      </c>
      <c r="D53" s="327">
        <v>20.846</v>
      </c>
      <c r="E53" s="327">
        <v>2.2358</v>
      </c>
      <c r="F53" s="327">
        <v>5.2382</v>
      </c>
      <c r="G53" s="327">
        <v>2.8367</v>
      </c>
      <c r="H53" s="327">
        <v>5.4626</v>
      </c>
      <c r="I53" s="327">
        <v>2.1938</v>
      </c>
      <c r="J53" s="327">
        <v>2.9023</v>
      </c>
      <c r="K53" s="327">
        <v>2.2636</v>
      </c>
      <c r="L53" s="327">
        <v>5.2629</v>
      </c>
      <c r="M53" s="327">
        <v>3.2285</v>
      </c>
      <c r="N53" s="327">
        <v>4.753</v>
      </c>
      <c r="O53" s="327">
        <v>2.8207</v>
      </c>
      <c r="P53" s="327">
        <v>0</v>
      </c>
    </row>
    <row r="54" spans="1:16" ht="15">
      <c r="A54" s="326">
        <v>46</v>
      </c>
      <c r="B54" s="327">
        <v>0</v>
      </c>
      <c r="C54" s="327">
        <v>0</v>
      </c>
      <c r="D54" s="327">
        <v>19.6835</v>
      </c>
      <c r="E54" s="327">
        <v>2.2346</v>
      </c>
      <c r="F54" s="327">
        <v>5.2253</v>
      </c>
      <c r="G54" s="327">
        <v>2.832</v>
      </c>
      <c r="H54" s="327">
        <v>5.2035</v>
      </c>
      <c r="I54" s="327">
        <v>2.193</v>
      </c>
      <c r="J54" s="327">
        <v>2.9113</v>
      </c>
      <c r="K54" s="327">
        <v>2.2626</v>
      </c>
      <c r="L54" s="327">
        <v>5.3138</v>
      </c>
      <c r="M54" s="327">
        <v>3.2282</v>
      </c>
      <c r="N54" s="327">
        <v>4.6588</v>
      </c>
      <c r="O54" s="327">
        <v>2.8059</v>
      </c>
      <c r="P54" s="327">
        <v>0</v>
      </c>
    </row>
    <row r="55" spans="1:16" ht="15">
      <c r="A55" s="326">
        <v>47</v>
      </c>
      <c r="B55" s="327">
        <v>0</v>
      </c>
      <c r="C55" s="327">
        <v>0</v>
      </c>
      <c r="D55" s="327">
        <v>18.5211</v>
      </c>
      <c r="E55" s="327">
        <v>2.2335</v>
      </c>
      <c r="F55" s="327">
        <v>5.2125</v>
      </c>
      <c r="G55" s="327">
        <v>2.8272</v>
      </c>
      <c r="H55" s="327">
        <v>4.9444</v>
      </c>
      <c r="I55" s="327">
        <v>2.1922</v>
      </c>
      <c r="J55" s="327">
        <v>2.9203</v>
      </c>
      <c r="K55" s="327">
        <v>2.2615</v>
      </c>
      <c r="L55" s="327">
        <v>5.3647</v>
      </c>
      <c r="M55" s="327">
        <v>3.2279</v>
      </c>
      <c r="N55" s="327">
        <v>4.5647</v>
      </c>
      <c r="O55" s="327">
        <v>2.7911</v>
      </c>
      <c r="P55" s="327">
        <v>0</v>
      </c>
    </row>
    <row r="56" spans="1:16" ht="15">
      <c r="A56" s="326">
        <v>48</v>
      </c>
      <c r="B56" s="327">
        <v>0</v>
      </c>
      <c r="C56" s="327">
        <v>0</v>
      </c>
      <c r="D56" s="327">
        <v>17.3586</v>
      </c>
      <c r="E56" s="327">
        <v>2.2324</v>
      </c>
      <c r="F56" s="327">
        <v>5.1996</v>
      </c>
      <c r="G56" s="327">
        <v>2.8225</v>
      </c>
      <c r="H56" s="327">
        <v>4.6853</v>
      </c>
      <c r="I56" s="327">
        <v>2.1914</v>
      </c>
      <c r="J56" s="327">
        <v>2.9293</v>
      </c>
      <c r="K56" s="327">
        <v>2.2605</v>
      </c>
      <c r="L56" s="327">
        <v>5.4156</v>
      </c>
      <c r="M56" s="327">
        <v>3.2276</v>
      </c>
      <c r="N56" s="327">
        <v>4.4706</v>
      </c>
      <c r="O56" s="327">
        <v>2.7762</v>
      </c>
      <c r="P56" s="327">
        <v>0</v>
      </c>
    </row>
    <row r="57" spans="1:16" ht="15">
      <c r="A57" s="326">
        <v>49</v>
      </c>
      <c r="B57" s="327">
        <v>0</v>
      </c>
      <c r="C57" s="327">
        <v>0</v>
      </c>
      <c r="D57" s="327">
        <v>16.1962</v>
      </c>
      <c r="E57" s="327">
        <v>2.2312</v>
      </c>
      <c r="F57" s="327">
        <v>5.1867</v>
      </c>
      <c r="G57" s="327">
        <v>2.8177</v>
      </c>
      <c r="H57" s="327">
        <v>4.4262</v>
      </c>
      <c r="I57" s="327">
        <v>2.1905</v>
      </c>
      <c r="J57" s="327">
        <v>2.9384</v>
      </c>
      <c r="K57" s="327">
        <v>2.2594</v>
      </c>
      <c r="L57" s="327">
        <v>5.4666</v>
      </c>
      <c r="M57" s="327">
        <v>3.2272</v>
      </c>
      <c r="N57" s="327">
        <v>4.3764</v>
      </c>
      <c r="O57" s="327">
        <v>2.7614</v>
      </c>
      <c r="P57" s="327">
        <v>0</v>
      </c>
    </row>
    <row r="58" spans="1:16" ht="15">
      <c r="A58" s="326">
        <v>50</v>
      </c>
      <c r="B58" s="327">
        <v>0</v>
      </c>
      <c r="C58" s="327">
        <v>0</v>
      </c>
      <c r="D58" s="327">
        <v>15.0337</v>
      </c>
      <c r="E58" s="327">
        <v>2.2301</v>
      </c>
      <c r="F58" s="327">
        <v>5.1738</v>
      </c>
      <c r="G58" s="327">
        <v>2.813</v>
      </c>
      <c r="H58" s="327">
        <v>4.1671</v>
      </c>
      <c r="I58" s="327">
        <v>2.1897</v>
      </c>
      <c r="J58" s="327">
        <v>2.9474</v>
      </c>
      <c r="K58" s="327">
        <v>2.2584</v>
      </c>
      <c r="L58" s="327">
        <v>5.5175</v>
      </c>
      <c r="M58" s="327">
        <v>3.2269</v>
      </c>
      <c r="N58" s="327">
        <v>4.2823</v>
      </c>
      <c r="O58" s="327">
        <v>2.7466</v>
      </c>
      <c r="P58" s="327">
        <v>0</v>
      </c>
    </row>
    <row r="59" spans="1:16" ht="15">
      <c r="A59" s="326">
        <v>51</v>
      </c>
      <c r="B59" s="327">
        <v>0</v>
      </c>
      <c r="C59" s="327">
        <v>0</v>
      </c>
      <c r="D59" s="327">
        <v>13.8713</v>
      </c>
      <c r="E59" s="327">
        <v>2.229</v>
      </c>
      <c r="F59" s="327">
        <v>5.1609</v>
      </c>
      <c r="G59" s="327">
        <v>2.8083</v>
      </c>
      <c r="H59" s="327">
        <v>3.908</v>
      </c>
      <c r="I59" s="327">
        <v>2.1889</v>
      </c>
      <c r="J59" s="327">
        <v>2.9564</v>
      </c>
      <c r="K59" s="327">
        <v>2.2573</v>
      </c>
      <c r="L59" s="327">
        <v>5.5684</v>
      </c>
      <c r="M59" s="327">
        <v>3.2266</v>
      </c>
      <c r="N59" s="327">
        <v>4.1882</v>
      </c>
      <c r="O59" s="327">
        <v>2.7318</v>
      </c>
      <c r="P59" s="327">
        <v>0</v>
      </c>
    </row>
    <row r="60" spans="1:16" ht="15">
      <c r="A60" s="326">
        <v>52</v>
      </c>
      <c r="B60" s="327">
        <v>0</v>
      </c>
      <c r="C60" s="327">
        <v>0</v>
      </c>
      <c r="D60" s="327">
        <v>12.7088</v>
      </c>
      <c r="E60" s="327">
        <v>2.2278</v>
      </c>
      <c r="F60" s="327">
        <v>5.1481</v>
      </c>
      <c r="G60" s="327">
        <v>2.8035</v>
      </c>
      <c r="H60" s="327">
        <v>3.6489</v>
      </c>
      <c r="I60" s="327">
        <v>2.1881</v>
      </c>
      <c r="J60" s="327">
        <v>2.9654</v>
      </c>
      <c r="K60" s="327">
        <v>2.2562</v>
      </c>
      <c r="L60" s="327">
        <v>5.6193</v>
      </c>
      <c r="M60" s="327">
        <v>3.2263</v>
      </c>
      <c r="N60" s="327">
        <v>4.0941</v>
      </c>
      <c r="O60" s="327">
        <v>2.7169</v>
      </c>
      <c r="P60" s="327">
        <v>0</v>
      </c>
    </row>
    <row r="61" spans="1:16" ht="15">
      <c r="A61" s="326">
        <v>53</v>
      </c>
      <c r="B61" s="327">
        <v>0</v>
      </c>
      <c r="C61" s="327">
        <v>0</v>
      </c>
      <c r="D61" s="327">
        <v>11.5464</v>
      </c>
      <c r="E61" s="327">
        <v>2.2267</v>
      </c>
      <c r="F61" s="327">
        <v>5.1352</v>
      </c>
      <c r="G61" s="327">
        <v>2.7988</v>
      </c>
      <c r="H61" s="327">
        <v>3.3898</v>
      </c>
      <c r="I61" s="327">
        <v>2.1873</v>
      </c>
      <c r="J61" s="327">
        <v>2.9744</v>
      </c>
      <c r="K61" s="327">
        <v>2.2552</v>
      </c>
      <c r="L61" s="327">
        <v>5.6702</v>
      </c>
      <c r="M61" s="327">
        <v>3.226</v>
      </c>
      <c r="N61" s="327">
        <v>3.9999</v>
      </c>
      <c r="O61" s="327">
        <v>2.7021</v>
      </c>
      <c r="P61" s="327">
        <v>0</v>
      </c>
    </row>
    <row r="62" spans="1:16" ht="15">
      <c r="A62" s="326">
        <v>54</v>
      </c>
      <c r="B62" s="327">
        <v>0</v>
      </c>
      <c r="C62" s="327">
        <v>0</v>
      </c>
      <c r="D62" s="327">
        <v>10.3839</v>
      </c>
      <c r="E62" s="327">
        <v>2.2256</v>
      </c>
      <c r="F62" s="327">
        <v>5.1223</v>
      </c>
      <c r="G62" s="327">
        <v>2.794</v>
      </c>
      <c r="H62" s="327">
        <v>3.1307</v>
      </c>
      <c r="I62" s="327">
        <v>2.1865</v>
      </c>
      <c r="J62" s="327">
        <v>2.9834</v>
      </c>
      <c r="K62" s="327">
        <v>2.2541</v>
      </c>
      <c r="L62" s="327">
        <v>5.7211</v>
      </c>
      <c r="M62" s="327">
        <v>3.2257</v>
      </c>
      <c r="N62" s="327">
        <v>3.9058</v>
      </c>
      <c r="O62" s="327">
        <v>2.6873</v>
      </c>
      <c r="P62" s="327">
        <v>0</v>
      </c>
    </row>
    <row r="63" spans="1:16" ht="15">
      <c r="A63" s="326">
        <v>55</v>
      </c>
      <c r="B63" s="327">
        <v>0</v>
      </c>
      <c r="C63" s="327">
        <v>0</v>
      </c>
      <c r="D63" s="327">
        <v>9.6915</v>
      </c>
      <c r="E63" s="327">
        <v>2.2043</v>
      </c>
      <c r="F63" s="327">
        <v>4.9296</v>
      </c>
      <c r="G63" s="327">
        <v>2.7254</v>
      </c>
      <c r="H63" s="327">
        <v>3.1584</v>
      </c>
      <c r="I63" s="327">
        <v>2.1684</v>
      </c>
      <c r="J63" s="327">
        <v>2.9241</v>
      </c>
      <c r="K63" s="327">
        <v>2.2318</v>
      </c>
      <c r="L63" s="327">
        <v>5.5552</v>
      </c>
      <c r="M63" s="327">
        <v>3.1673</v>
      </c>
      <c r="N63" s="327">
        <v>3.8527</v>
      </c>
      <c r="O63" s="327">
        <v>2.644</v>
      </c>
      <c r="P63" s="327">
        <v>0</v>
      </c>
    </row>
    <row r="64" spans="1:16" ht="15">
      <c r="A64" s="326">
        <v>56</v>
      </c>
      <c r="B64" s="327">
        <v>0</v>
      </c>
      <c r="C64" s="327">
        <v>0</v>
      </c>
      <c r="D64" s="327">
        <v>8.9991</v>
      </c>
      <c r="E64" s="327">
        <v>2.183</v>
      </c>
      <c r="F64" s="327">
        <v>4.7369</v>
      </c>
      <c r="G64" s="327">
        <v>2.6567</v>
      </c>
      <c r="H64" s="327">
        <v>3.1862</v>
      </c>
      <c r="I64" s="327">
        <v>2.1504</v>
      </c>
      <c r="J64" s="327">
        <v>2.8648</v>
      </c>
      <c r="K64" s="327">
        <v>2.2095</v>
      </c>
      <c r="L64" s="327">
        <v>5.3894</v>
      </c>
      <c r="M64" s="327">
        <v>3.1088</v>
      </c>
      <c r="N64" s="327">
        <v>3.7996</v>
      </c>
      <c r="O64" s="327">
        <v>2.6007</v>
      </c>
      <c r="P64" s="327">
        <v>0</v>
      </c>
    </row>
    <row r="65" spans="1:16" ht="15">
      <c r="A65" s="326">
        <v>57</v>
      </c>
      <c r="B65" s="327">
        <v>0</v>
      </c>
      <c r="C65" s="327">
        <v>0</v>
      </c>
      <c r="D65" s="327">
        <v>8.3067</v>
      </c>
      <c r="E65" s="327">
        <v>2.1618</v>
      </c>
      <c r="F65" s="327">
        <v>4.5442</v>
      </c>
      <c r="G65" s="327">
        <v>2.5881</v>
      </c>
      <c r="H65" s="327">
        <v>3.2139</v>
      </c>
      <c r="I65" s="327">
        <v>2.1324</v>
      </c>
      <c r="J65" s="327">
        <v>2.8055</v>
      </c>
      <c r="K65" s="327">
        <v>2.1871</v>
      </c>
      <c r="L65" s="327">
        <v>5.2235</v>
      </c>
      <c r="M65" s="327">
        <v>3.0504</v>
      </c>
      <c r="N65" s="327">
        <v>3.7465</v>
      </c>
      <c r="O65" s="327">
        <v>2.5574</v>
      </c>
      <c r="P65" s="327">
        <v>0</v>
      </c>
    </row>
    <row r="66" spans="1:16" ht="15">
      <c r="A66" s="326">
        <v>58</v>
      </c>
      <c r="B66" s="327">
        <v>0</v>
      </c>
      <c r="C66" s="327">
        <v>0</v>
      </c>
      <c r="D66" s="327">
        <v>7.6143</v>
      </c>
      <c r="E66" s="327">
        <v>2.1405</v>
      </c>
      <c r="F66" s="327">
        <v>4.3515</v>
      </c>
      <c r="G66" s="327">
        <v>2.5195</v>
      </c>
      <c r="H66" s="327">
        <v>3.2416</v>
      </c>
      <c r="I66" s="327">
        <v>2.1144</v>
      </c>
      <c r="J66" s="327">
        <v>2.7462</v>
      </c>
      <c r="K66" s="327">
        <v>2.1648</v>
      </c>
      <c r="L66" s="327">
        <v>5.0576</v>
      </c>
      <c r="M66" s="327">
        <v>2.992</v>
      </c>
      <c r="N66" s="327">
        <v>3.6934</v>
      </c>
      <c r="O66" s="327">
        <v>2.5141</v>
      </c>
      <c r="P66" s="327">
        <v>0</v>
      </c>
    </row>
    <row r="67" spans="1:16" ht="15">
      <c r="A67" s="326">
        <v>59</v>
      </c>
      <c r="B67" s="327">
        <v>0</v>
      </c>
      <c r="C67" s="327">
        <v>0</v>
      </c>
      <c r="D67" s="327">
        <v>6.9219</v>
      </c>
      <c r="E67" s="327">
        <v>2.1192</v>
      </c>
      <c r="F67" s="327">
        <v>4.1588</v>
      </c>
      <c r="G67" s="327">
        <v>2.4508</v>
      </c>
      <c r="H67" s="327">
        <v>3.2694</v>
      </c>
      <c r="I67" s="327">
        <v>2.0964</v>
      </c>
      <c r="J67" s="327">
        <v>2.6868</v>
      </c>
      <c r="K67" s="327">
        <v>2.1425</v>
      </c>
      <c r="L67" s="327">
        <v>4.8918</v>
      </c>
      <c r="M67" s="327">
        <v>2.9336</v>
      </c>
      <c r="N67" s="327">
        <v>3.6403</v>
      </c>
      <c r="O67" s="327">
        <v>2.4707</v>
      </c>
      <c r="P67" s="327">
        <v>0</v>
      </c>
    </row>
    <row r="68" spans="1:16" ht="15">
      <c r="A68" s="326">
        <v>60</v>
      </c>
      <c r="B68" s="327">
        <v>0</v>
      </c>
      <c r="C68" s="327">
        <v>0</v>
      </c>
      <c r="D68" s="327">
        <v>6.2295</v>
      </c>
      <c r="E68" s="327">
        <v>2.098</v>
      </c>
      <c r="F68" s="327">
        <v>3.9661</v>
      </c>
      <c r="G68" s="327">
        <v>2.3822</v>
      </c>
      <c r="H68" s="327">
        <v>3.2971</v>
      </c>
      <c r="I68" s="327">
        <v>2.0784</v>
      </c>
      <c r="J68" s="327">
        <v>2.6275</v>
      </c>
      <c r="K68" s="327">
        <v>2.1201</v>
      </c>
      <c r="L68" s="327">
        <v>4.7259</v>
      </c>
      <c r="M68" s="327">
        <v>2.8751</v>
      </c>
      <c r="N68" s="327">
        <v>3.5871</v>
      </c>
      <c r="O68" s="327">
        <v>2.4274</v>
      </c>
      <c r="P68" s="327">
        <v>0</v>
      </c>
    </row>
    <row r="69" ht="12.75">
      <c r="A69" s="328"/>
    </row>
    <row r="70" ht="12.75">
      <c r="A70" s="320" t="e">
        <v>#N/A</v>
      </c>
    </row>
    <row r="71" spans="1:16" s="321" customFormat="1" ht="12.75">
      <c r="A71" s="484" t="s">
        <v>18311</v>
      </c>
      <c r="B71" s="484"/>
      <c r="C71" s="484"/>
      <c r="D71" s="484"/>
      <c r="E71" s="484"/>
      <c r="F71" s="484"/>
      <c r="G71" s="484"/>
      <c r="H71" s="484"/>
      <c r="I71" s="484"/>
      <c r="J71" s="484"/>
      <c r="K71" s="484"/>
      <c r="L71" s="484"/>
      <c r="M71" s="484"/>
      <c r="N71" s="484"/>
      <c r="O71" s="484"/>
      <c r="P71" s="484"/>
    </row>
    <row r="72" spans="1:16" ht="12.75">
      <c r="A72" s="485" t="s">
        <v>17913</v>
      </c>
      <c r="B72" s="485"/>
      <c r="C72" s="485"/>
      <c r="D72" s="485"/>
      <c r="E72" s="485"/>
      <c r="F72" s="485"/>
      <c r="G72" s="485"/>
      <c r="H72" s="485"/>
      <c r="I72" s="485"/>
      <c r="J72" s="485"/>
      <c r="K72" s="485"/>
      <c r="L72" s="485"/>
      <c r="M72" s="485"/>
      <c r="N72" s="485"/>
      <c r="O72" s="485"/>
      <c r="P72" s="485"/>
    </row>
    <row r="73" spans="1:16" ht="12.75">
      <c r="A73" s="322" t="s">
        <v>181</v>
      </c>
      <c r="B73" s="323" t="s">
        <v>182</v>
      </c>
      <c r="C73" s="323" t="s">
        <v>182</v>
      </c>
      <c r="D73" s="323" t="s">
        <v>182</v>
      </c>
      <c r="E73" s="323" t="s">
        <v>182</v>
      </c>
      <c r="F73" s="323" t="s">
        <v>182</v>
      </c>
      <c r="G73" s="323" t="s">
        <v>182</v>
      </c>
      <c r="H73" s="323" t="s">
        <v>182</v>
      </c>
      <c r="I73" s="323" t="s">
        <v>182</v>
      </c>
      <c r="J73" s="323" t="s">
        <v>182</v>
      </c>
      <c r="K73" s="323" t="s">
        <v>182</v>
      </c>
      <c r="L73" s="323" t="s">
        <v>182</v>
      </c>
      <c r="M73" s="323" t="s">
        <v>182</v>
      </c>
      <c r="N73" s="323" t="s">
        <v>182</v>
      </c>
      <c r="O73" s="323" t="s">
        <v>182</v>
      </c>
      <c r="P73" s="323" t="s">
        <v>182</v>
      </c>
    </row>
    <row r="74" spans="1:16" ht="12.75">
      <c r="A74" s="324" t="s">
        <v>196</v>
      </c>
      <c r="B74" s="325">
        <v>1</v>
      </c>
      <c r="C74" s="325">
        <v>2</v>
      </c>
      <c r="D74" s="325">
        <v>3</v>
      </c>
      <c r="E74" s="325">
        <v>4</v>
      </c>
      <c r="F74" s="325">
        <v>5</v>
      </c>
      <c r="G74" s="325">
        <v>6</v>
      </c>
      <c r="H74" s="325">
        <v>7</v>
      </c>
      <c r="I74" s="325">
        <v>8</v>
      </c>
      <c r="J74" s="325">
        <v>9</v>
      </c>
      <c r="K74" s="325">
        <v>10</v>
      </c>
      <c r="L74" s="325">
        <v>11</v>
      </c>
      <c r="M74" s="325">
        <v>12</v>
      </c>
      <c r="N74" s="325">
        <v>13</v>
      </c>
      <c r="O74" s="325">
        <v>14</v>
      </c>
      <c r="P74" s="325">
        <v>15</v>
      </c>
    </row>
    <row r="75" spans="1:16" ht="15">
      <c r="A75" s="326">
        <v>0</v>
      </c>
      <c r="B75" s="327">
        <v>0</v>
      </c>
      <c r="C75" s="327">
        <v>0</v>
      </c>
      <c r="D75" s="327">
        <v>96.087</v>
      </c>
      <c r="E75" s="327">
        <v>26.7371</v>
      </c>
      <c r="F75" s="327">
        <v>92.2527</v>
      </c>
      <c r="G75" s="327">
        <v>31.7618</v>
      </c>
      <c r="H75" s="327">
        <v>88.7029</v>
      </c>
      <c r="I75" s="327">
        <v>29.8598</v>
      </c>
      <c r="J75" s="327">
        <v>102.888</v>
      </c>
      <c r="K75" s="327">
        <v>28.4298</v>
      </c>
      <c r="L75" s="327">
        <v>53.042</v>
      </c>
      <c r="M75" s="327">
        <v>37.3628</v>
      </c>
      <c r="N75" s="327">
        <v>0</v>
      </c>
      <c r="O75" s="327">
        <v>0</v>
      </c>
      <c r="P75" s="327">
        <v>0</v>
      </c>
    </row>
    <row r="76" spans="1:16" ht="15">
      <c r="A76" s="326">
        <v>1</v>
      </c>
      <c r="B76" s="327">
        <v>0</v>
      </c>
      <c r="C76" s="327">
        <v>0</v>
      </c>
      <c r="D76" s="327">
        <v>85.4106</v>
      </c>
      <c r="E76" s="327">
        <v>23.7663</v>
      </c>
      <c r="F76" s="327">
        <v>82.0024</v>
      </c>
      <c r="G76" s="327">
        <v>28.2327</v>
      </c>
      <c r="H76" s="327">
        <v>78.847</v>
      </c>
      <c r="I76" s="327">
        <v>26.5421</v>
      </c>
      <c r="J76" s="327">
        <v>91.456</v>
      </c>
      <c r="K76" s="327">
        <v>25.271</v>
      </c>
      <c r="L76" s="327">
        <v>47.1484</v>
      </c>
      <c r="M76" s="327">
        <v>33.2114</v>
      </c>
      <c r="N76" s="327">
        <v>0</v>
      </c>
      <c r="O76" s="327">
        <v>0</v>
      </c>
      <c r="P76" s="327">
        <v>0</v>
      </c>
    </row>
    <row r="77" spans="1:16" ht="15">
      <c r="A77" s="326">
        <v>2</v>
      </c>
      <c r="B77" s="327">
        <v>0</v>
      </c>
      <c r="C77" s="327">
        <v>0</v>
      </c>
      <c r="D77" s="327">
        <v>74.7343</v>
      </c>
      <c r="E77" s="327">
        <v>20.7955</v>
      </c>
      <c r="F77" s="327">
        <v>71.7521</v>
      </c>
      <c r="G77" s="327">
        <v>24.7036</v>
      </c>
      <c r="H77" s="327">
        <v>68.9911</v>
      </c>
      <c r="I77" s="327">
        <v>23.2243</v>
      </c>
      <c r="J77" s="327">
        <v>80.024</v>
      </c>
      <c r="K77" s="327">
        <v>22.1121</v>
      </c>
      <c r="L77" s="327">
        <v>41.2549</v>
      </c>
      <c r="M77" s="327">
        <v>29.0599</v>
      </c>
      <c r="N77" s="327">
        <v>0</v>
      </c>
      <c r="O77" s="327">
        <v>0</v>
      </c>
      <c r="P77" s="327">
        <v>0</v>
      </c>
    </row>
    <row r="78" spans="1:16" ht="15">
      <c r="A78" s="326">
        <v>3</v>
      </c>
      <c r="B78" s="327">
        <v>0</v>
      </c>
      <c r="C78" s="327">
        <v>0</v>
      </c>
      <c r="D78" s="327">
        <v>64.058</v>
      </c>
      <c r="E78" s="327">
        <v>17.8248</v>
      </c>
      <c r="F78" s="327">
        <v>61.5018</v>
      </c>
      <c r="G78" s="327">
        <v>21.1745</v>
      </c>
      <c r="H78" s="327">
        <v>59.1353</v>
      </c>
      <c r="I78" s="327">
        <v>19.9066</v>
      </c>
      <c r="J78" s="327">
        <v>68.592</v>
      </c>
      <c r="K78" s="327">
        <v>18.9532</v>
      </c>
      <c r="L78" s="327">
        <v>35.3613</v>
      </c>
      <c r="M78" s="327">
        <v>24.9085</v>
      </c>
      <c r="N78" s="327">
        <v>0</v>
      </c>
      <c r="O78" s="327">
        <v>0</v>
      </c>
      <c r="P78" s="327">
        <v>0</v>
      </c>
    </row>
    <row r="79" spans="1:16" ht="15">
      <c r="A79" s="326">
        <v>4</v>
      </c>
      <c r="B79" s="327">
        <v>0</v>
      </c>
      <c r="C79" s="327">
        <v>0</v>
      </c>
      <c r="D79" s="327">
        <v>53.3816</v>
      </c>
      <c r="E79" s="327">
        <v>14.854</v>
      </c>
      <c r="F79" s="327">
        <v>51.2515</v>
      </c>
      <c r="G79" s="327">
        <v>17.6455</v>
      </c>
      <c r="H79" s="327">
        <v>49.2794</v>
      </c>
      <c r="I79" s="327">
        <v>16.5888</v>
      </c>
      <c r="J79" s="327">
        <v>57.16</v>
      </c>
      <c r="K79" s="327">
        <v>15.7944</v>
      </c>
      <c r="L79" s="327">
        <v>29.4678</v>
      </c>
      <c r="M79" s="327">
        <v>20.7571</v>
      </c>
      <c r="N79" s="327">
        <v>0</v>
      </c>
      <c r="O79" s="327">
        <v>0</v>
      </c>
      <c r="P79" s="327">
        <v>0</v>
      </c>
    </row>
    <row r="80" spans="1:16" ht="15">
      <c r="A80" s="326">
        <v>5</v>
      </c>
      <c r="B80" s="327">
        <v>0</v>
      </c>
      <c r="C80" s="327">
        <v>0</v>
      </c>
      <c r="D80" s="327">
        <v>42.7053</v>
      </c>
      <c r="E80" s="327">
        <v>11.8832</v>
      </c>
      <c r="F80" s="327">
        <v>41.0012</v>
      </c>
      <c r="G80" s="327">
        <v>14.1164</v>
      </c>
      <c r="H80" s="327">
        <v>39.4235</v>
      </c>
      <c r="I80" s="327">
        <v>13.271</v>
      </c>
      <c r="J80" s="327">
        <v>45.728</v>
      </c>
      <c r="K80" s="327">
        <v>12.6355</v>
      </c>
      <c r="L80" s="327">
        <v>23.5742</v>
      </c>
      <c r="M80" s="327">
        <v>16.6057</v>
      </c>
      <c r="N80" s="327">
        <v>0</v>
      </c>
      <c r="O80" s="327">
        <v>0</v>
      </c>
      <c r="P80" s="327">
        <v>0</v>
      </c>
    </row>
    <row r="81" spans="1:16" ht="15">
      <c r="A81" s="326">
        <v>6</v>
      </c>
      <c r="B81" s="327">
        <v>0</v>
      </c>
      <c r="C81" s="327">
        <v>0</v>
      </c>
      <c r="D81" s="327">
        <v>32.029</v>
      </c>
      <c r="E81" s="327">
        <v>8.9124</v>
      </c>
      <c r="F81" s="327">
        <v>30.7509</v>
      </c>
      <c r="G81" s="327">
        <v>10.5873</v>
      </c>
      <c r="H81" s="327">
        <v>29.5676</v>
      </c>
      <c r="I81" s="327">
        <v>9.9533</v>
      </c>
      <c r="J81" s="327">
        <v>34.296</v>
      </c>
      <c r="K81" s="327">
        <v>9.4766</v>
      </c>
      <c r="L81" s="327">
        <v>17.6807</v>
      </c>
      <c r="M81" s="327">
        <v>12.4543</v>
      </c>
      <c r="N81" s="327">
        <v>0</v>
      </c>
      <c r="O81" s="327">
        <v>0</v>
      </c>
      <c r="P81" s="327">
        <v>0</v>
      </c>
    </row>
    <row r="82" spans="1:16" ht="15">
      <c r="A82" s="326">
        <v>7</v>
      </c>
      <c r="B82" s="327">
        <v>0</v>
      </c>
      <c r="C82" s="327">
        <v>0</v>
      </c>
      <c r="D82" s="327">
        <v>30.363</v>
      </c>
      <c r="E82" s="327">
        <v>8.6648</v>
      </c>
      <c r="F82" s="327">
        <v>29.2636</v>
      </c>
      <c r="G82" s="327">
        <v>10.2932</v>
      </c>
      <c r="H82" s="327">
        <v>28.2649</v>
      </c>
      <c r="I82" s="327">
        <v>9.6768</v>
      </c>
      <c r="J82" s="327">
        <v>33.0441</v>
      </c>
      <c r="K82" s="327">
        <v>9.2134</v>
      </c>
      <c r="L82" s="327">
        <v>17.7373</v>
      </c>
      <c r="M82" s="327">
        <v>12.1572</v>
      </c>
      <c r="N82" s="327">
        <v>0</v>
      </c>
      <c r="O82" s="327">
        <v>0</v>
      </c>
      <c r="P82" s="327">
        <v>0</v>
      </c>
    </row>
    <row r="83" spans="1:16" ht="15">
      <c r="A83" s="326">
        <v>8</v>
      </c>
      <c r="B83" s="327">
        <v>0</v>
      </c>
      <c r="C83" s="327">
        <v>0</v>
      </c>
      <c r="D83" s="327">
        <v>28.6971</v>
      </c>
      <c r="E83" s="327">
        <v>8.4172</v>
      </c>
      <c r="F83" s="327">
        <v>27.7763</v>
      </c>
      <c r="G83" s="327">
        <v>9.9991</v>
      </c>
      <c r="H83" s="327">
        <v>26.9622</v>
      </c>
      <c r="I83" s="327">
        <v>9.4003</v>
      </c>
      <c r="J83" s="327">
        <v>31.7922</v>
      </c>
      <c r="K83" s="327">
        <v>8.9501</v>
      </c>
      <c r="L83" s="327">
        <v>17.7939</v>
      </c>
      <c r="M83" s="327">
        <v>11.8601</v>
      </c>
      <c r="N83" s="327">
        <v>0</v>
      </c>
      <c r="O83" s="327">
        <v>0</v>
      </c>
      <c r="P83" s="327">
        <v>0</v>
      </c>
    </row>
    <row r="84" spans="1:16" ht="15">
      <c r="A84" s="326">
        <v>9</v>
      </c>
      <c r="B84" s="327">
        <v>0</v>
      </c>
      <c r="C84" s="327">
        <v>0</v>
      </c>
      <c r="D84" s="327">
        <v>27.0312</v>
      </c>
      <c r="E84" s="327">
        <v>8.1697</v>
      </c>
      <c r="F84" s="327">
        <v>26.289</v>
      </c>
      <c r="G84" s="327">
        <v>9.705</v>
      </c>
      <c r="H84" s="327">
        <v>25.6594</v>
      </c>
      <c r="I84" s="327">
        <v>9.1238</v>
      </c>
      <c r="J84" s="327">
        <v>30.5402</v>
      </c>
      <c r="K84" s="327">
        <v>8.6869</v>
      </c>
      <c r="L84" s="327">
        <v>17.8505</v>
      </c>
      <c r="M84" s="327">
        <v>11.563</v>
      </c>
      <c r="N84" s="327">
        <v>0</v>
      </c>
      <c r="O84" s="327">
        <v>0</v>
      </c>
      <c r="P84" s="327">
        <v>0</v>
      </c>
    </row>
    <row r="85" spans="1:16" ht="15">
      <c r="A85" s="326">
        <v>10</v>
      </c>
      <c r="B85" s="327">
        <v>0</v>
      </c>
      <c r="C85" s="327">
        <v>0</v>
      </c>
      <c r="D85" s="327">
        <v>25.3652</v>
      </c>
      <c r="E85" s="327">
        <v>7.9221</v>
      </c>
      <c r="F85" s="327">
        <v>24.8018</v>
      </c>
      <c r="G85" s="327">
        <v>9.4109</v>
      </c>
      <c r="H85" s="327">
        <v>24.3567</v>
      </c>
      <c r="I85" s="327">
        <v>8.8474</v>
      </c>
      <c r="J85" s="327">
        <v>29.2883</v>
      </c>
      <c r="K85" s="327">
        <v>8.4237</v>
      </c>
      <c r="L85" s="327">
        <v>17.9071</v>
      </c>
      <c r="M85" s="327">
        <v>11.2659</v>
      </c>
      <c r="N85" s="327">
        <v>0</v>
      </c>
      <c r="O85" s="327">
        <v>0</v>
      </c>
      <c r="P85" s="327">
        <v>0</v>
      </c>
    </row>
    <row r="86" spans="1:16" ht="15">
      <c r="A86" s="326">
        <v>11</v>
      </c>
      <c r="B86" s="327">
        <v>0</v>
      </c>
      <c r="C86" s="327">
        <v>0</v>
      </c>
      <c r="D86" s="327">
        <v>23.6993</v>
      </c>
      <c r="E86" s="327">
        <v>7.6745</v>
      </c>
      <c r="F86" s="327">
        <v>23.3145</v>
      </c>
      <c r="G86" s="327">
        <v>9.1168</v>
      </c>
      <c r="H86" s="327">
        <v>23.054</v>
      </c>
      <c r="I86" s="327">
        <v>8.5709</v>
      </c>
      <c r="J86" s="327">
        <v>28.0364</v>
      </c>
      <c r="K86" s="327">
        <v>8.1604</v>
      </c>
      <c r="L86" s="327">
        <v>17.9638</v>
      </c>
      <c r="M86" s="327">
        <v>10.9688</v>
      </c>
      <c r="N86" s="327">
        <v>0</v>
      </c>
      <c r="O86" s="327">
        <v>0</v>
      </c>
      <c r="P86" s="327">
        <v>0</v>
      </c>
    </row>
    <row r="87" spans="1:16" ht="15">
      <c r="A87" s="326">
        <v>12</v>
      </c>
      <c r="B87" s="327">
        <v>0</v>
      </c>
      <c r="C87" s="327">
        <v>0</v>
      </c>
      <c r="D87" s="327">
        <v>22.0334</v>
      </c>
      <c r="E87" s="327">
        <v>7.427</v>
      </c>
      <c r="F87" s="327">
        <v>21.8272</v>
      </c>
      <c r="G87" s="327">
        <v>8.8227</v>
      </c>
      <c r="H87" s="327">
        <v>21.7512</v>
      </c>
      <c r="I87" s="327">
        <v>8.2944</v>
      </c>
      <c r="J87" s="327">
        <v>26.7845</v>
      </c>
      <c r="K87" s="327">
        <v>7.8972</v>
      </c>
      <c r="L87" s="327">
        <v>18.0204</v>
      </c>
      <c r="M87" s="327">
        <v>10.6718</v>
      </c>
      <c r="N87" s="327">
        <v>0</v>
      </c>
      <c r="O87" s="327">
        <v>0</v>
      </c>
      <c r="P87" s="327">
        <v>0</v>
      </c>
    </row>
    <row r="88" spans="1:16" ht="15">
      <c r="A88" s="326">
        <v>13</v>
      </c>
      <c r="B88" s="327">
        <v>0</v>
      </c>
      <c r="C88" s="327">
        <v>0</v>
      </c>
      <c r="D88" s="327">
        <v>20.3674</v>
      </c>
      <c r="E88" s="327">
        <v>7.1794</v>
      </c>
      <c r="F88" s="327">
        <v>20.3399</v>
      </c>
      <c r="G88" s="327">
        <v>8.5286</v>
      </c>
      <c r="H88" s="327">
        <v>20.4485</v>
      </c>
      <c r="I88" s="327">
        <v>8.0179</v>
      </c>
      <c r="J88" s="327">
        <v>25.5325</v>
      </c>
      <c r="K88" s="327">
        <v>7.6339</v>
      </c>
      <c r="L88" s="327">
        <v>18.077</v>
      </c>
      <c r="M88" s="327">
        <v>10.3747</v>
      </c>
      <c r="N88" s="327">
        <v>0</v>
      </c>
      <c r="O88" s="327">
        <v>0</v>
      </c>
      <c r="P88" s="327">
        <v>0</v>
      </c>
    </row>
    <row r="89" spans="1:16" ht="15">
      <c r="A89" s="326">
        <v>14</v>
      </c>
      <c r="B89" s="327">
        <v>0</v>
      </c>
      <c r="C89" s="327">
        <v>0</v>
      </c>
      <c r="D89" s="327">
        <v>18.7015</v>
      </c>
      <c r="E89" s="327">
        <v>6.9318</v>
      </c>
      <c r="F89" s="327">
        <v>18.8526</v>
      </c>
      <c r="G89" s="327">
        <v>8.2345</v>
      </c>
      <c r="H89" s="327">
        <v>19.1458</v>
      </c>
      <c r="I89" s="327">
        <v>7.7414</v>
      </c>
      <c r="J89" s="327">
        <v>24.2806</v>
      </c>
      <c r="K89" s="327">
        <v>7.3707</v>
      </c>
      <c r="L89" s="327">
        <v>18.1336</v>
      </c>
      <c r="M89" s="327">
        <v>10.0776</v>
      </c>
      <c r="N89" s="327">
        <v>0</v>
      </c>
      <c r="O89" s="327">
        <v>0</v>
      </c>
      <c r="P89" s="327">
        <v>0</v>
      </c>
    </row>
    <row r="90" spans="1:16" ht="15">
      <c r="A90" s="326">
        <v>15</v>
      </c>
      <c r="B90" s="327">
        <v>0</v>
      </c>
      <c r="C90" s="327">
        <v>0</v>
      </c>
      <c r="D90" s="327">
        <v>17.0356</v>
      </c>
      <c r="E90" s="327">
        <v>6.6843</v>
      </c>
      <c r="F90" s="327">
        <v>17.3653</v>
      </c>
      <c r="G90" s="327">
        <v>7.9405</v>
      </c>
      <c r="H90" s="327">
        <v>17.843</v>
      </c>
      <c r="I90" s="327">
        <v>7.465</v>
      </c>
      <c r="J90" s="327">
        <v>23.0287</v>
      </c>
      <c r="K90" s="327">
        <v>7.1075</v>
      </c>
      <c r="L90" s="327">
        <v>18.1902</v>
      </c>
      <c r="M90" s="327">
        <v>9.7805</v>
      </c>
      <c r="N90" s="327">
        <v>0</v>
      </c>
      <c r="O90" s="327">
        <v>0</v>
      </c>
      <c r="P90" s="327">
        <v>0</v>
      </c>
    </row>
    <row r="91" spans="1:16" ht="15">
      <c r="A91" s="326">
        <v>16</v>
      </c>
      <c r="B91" s="327">
        <v>0</v>
      </c>
      <c r="C91" s="327">
        <v>0</v>
      </c>
      <c r="D91" s="327">
        <v>15.3696</v>
      </c>
      <c r="E91" s="327">
        <v>6.4367</v>
      </c>
      <c r="F91" s="327">
        <v>15.878</v>
      </c>
      <c r="G91" s="327">
        <v>7.6464</v>
      </c>
      <c r="H91" s="327">
        <v>16.5403</v>
      </c>
      <c r="I91" s="327">
        <v>7.1885</v>
      </c>
      <c r="J91" s="327">
        <v>21.7768</v>
      </c>
      <c r="K91" s="327">
        <v>6.8442</v>
      </c>
      <c r="L91" s="327">
        <v>18.2468</v>
      </c>
      <c r="M91" s="327">
        <v>9.4834</v>
      </c>
      <c r="N91" s="327">
        <v>0</v>
      </c>
      <c r="O91" s="327">
        <v>0</v>
      </c>
      <c r="P91" s="327">
        <v>0</v>
      </c>
    </row>
    <row r="92" spans="1:16" ht="15">
      <c r="A92" s="326">
        <v>17</v>
      </c>
      <c r="B92" s="327">
        <v>0</v>
      </c>
      <c r="C92" s="327">
        <v>0</v>
      </c>
      <c r="D92" s="327">
        <v>13.7037</v>
      </c>
      <c r="E92" s="327">
        <v>6.1892</v>
      </c>
      <c r="F92" s="327">
        <v>14.3908</v>
      </c>
      <c r="G92" s="327">
        <v>7.3523</v>
      </c>
      <c r="H92" s="327">
        <v>15.2375</v>
      </c>
      <c r="I92" s="327">
        <v>6.912</v>
      </c>
      <c r="J92" s="327">
        <v>20.5248</v>
      </c>
      <c r="K92" s="327">
        <v>6.581</v>
      </c>
      <c r="L92" s="327">
        <v>18.3035</v>
      </c>
      <c r="M92" s="327">
        <v>9.1863</v>
      </c>
      <c r="N92" s="327">
        <v>0</v>
      </c>
      <c r="O92" s="327">
        <v>0</v>
      </c>
      <c r="P92" s="327">
        <v>0</v>
      </c>
    </row>
    <row r="93" spans="1:16" ht="15">
      <c r="A93" s="326">
        <v>18</v>
      </c>
      <c r="B93" s="327">
        <v>0</v>
      </c>
      <c r="C93" s="327">
        <v>0</v>
      </c>
      <c r="D93" s="327">
        <v>12.0377</v>
      </c>
      <c r="E93" s="327">
        <v>5.9416</v>
      </c>
      <c r="F93" s="327">
        <v>12.9035</v>
      </c>
      <c r="G93" s="327">
        <v>7.0582</v>
      </c>
      <c r="H93" s="327">
        <v>13.9348</v>
      </c>
      <c r="I93" s="327">
        <v>6.6355</v>
      </c>
      <c r="J93" s="327">
        <v>19.2729</v>
      </c>
      <c r="K93" s="327">
        <v>6.3177</v>
      </c>
      <c r="L93" s="327">
        <v>18.3601</v>
      </c>
      <c r="M93" s="327">
        <v>8.8893</v>
      </c>
      <c r="N93" s="327">
        <v>19.4683</v>
      </c>
      <c r="O93" s="327">
        <v>8.0519</v>
      </c>
      <c r="P93" s="327">
        <v>0</v>
      </c>
    </row>
    <row r="94" spans="1:16" ht="15">
      <c r="A94" s="326">
        <v>19</v>
      </c>
      <c r="B94" s="327">
        <v>0</v>
      </c>
      <c r="C94" s="327">
        <v>0</v>
      </c>
      <c r="D94" s="327">
        <v>13.3129</v>
      </c>
      <c r="E94" s="327">
        <v>5.8888</v>
      </c>
      <c r="F94" s="327">
        <v>13.4187</v>
      </c>
      <c r="G94" s="327">
        <v>6.8897</v>
      </c>
      <c r="H94" s="327">
        <v>13.6655</v>
      </c>
      <c r="I94" s="327">
        <v>6.5242</v>
      </c>
      <c r="J94" s="327">
        <v>18.9369</v>
      </c>
      <c r="K94" s="327">
        <v>6.2802</v>
      </c>
      <c r="L94" s="327">
        <v>17.6098</v>
      </c>
      <c r="M94" s="327">
        <v>8.8658</v>
      </c>
      <c r="N94" s="327">
        <v>18.9275</v>
      </c>
      <c r="O94" s="327">
        <v>7.8283</v>
      </c>
      <c r="P94" s="327">
        <v>0</v>
      </c>
    </row>
    <row r="95" spans="1:16" ht="15">
      <c r="A95" s="326">
        <v>20</v>
      </c>
      <c r="B95" s="327">
        <v>0</v>
      </c>
      <c r="C95" s="327">
        <v>0</v>
      </c>
      <c r="D95" s="327">
        <v>14.588</v>
      </c>
      <c r="E95" s="327">
        <v>5.836</v>
      </c>
      <c r="F95" s="327">
        <v>13.9339</v>
      </c>
      <c r="G95" s="327">
        <v>6.7213</v>
      </c>
      <c r="H95" s="327">
        <v>13.3963</v>
      </c>
      <c r="I95" s="327">
        <v>6.4128</v>
      </c>
      <c r="J95" s="327">
        <v>18.6009</v>
      </c>
      <c r="K95" s="327">
        <v>6.2427</v>
      </c>
      <c r="L95" s="327">
        <v>16.8595</v>
      </c>
      <c r="M95" s="327">
        <v>8.8424</v>
      </c>
      <c r="N95" s="327">
        <v>18.3868</v>
      </c>
      <c r="O95" s="327">
        <v>7.6046</v>
      </c>
      <c r="P95" s="327">
        <v>0</v>
      </c>
    </row>
    <row r="96" spans="1:16" ht="15">
      <c r="A96" s="326">
        <v>21</v>
      </c>
      <c r="B96" s="327">
        <v>0</v>
      </c>
      <c r="C96" s="327">
        <v>0</v>
      </c>
      <c r="D96" s="327">
        <v>15.8632</v>
      </c>
      <c r="E96" s="327">
        <v>5.7833</v>
      </c>
      <c r="F96" s="327">
        <v>14.4492</v>
      </c>
      <c r="G96" s="327">
        <v>6.5529</v>
      </c>
      <c r="H96" s="327">
        <v>13.127</v>
      </c>
      <c r="I96" s="327">
        <v>6.3014</v>
      </c>
      <c r="J96" s="327">
        <v>18.2649</v>
      </c>
      <c r="K96" s="327">
        <v>6.2052</v>
      </c>
      <c r="L96" s="327">
        <v>16.1093</v>
      </c>
      <c r="M96" s="327">
        <v>8.819</v>
      </c>
      <c r="N96" s="327">
        <v>17.846</v>
      </c>
      <c r="O96" s="327">
        <v>7.3809</v>
      </c>
      <c r="P96" s="327">
        <v>0</v>
      </c>
    </row>
    <row r="97" spans="1:16" ht="15">
      <c r="A97" s="326">
        <v>22</v>
      </c>
      <c r="B97" s="327">
        <v>0</v>
      </c>
      <c r="C97" s="327">
        <v>0</v>
      </c>
      <c r="D97" s="327">
        <v>17.1383</v>
      </c>
      <c r="E97" s="327">
        <v>5.7305</v>
      </c>
      <c r="F97" s="327">
        <v>14.9644</v>
      </c>
      <c r="G97" s="327">
        <v>6.3844</v>
      </c>
      <c r="H97" s="327">
        <v>12.8577</v>
      </c>
      <c r="I97" s="327">
        <v>6.1901</v>
      </c>
      <c r="J97" s="327">
        <v>17.9289</v>
      </c>
      <c r="K97" s="327">
        <v>6.1677</v>
      </c>
      <c r="L97" s="327">
        <v>15.359</v>
      </c>
      <c r="M97" s="327">
        <v>8.7956</v>
      </c>
      <c r="N97" s="327">
        <v>17.3052</v>
      </c>
      <c r="O97" s="327">
        <v>7.1573</v>
      </c>
      <c r="P97" s="327">
        <v>0</v>
      </c>
    </row>
    <row r="98" spans="1:16" ht="15">
      <c r="A98" s="326">
        <v>23</v>
      </c>
      <c r="B98" s="327">
        <v>0</v>
      </c>
      <c r="C98" s="327">
        <v>0</v>
      </c>
      <c r="D98" s="327">
        <v>18.4135</v>
      </c>
      <c r="E98" s="327">
        <v>5.6777</v>
      </c>
      <c r="F98" s="327">
        <v>15.4796</v>
      </c>
      <c r="G98" s="327">
        <v>6.216</v>
      </c>
      <c r="H98" s="327">
        <v>12.5885</v>
      </c>
      <c r="I98" s="327">
        <v>6.0787</v>
      </c>
      <c r="J98" s="327">
        <v>17.5929</v>
      </c>
      <c r="K98" s="327">
        <v>6.1302</v>
      </c>
      <c r="L98" s="327">
        <v>14.6087</v>
      </c>
      <c r="M98" s="327">
        <v>8.7722</v>
      </c>
      <c r="N98" s="327">
        <v>16.7644</v>
      </c>
      <c r="O98" s="327">
        <v>6.9336</v>
      </c>
      <c r="P98" s="327">
        <v>0</v>
      </c>
    </row>
    <row r="99" spans="1:16" ht="15">
      <c r="A99" s="326">
        <v>24</v>
      </c>
      <c r="B99" s="327">
        <v>0</v>
      </c>
      <c r="C99" s="327">
        <v>0</v>
      </c>
      <c r="D99" s="327">
        <v>19.6886</v>
      </c>
      <c r="E99" s="327">
        <v>5.625</v>
      </c>
      <c r="F99" s="327">
        <v>15.9948</v>
      </c>
      <c r="G99" s="327">
        <v>6.0476</v>
      </c>
      <c r="H99" s="327">
        <v>12.3192</v>
      </c>
      <c r="I99" s="327">
        <v>5.9673</v>
      </c>
      <c r="J99" s="327">
        <v>17.2569</v>
      </c>
      <c r="K99" s="327">
        <v>6.0927</v>
      </c>
      <c r="L99" s="327">
        <v>13.8584</v>
      </c>
      <c r="M99" s="327">
        <v>8.7487</v>
      </c>
      <c r="N99" s="327">
        <v>16.2236</v>
      </c>
      <c r="O99" s="327">
        <v>6.7099</v>
      </c>
      <c r="P99" s="327">
        <v>0</v>
      </c>
    </row>
    <row r="100" spans="1:16" ht="15">
      <c r="A100" s="326">
        <v>25</v>
      </c>
      <c r="B100" s="327">
        <v>0</v>
      </c>
      <c r="C100" s="327">
        <v>0</v>
      </c>
      <c r="D100" s="327">
        <v>20.9638</v>
      </c>
      <c r="E100" s="327">
        <v>5.5722</v>
      </c>
      <c r="F100" s="327">
        <v>16.5101</v>
      </c>
      <c r="G100" s="327">
        <v>5.8791</v>
      </c>
      <c r="H100" s="327">
        <v>12.0499</v>
      </c>
      <c r="I100" s="327">
        <v>5.856</v>
      </c>
      <c r="J100" s="327">
        <v>16.921</v>
      </c>
      <c r="K100" s="327">
        <v>6.0552</v>
      </c>
      <c r="L100" s="327">
        <v>13.1082</v>
      </c>
      <c r="M100" s="327">
        <v>8.7253</v>
      </c>
      <c r="N100" s="327">
        <v>15.6828</v>
      </c>
      <c r="O100" s="327">
        <v>6.4863</v>
      </c>
      <c r="P100" s="327">
        <v>0</v>
      </c>
    </row>
    <row r="101" spans="1:16" ht="15">
      <c r="A101" s="326">
        <v>26</v>
      </c>
      <c r="B101" s="327">
        <v>0</v>
      </c>
      <c r="C101" s="327">
        <v>0</v>
      </c>
      <c r="D101" s="327">
        <v>22.2389</v>
      </c>
      <c r="E101" s="327">
        <v>5.5194</v>
      </c>
      <c r="F101" s="327">
        <v>17.0253</v>
      </c>
      <c r="G101" s="327">
        <v>5.7107</v>
      </c>
      <c r="H101" s="327">
        <v>11.7807</v>
      </c>
      <c r="I101" s="327">
        <v>5.7446</v>
      </c>
      <c r="J101" s="327">
        <v>16.585</v>
      </c>
      <c r="K101" s="327">
        <v>6.0177</v>
      </c>
      <c r="L101" s="327">
        <v>12.3579</v>
      </c>
      <c r="M101" s="327">
        <v>8.7019</v>
      </c>
      <c r="N101" s="327">
        <v>15.142</v>
      </c>
      <c r="O101" s="327">
        <v>6.2626</v>
      </c>
      <c r="P101" s="327">
        <v>0</v>
      </c>
    </row>
    <row r="102" spans="1:16" ht="15">
      <c r="A102" s="326">
        <v>27</v>
      </c>
      <c r="B102" s="327">
        <v>0</v>
      </c>
      <c r="C102" s="327">
        <v>0</v>
      </c>
      <c r="D102" s="327">
        <v>23.5141</v>
      </c>
      <c r="E102" s="327">
        <v>5.4666</v>
      </c>
      <c r="F102" s="327">
        <v>17.5405</v>
      </c>
      <c r="G102" s="327">
        <v>5.5422</v>
      </c>
      <c r="H102" s="327">
        <v>11.5114</v>
      </c>
      <c r="I102" s="327">
        <v>5.6332</v>
      </c>
      <c r="J102" s="327">
        <v>16.249</v>
      </c>
      <c r="K102" s="327">
        <v>5.9802</v>
      </c>
      <c r="L102" s="327">
        <v>11.6076</v>
      </c>
      <c r="M102" s="327">
        <v>8.6785</v>
      </c>
      <c r="N102" s="327">
        <v>14.6012</v>
      </c>
      <c r="O102" s="327">
        <v>6.0389</v>
      </c>
      <c r="P102" s="327">
        <v>0</v>
      </c>
    </row>
    <row r="103" spans="1:16" ht="15">
      <c r="A103" s="326">
        <v>28</v>
      </c>
      <c r="B103" s="327">
        <v>0</v>
      </c>
      <c r="C103" s="327">
        <v>0</v>
      </c>
      <c r="D103" s="327">
        <v>24.7892</v>
      </c>
      <c r="E103" s="327">
        <v>5.4139</v>
      </c>
      <c r="F103" s="327">
        <v>18.0558</v>
      </c>
      <c r="G103" s="327">
        <v>5.3738</v>
      </c>
      <c r="H103" s="327">
        <v>11.2421</v>
      </c>
      <c r="I103" s="327">
        <v>5.5219</v>
      </c>
      <c r="J103" s="327">
        <v>15.913</v>
      </c>
      <c r="K103" s="327">
        <v>5.9426</v>
      </c>
      <c r="L103" s="327">
        <v>10.8573</v>
      </c>
      <c r="M103" s="327">
        <v>8.6551</v>
      </c>
      <c r="N103" s="327">
        <v>14.0605</v>
      </c>
      <c r="O103" s="327">
        <v>5.8153</v>
      </c>
      <c r="P103" s="327">
        <v>0</v>
      </c>
    </row>
    <row r="104" spans="1:16" ht="15">
      <c r="A104" s="326">
        <v>29</v>
      </c>
      <c r="B104" s="327">
        <v>0</v>
      </c>
      <c r="C104" s="327">
        <v>0</v>
      </c>
      <c r="D104" s="327">
        <v>26.0644</v>
      </c>
      <c r="E104" s="327">
        <v>5.3611</v>
      </c>
      <c r="F104" s="327">
        <v>18.571</v>
      </c>
      <c r="G104" s="327">
        <v>5.2054</v>
      </c>
      <c r="H104" s="327">
        <v>10.9728</v>
      </c>
      <c r="I104" s="327">
        <v>5.4105</v>
      </c>
      <c r="J104" s="327">
        <v>15.577</v>
      </c>
      <c r="K104" s="327">
        <v>5.9051</v>
      </c>
      <c r="L104" s="327">
        <v>10.1071</v>
      </c>
      <c r="M104" s="327">
        <v>8.6317</v>
      </c>
      <c r="N104" s="327">
        <v>13.5197</v>
      </c>
      <c r="O104" s="327">
        <v>5.5916</v>
      </c>
      <c r="P104" s="327">
        <v>0</v>
      </c>
    </row>
    <row r="105" spans="1:16" ht="15">
      <c r="A105" s="326">
        <v>30</v>
      </c>
      <c r="B105" s="327">
        <v>0</v>
      </c>
      <c r="C105" s="327">
        <v>0</v>
      </c>
      <c r="D105" s="327">
        <v>27.3395</v>
      </c>
      <c r="E105" s="327">
        <v>5.3083</v>
      </c>
      <c r="F105" s="327">
        <v>19.0862</v>
      </c>
      <c r="G105" s="327">
        <v>5.0369</v>
      </c>
      <c r="H105" s="327">
        <v>10.7036</v>
      </c>
      <c r="I105" s="327">
        <v>5.2991</v>
      </c>
      <c r="J105" s="327">
        <v>15.241</v>
      </c>
      <c r="K105" s="327">
        <v>5.8676</v>
      </c>
      <c r="L105" s="327">
        <v>9.3568</v>
      </c>
      <c r="M105" s="327">
        <v>8.6082</v>
      </c>
      <c r="N105" s="327">
        <v>12.9789</v>
      </c>
      <c r="O105" s="327">
        <v>5.368</v>
      </c>
      <c r="P105" s="327">
        <v>0</v>
      </c>
    </row>
    <row r="106" spans="1:16" ht="15">
      <c r="A106" s="326">
        <v>31</v>
      </c>
      <c r="B106" s="327">
        <v>0</v>
      </c>
      <c r="C106" s="327">
        <v>0</v>
      </c>
      <c r="D106" s="327">
        <v>25.9223</v>
      </c>
      <c r="E106" s="327">
        <v>5.2834</v>
      </c>
      <c r="F106" s="327">
        <v>18.4788</v>
      </c>
      <c r="G106" s="327">
        <v>5.0298</v>
      </c>
      <c r="H106" s="327">
        <v>10.3527</v>
      </c>
      <c r="I106" s="327">
        <v>5.2884</v>
      </c>
      <c r="J106" s="327">
        <v>14.5831</v>
      </c>
      <c r="K106" s="327">
        <v>5.788</v>
      </c>
      <c r="L106" s="327">
        <v>9.3507</v>
      </c>
      <c r="M106" s="327">
        <v>8.5036</v>
      </c>
      <c r="N106" s="327">
        <v>12.748</v>
      </c>
      <c r="O106" s="327">
        <v>5.3657</v>
      </c>
      <c r="P106" s="327">
        <v>0</v>
      </c>
    </row>
    <row r="107" spans="1:16" ht="15">
      <c r="A107" s="326">
        <v>32</v>
      </c>
      <c r="B107" s="327">
        <v>0</v>
      </c>
      <c r="C107" s="327">
        <v>0</v>
      </c>
      <c r="D107" s="327">
        <v>24.505</v>
      </c>
      <c r="E107" s="327">
        <v>5.2585</v>
      </c>
      <c r="F107" s="327">
        <v>17.8714</v>
      </c>
      <c r="G107" s="327">
        <v>5.0226</v>
      </c>
      <c r="H107" s="327">
        <v>10.0019</v>
      </c>
      <c r="I107" s="327">
        <v>5.2777</v>
      </c>
      <c r="J107" s="327">
        <v>13.9253</v>
      </c>
      <c r="K107" s="327">
        <v>5.7084</v>
      </c>
      <c r="L107" s="327">
        <v>9.3447</v>
      </c>
      <c r="M107" s="327">
        <v>8.399</v>
      </c>
      <c r="N107" s="327">
        <v>12.5172</v>
      </c>
      <c r="O107" s="327">
        <v>5.3635</v>
      </c>
      <c r="P107" s="327">
        <v>0</v>
      </c>
    </row>
    <row r="108" spans="1:16" ht="15">
      <c r="A108" s="326">
        <v>33</v>
      </c>
      <c r="B108" s="327">
        <v>0</v>
      </c>
      <c r="C108" s="327">
        <v>0</v>
      </c>
      <c r="D108" s="327">
        <v>23.0878</v>
      </c>
      <c r="E108" s="327">
        <v>5.2336</v>
      </c>
      <c r="F108" s="327">
        <v>17.2639</v>
      </c>
      <c r="G108" s="327">
        <v>5.0154</v>
      </c>
      <c r="H108" s="327">
        <v>9.6511</v>
      </c>
      <c r="I108" s="327">
        <v>5.267</v>
      </c>
      <c r="J108" s="327">
        <v>13.2674</v>
      </c>
      <c r="K108" s="327">
        <v>5.6287</v>
      </c>
      <c r="L108" s="327">
        <v>9.3386</v>
      </c>
      <c r="M108" s="327">
        <v>8.2944</v>
      </c>
      <c r="N108" s="327">
        <v>12.2863</v>
      </c>
      <c r="O108" s="327">
        <v>5.3613</v>
      </c>
      <c r="P108" s="327">
        <v>0</v>
      </c>
    </row>
    <row r="109" spans="1:16" ht="15">
      <c r="A109" s="326">
        <v>34</v>
      </c>
      <c r="B109" s="327">
        <v>0</v>
      </c>
      <c r="C109" s="327">
        <v>0</v>
      </c>
      <c r="D109" s="327">
        <v>21.6705</v>
      </c>
      <c r="E109" s="327">
        <v>5.2087</v>
      </c>
      <c r="F109" s="327">
        <v>16.6565</v>
      </c>
      <c r="G109" s="327">
        <v>5.0082</v>
      </c>
      <c r="H109" s="327">
        <v>9.3002</v>
      </c>
      <c r="I109" s="327">
        <v>5.2563</v>
      </c>
      <c r="J109" s="327">
        <v>12.6095</v>
      </c>
      <c r="K109" s="327">
        <v>5.5491</v>
      </c>
      <c r="L109" s="327">
        <v>9.3325</v>
      </c>
      <c r="M109" s="327">
        <v>8.1897</v>
      </c>
      <c r="N109" s="327">
        <v>12.0555</v>
      </c>
      <c r="O109" s="327">
        <v>5.3591</v>
      </c>
      <c r="P109" s="327">
        <v>0</v>
      </c>
    </row>
    <row r="110" spans="1:16" ht="15">
      <c r="A110" s="326">
        <v>35</v>
      </c>
      <c r="B110" s="327">
        <v>0</v>
      </c>
      <c r="C110" s="327">
        <v>0</v>
      </c>
      <c r="D110" s="327">
        <v>20.2532</v>
      </c>
      <c r="E110" s="327">
        <v>5.1837</v>
      </c>
      <c r="F110" s="327">
        <v>16.0491</v>
      </c>
      <c r="G110" s="327">
        <v>5.001</v>
      </c>
      <c r="H110" s="327">
        <v>8.9494</v>
      </c>
      <c r="I110" s="327">
        <v>5.2456</v>
      </c>
      <c r="J110" s="327">
        <v>11.9516</v>
      </c>
      <c r="K110" s="327">
        <v>5.4695</v>
      </c>
      <c r="L110" s="327">
        <v>9.3264</v>
      </c>
      <c r="M110" s="327">
        <v>8.0851</v>
      </c>
      <c r="N110" s="327">
        <v>11.8247</v>
      </c>
      <c r="O110" s="327">
        <v>5.3569</v>
      </c>
      <c r="P110" s="327">
        <v>0</v>
      </c>
    </row>
    <row r="111" spans="1:16" ht="15">
      <c r="A111" s="326">
        <v>36</v>
      </c>
      <c r="B111" s="327">
        <v>0</v>
      </c>
      <c r="C111" s="327">
        <v>0</v>
      </c>
      <c r="D111" s="327">
        <v>18.836</v>
      </c>
      <c r="E111" s="327">
        <v>5.1588</v>
      </c>
      <c r="F111" s="327">
        <v>15.4416</v>
      </c>
      <c r="G111" s="327">
        <v>4.9939</v>
      </c>
      <c r="H111" s="327">
        <v>8.5986</v>
      </c>
      <c r="I111" s="327">
        <v>5.2349</v>
      </c>
      <c r="J111" s="327">
        <v>11.2938</v>
      </c>
      <c r="K111" s="327">
        <v>5.3899</v>
      </c>
      <c r="L111" s="327">
        <v>9.3204</v>
      </c>
      <c r="M111" s="327">
        <v>7.9805</v>
      </c>
      <c r="N111" s="327">
        <v>11.5938</v>
      </c>
      <c r="O111" s="327">
        <v>5.3547</v>
      </c>
      <c r="P111" s="327">
        <v>0</v>
      </c>
    </row>
    <row r="112" spans="1:16" ht="15">
      <c r="A112" s="326">
        <v>37</v>
      </c>
      <c r="B112" s="327">
        <v>0</v>
      </c>
      <c r="C112" s="327">
        <v>0</v>
      </c>
      <c r="D112" s="327">
        <v>17.4187</v>
      </c>
      <c r="E112" s="327">
        <v>5.1339</v>
      </c>
      <c r="F112" s="327">
        <v>14.8342</v>
      </c>
      <c r="G112" s="327">
        <v>4.9867</v>
      </c>
      <c r="H112" s="327">
        <v>8.2477</v>
      </c>
      <c r="I112" s="327">
        <v>5.2242</v>
      </c>
      <c r="J112" s="327">
        <v>10.6359</v>
      </c>
      <c r="K112" s="327">
        <v>5.3102</v>
      </c>
      <c r="L112" s="327">
        <v>9.3143</v>
      </c>
      <c r="M112" s="327">
        <v>7.8758</v>
      </c>
      <c r="N112" s="327">
        <v>11.363</v>
      </c>
      <c r="O112" s="327">
        <v>5.3525</v>
      </c>
      <c r="P112" s="327">
        <v>0</v>
      </c>
    </row>
    <row r="113" spans="1:16" ht="15">
      <c r="A113" s="326">
        <v>38</v>
      </c>
      <c r="B113" s="327">
        <v>0</v>
      </c>
      <c r="C113" s="327">
        <v>0</v>
      </c>
      <c r="D113" s="327">
        <v>16.0015</v>
      </c>
      <c r="E113" s="327">
        <v>5.109</v>
      </c>
      <c r="F113" s="327">
        <v>14.2268</v>
      </c>
      <c r="G113" s="327">
        <v>4.9795</v>
      </c>
      <c r="H113" s="327">
        <v>7.8969</v>
      </c>
      <c r="I113" s="327">
        <v>5.2135</v>
      </c>
      <c r="J113" s="327">
        <v>9.978</v>
      </c>
      <c r="K113" s="327">
        <v>5.2306</v>
      </c>
      <c r="L113" s="327">
        <v>9.3082</v>
      </c>
      <c r="M113" s="327">
        <v>7.7712</v>
      </c>
      <c r="N113" s="327">
        <v>11.1321</v>
      </c>
      <c r="O113" s="327">
        <v>5.3502</v>
      </c>
      <c r="P113" s="327">
        <v>0</v>
      </c>
    </row>
    <row r="114" spans="1:16" ht="15">
      <c r="A114" s="326">
        <v>39</v>
      </c>
      <c r="B114" s="327">
        <v>0</v>
      </c>
      <c r="C114" s="327">
        <v>0</v>
      </c>
      <c r="D114" s="327">
        <v>14.5842</v>
      </c>
      <c r="E114" s="327">
        <v>5.0841</v>
      </c>
      <c r="F114" s="327">
        <v>13.6194</v>
      </c>
      <c r="G114" s="327">
        <v>4.9723</v>
      </c>
      <c r="H114" s="327">
        <v>7.5461</v>
      </c>
      <c r="I114" s="327">
        <v>5.2027</v>
      </c>
      <c r="J114" s="327">
        <v>9.3202</v>
      </c>
      <c r="K114" s="327">
        <v>5.151</v>
      </c>
      <c r="L114" s="327">
        <v>9.3022</v>
      </c>
      <c r="M114" s="327">
        <v>7.6666</v>
      </c>
      <c r="N114" s="327">
        <v>10.9013</v>
      </c>
      <c r="O114" s="327">
        <v>5.348</v>
      </c>
      <c r="P114" s="327">
        <v>0</v>
      </c>
    </row>
    <row r="115" spans="1:16" ht="15">
      <c r="A115" s="326">
        <v>40</v>
      </c>
      <c r="B115" s="327">
        <v>0</v>
      </c>
      <c r="C115" s="327">
        <v>0</v>
      </c>
      <c r="D115" s="327">
        <v>13.167</v>
      </c>
      <c r="E115" s="327">
        <v>5.0592</v>
      </c>
      <c r="F115" s="327">
        <v>13.0119</v>
      </c>
      <c r="G115" s="327">
        <v>4.9651</v>
      </c>
      <c r="H115" s="327">
        <v>7.1952</v>
      </c>
      <c r="I115" s="327">
        <v>5.192</v>
      </c>
      <c r="J115" s="327">
        <v>8.6623</v>
      </c>
      <c r="K115" s="327">
        <v>5.0713</v>
      </c>
      <c r="L115" s="327">
        <v>9.2961</v>
      </c>
      <c r="M115" s="327">
        <v>7.562</v>
      </c>
      <c r="N115" s="327">
        <v>10.6704</v>
      </c>
      <c r="O115" s="327">
        <v>5.3458</v>
      </c>
      <c r="P115" s="327">
        <v>0</v>
      </c>
    </row>
    <row r="116" spans="1:16" ht="15">
      <c r="A116" s="326">
        <v>41</v>
      </c>
      <c r="B116" s="327">
        <v>0</v>
      </c>
      <c r="C116" s="327">
        <v>0</v>
      </c>
      <c r="D116" s="327">
        <v>11.7497</v>
      </c>
      <c r="E116" s="327">
        <v>5.0342</v>
      </c>
      <c r="F116" s="327">
        <v>12.4045</v>
      </c>
      <c r="G116" s="327">
        <v>4.958</v>
      </c>
      <c r="H116" s="327">
        <v>6.8444</v>
      </c>
      <c r="I116" s="327">
        <v>5.1813</v>
      </c>
      <c r="J116" s="327">
        <v>8.0044</v>
      </c>
      <c r="K116" s="327">
        <v>4.9917</v>
      </c>
      <c r="L116" s="327">
        <v>9.29</v>
      </c>
      <c r="M116" s="327">
        <v>7.4573</v>
      </c>
      <c r="N116" s="327">
        <v>10.4396</v>
      </c>
      <c r="O116" s="327">
        <v>5.3436</v>
      </c>
      <c r="P116" s="327">
        <v>0</v>
      </c>
    </row>
    <row r="117" spans="1:16" ht="15">
      <c r="A117" s="326">
        <v>42</v>
      </c>
      <c r="B117" s="327">
        <v>0</v>
      </c>
      <c r="C117" s="327">
        <v>0</v>
      </c>
      <c r="D117" s="327">
        <v>10.3325</v>
      </c>
      <c r="E117" s="327">
        <v>5.0093</v>
      </c>
      <c r="F117" s="327">
        <v>11.7971</v>
      </c>
      <c r="G117" s="327">
        <v>4.9508</v>
      </c>
      <c r="H117" s="327">
        <v>6.4936</v>
      </c>
      <c r="I117" s="327">
        <v>5.1706</v>
      </c>
      <c r="J117" s="327">
        <v>7.3466</v>
      </c>
      <c r="K117" s="327">
        <v>4.9121</v>
      </c>
      <c r="L117" s="327">
        <v>9.2839</v>
      </c>
      <c r="M117" s="327">
        <v>7.3527</v>
      </c>
      <c r="N117" s="327">
        <v>10.2087</v>
      </c>
      <c r="O117" s="327">
        <v>5.3414</v>
      </c>
      <c r="P117" s="327">
        <v>0</v>
      </c>
    </row>
    <row r="118" spans="1:16" ht="15">
      <c r="A118" s="326">
        <v>43</v>
      </c>
      <c r="B118" s="327">
        <v>0</v>
      </c>
      <c r="C118" s="327">
        <v>0</v>
      </c>
      <c r="D118" s="327">
        <v>10.0986</v>
      </c>
      <c r="E118" s="327">
        <v>4.9973</v>
      </c>
      <c r="F118" s="327">
        <v>11.434</v>
      </c>
      <c r="G118" s="327">
        <v>4.9436</v>
      </c>
      <c r="H118" s="327">
        <v>6.4693</v>
      </c>
      <c r="I118" s="327">
        <v>5.1512</v>
      </c>
      <c r="J118" s="327">
        <v>7.2065</v>
      </c>
      <c r="K118" s="327">
        <v>4.9117</v>
      </c>
      <c r="L118" s="327">
        <v>9.2137</v>
      </c>
      <c r="M118" s="327">
        <v>7.3333</v>
      </c>
      <c r="N118" s="327">
        <v>10.0355</v>
      </c>
      <c r="O118" s="327">
        <v>5.3355</v>
      </c>
      <c r="P118" s="327">
        <v>0</v>
      </c>
    </row>
    <row r="119" spans="1:16" ht="15">
      <c r="A119" s="326">
        <v>44</v>
      </c>
      <c r="B119" s="327">
        <v>0</v>
      </c>
      <c r="C119" s="327">
        <v>0</v>
      </c>
      <c r="D119" s="327">
        <v>9.8647</v>
      </c>
      <c r="E119" s="327">
        <v>4.9852</v>
      </c>
      <c r="F119" s="327">
        <v>11.071</v>
      </c>
      <c r="G119" s="327">
        <v>4.9364</v>
      </c>
      <c r="H119" s="327">
        <v>6.445</v>
      </c>
      <c r="I119" s="327">
        <v>5.1319</v>
      </c>
      <c r="J119" s="327">
        <v>7.0664</v>
      </c>
      <c r="K119" s="327">
        <v>4.9113</v>
      </c>
      <c r="L119" s="327">
        <v>9.1436</v>
      </c>
      <c r="M119" s="327">
        <v>7.314</v>
      </c>
      <c r="N119" s="327">
        <v>9.8623</v>
      </c>
      <c r="O119" s="327">
        <v>5.3295</v>
      </c>
      <c r="P119" s="327">
        <v>0</v>
      </c>
    </row>
    <row r="120" spans="1:16" ht="15">
      <c r="A120" s="326">
        <v>45</v>
      </c>
      <c r="B120" s="327">
        <v>0</v>
      </c>
      <c r="C120" s="327">
        <v>0</v>
      </c>
      <c r="D120" s="327">
        <v>9.6309</v>
      </c>
      <c r="E120" s="327">
        <v>4.9732</v>
      </c>
      <c r="F120" s="327">
        <v>10.7079</v>
      </c>
      <c r="G120" s="327">
        <v>4.9293</v>
      </c>
      <c r="H120" s="327">
        <v>6.4207</v>
      </c>
      <c r="I120" s="327">
        <v>5.1125</v>
      </c>
      <c r="J120" s="327">
        <v>6.9263</v>
      </c>
      <c r="K120" s="327">
        <v>4.9109</v>
      </c>
      <c r="L120" s="327">
        <v>9.0734</v>
      </c>
      <c r="M120" s="327">
        <v>7.2946</v>
      </c>
      <c r="N120" s="327">
        <v>9.6891</v>
      </c>
      <c r="O120" s="327">
        <v>5.3236</v>
      </c>
      <c r="P120" s="327">
        <v>0</v>
      </c>
    </row>
    <row r="121" spans="1:16" ht="15">
      <c r="A121" s="326">
        <v>46</v>
      </c>
      <c r="B121" s="327">
        <v>0</v>
      </c>
      <c r="C121" s="327">
        <v>0</v>
      </c>
      <c r="D121" s="327">
        <v>9.397</v>
      </c>
      <c r="E121" s="327">
        <v>4.9611</v>
      </c>
      <c r="F121" s="327">
        <v>10.3449</v>
      </c>
      <c r="G121" s="327">
        <v>4.9221</v>
      </c>
      <c r="H121" s="327">
        <v>6.3964</v>
      </c>
      <c r="I121" s="327">
        <v>5.0931</v>
      </c>
      <c r="J121" s="327">
        <v>6.7863</v>
      </c>
      <c r="K121" s="327">
        <v>4.9105</v>
      </c>
      <c r="L121" s="327">
        <v>9.0032</v>
      </c>
      <c r="M121" s="327">
        <v>7.2752</v>
      </c>
      <c r="N121" s="327">
        <v>9.5159</v>
      </c>
      <c r="O121" s="327">
        <v>5.3177</v>
      </c>
      <c r="P121" s="327">
        <v>0</v>
      </c>
    </row>
    <row r="122" spans="1:16" ht="15">
      <c r="A122" s="326">
        <v>47</v>
      </c>
      <c r="B122" s="327">
        <v>0</v>
      </c>
      <c r="C122" s="327">
        <v>0</v>
      </c>
      <c r="D122" s="327">
        <v>9.1632</v>
      </c>
      <c r="E122" s="327">
        <v>4.949</v>
      </c>
      <c r="F122" s="327">
        <v>9.9818</v>
      </c>
      <c r="G122" s="327">
        <v>4.9149</v>
      </c>
      <c r="H122" s="327">
        <v>6.3721</v>
      </c>
      <c r="I122" s="327">
        <v>5.0738</v>
      </c>
      <c r="J122" s="327">
        <v>6.6462</v>
      </c>
      <c r="K122" s="327">
        <v>4.9101</v>
      </c>
      <c r="L122" s="327">
        <v>8.933</v>
      </c>
      <c r="M122" s="327">
        <v>7.2559</v>
      </c>
      <c r="N122" s="327">
        <v>9.3427</v>
      </c>
      <c r="O122" s="327">
        <v>5.3117</v>
      </c>
      <c r="P122" s="327">
        <v>0</v>
      </c>
    </row>
    <row r="123" spans="1:16" ht="15">
      <c r="A123" s="326">
        <v>48</v>
      </c>
      <c r="B123" s="327">
        <v>0</v>
      </c>
      <c r="C123" s="327">
        <v>0</v>
      </c>
      <c r="D123" s="327">
        <v>8.9293</v>
      </c>
      <c r="E123" s="327">
        <v>4.937</v>
      </c>
      <c r="F123" s="327">
        <v>9.6187</v>
      </c>
      <c r="G123" s="327">
        <v>4.9077</v>
      </c>
      <c r="H123" s="327">
        <v>6.3478</v>
      </c>
      <c r="I123" s="327">
        <v>5.0544</v>
      </c>
      <c r="J123" s="327">
        <v>6.5061</v>
      </c>
      <c r="K123" s="327">
        <v>4.9097</v>
      </c>
      <c r="L123" s="327">
        <v>8.8628</v>
      </c>
      <c r="M123" s="327">
        <v>7.2365</v>
      </c>
      <c r="N123" s="327">
        <v>9.1695</v>
      </c>
      <c r="O123" s="327">
        <v>5.3058</v>
      </c>
      <c r="P123" s="327">
        <v>0</v>
      </c>
    </row>
    <row r="124" spans="1:16" ht="15">
      <c r="A124" s="326">
        <v>49</v>
      </c>
      <c r="B124" s="327">
        <v>0</v>
      </c>
      <c r="C124" s="327">
        <v>0</v>
      </c>
      <c r="D124" s="327">
        <v>8.6955</v>
      </c>
      <c r="E124" s="327">
        <v>4.9249</v>
      </c>
      <c r="F124" s="327">
        <v>9.2557</v>
      </c>
      <c r="G124" s="327">
        <v>4.9005</v>
      </c>
      <c r="H124" s="327">
        <v>6.3235</v>
      </c>
      <c r="I124" s="327">
        <v>5.035</v>
      </c>
      <c r="J124" s="327">
        <v>6.366</v>
      </c>
      <c r="K124" s="327">
        <v>4.9093</v>
      </c>
      <c r="L124" s="327">
        <v>8.7926</v>
      </c>
      <c r="M124" s="327">
        <v>7.2171</v>
      </c>
      <c r="N124" s="327">
        <v>8.9963</v>
      </c>
      <c r="O124" s="327">
        <v>5.2999</v>
      </c>
      <c r="P124" s="327">
        <v>0</v>
      </c>
    </row>
    <row r="125" spans="1:16" ht="15">
      <c r="A125" s="326">
        <v>50</v>
      </c>
      <c r="B125" s="327">
        <v>0</v>
      </c>
      <c r="C125" s="327">
        <v>0</v>
      </c>
      <c r="D125" s="327">
        <v>8.4616</v>
      </c>
      <c r="E125" s="327">
        <v>4.9129</v>
      </c>
      <c r="F125" s="327">
        <v>8.8926</v>
      </c>
      <c r="G125" s="327">
        <v>4.8934</v>
      </c>
      <c r="H125" s="327">
        <v>6.2992</v>
      </c>
      <c r="I125" s="327">
        <v>5.0157</v>
      </c>
      <c r="J125" s="327">
        <v>6.2259</v>
      </c>
      <c r="K125" s="327">
        <v>4.9089</v>
      </c>
      <c r="L125" s="327">
        <v>8.7224</v>
      </c>
      <c r="M125" s="327">
        <v>7.1977</v>
      </c>
      <c r="N125" s="327">
        <v>8.8231</v>
      </c>
      <c r="O125" s="327">
        <v>5.294</v>
      </c>
      <c r="P125" s="327">
        <v>0</v>
      </c>
    </row>
    <row r="126" spans="1:16" ht="15">
      <c r="A126" s="326">
        <v>51</v>
      </c>
      <c r="B126" s="327">
        <v>0</v>
      </c>
      <c r="C126" s="327">
        <v>0</v>
      </c>
      <c r="D126" s="327">
        <v>8.2278</v>
      </c>
      <c r="E126" s="327">
        <v>4.9008</v>
      </c>
      <c r="F126" s="327">
        <v>8.5296</v>
      </c>
      <c r="G126" s="327">
        <v>4.8862</v>
      </c>
      <c r="H126" s="327">
        <v>6.2749</v>
      </c>
      <c r="I126" s="327">
        <v>4.9963</v>
      </c>
      <c r="J126" s="327">
        <v>6.0858</v>
      </c>
      <c r="K126" s="327">
        <v>4.9085</v>
      </c>
      <c r="L126" s="327">
        <v>8.6522</v>
      </c>
      <c r="M126" s="327">
        <v>7.1784</v>
      </c>
      <c r="N126" s="327">
        <v>8.6499</v>
      </c>
      <c r="O126" s="327">
        <v>5.288</v>
      </c>
      <c r="P126" s="327">
        <v>0</v>
      </c>
    </row>
    <row r="127" spans="1:16" ht="15">
      <c r="A127" s="326">
        <v>52</v>
      </c>
      <c r="B127" s="327">
        <v>0</v>
      </c>
      <c r="C127" s="327">
        <v>0</v>
      </c>
      <c r="D127" s="327">
        <v>7.9939</v>
      </c>
      <c r="E127" s="327">
        <v>4.8888</v>
      </c>
      <c r="F127" s="327">
        <v>8.1665</v>
      </c>
      <c r="G127" s="327">
        <v>4.879</v>
      </c>
      <c r="H127" s="327">
        <v>6.2506</v>
      </c>
      <c r="I127" s="327">
        <v>4.9769</v>
      </c>
      <c r="J127" s="327">
        <v>5.9458</v>
      </c>
      <c r="K127" s="327">
        <v>4.9081</v>
      </c>
      <c r="L127" s="327">
        <v>8.582</v>
      </c>
      <c r="M127" s="327">
        <v>7.159</v>
      </c>
      <c r="N127" s="327">
        <v>8.4767</v>
      </c>
      <c r="O127" s="327">
        <v>5.2821</v>
      </c>
      <c r="P127" s="327">
        <v>0</v>
      </c>
    </row>
    <row r="128" spans="1:16" ht="15">
      <c r="A128" s="326">
        <v>53</v>
      </c>
      <c r="B128" s="327">
        <v>0</v>
      </c>
      <c r="C128" s="327">
        <v>0</v>
      </c>
      <c r="D128" s="327">
        <v>7.7601</v>
      </c>
      <c r="E128" s="327">
        <v>4.8767</v>
      </c>
      <c r="F128" s="327">
        <v>7.8035</v>
      </c>
      <c r="G128" s="327">
        <v>4.8718</v>
      </c>
      <c r="H128" s="327">
        <v>6.2263</v>
      </c>
      <c r="I128" s="327">
        <v>4.9575</v>
      </c>
      <c r="J128" s="327">
        <v>5.8057</v>
      </c>
      <c r="K128" s="327">
        <v>4.9077</v>
      </c>
      <c r="L128" s="327">
        <v>8.5118</v>
      </c>
      <c r="M128" s="327">
        <v>7.1396</v>
      </c>
      <c r="N128" s="327">
        <v>8.3035</v>
      </c>
      <c r="O128" s="327">
        <v>5.2762</v>
      </c>
      <c r="P128" s="327">
        <v>0</v>
      </c>
    </row>
    <row r="129" spans="1:16" ht="15">
      <c r="A129" s="326">
        <v>54</v>
      </c>
      <c r="B129" s="327">
        <v>0</v>
      </c>
      <c r="C129" s="327">
        <v>0</v>
      </c>
      <c r="D129" s="327">
        <v>7.5262</v>
      </c>
      <c r="E129" s="327">
        <v>4.8646</v>
      </c>
      <c r="F129" s="327">
        <v>7.4404</v>
      </c>
      <c r="G129" s="327">
        <v>4.8646</v>
      </c>
      <c r="H129" s="327">
        <v>6.202</v>
      </c>
      <c r="I129" s="327">
        <v>4.9382</v>
      </c>
      <c r="J129" s="327">
        <v>5.6656</v>
      </c>
      <c r="K129" s="327">
        <v>4.9073</v>
      </c>
      <c r="L129" s="327">
        <v>8.4416</v>
      </c>
      <c r="M129" s="327">
        <v>7.1203</v>
      </c>
      <c r="N129" s="327">
        <v>8.1303</v>
      </c>
      <c r="O129" s="327">
        <v>5.2702</v>
      </c>
      <c r="P129" s="327">
        <v>0</v>
      </c>
    </row>
    <row r="130" spans="1:16" ht="15">
      <c r="A130" s="326">
        <v>55</v>
      </c>
      <c r="B130" s="327">
        <v>0</v>
      </c>
      <c r="C130" s="327">
        <v>0</v>
      </c>
      <c r="D130" s="327">
        <v>7.5383</v>
      </c>
      <c r="E130" s="327">
        <v>4.5866</v>
      </c>
      <c r="F130" s="327">
        <v>7.331</v>
      </c>
      <c r="G130" s="327">
        <v>4.7964</v>
      </c>
      <c r="H130" s="327">
        <v>6.1905</v>
      </c>
      <c r="I130" s="327">
        <v>4.8682</v>
      </c>
      <c r="J130" s="327">
        <v>5.5777</v>
      </c>
      <c r="K130" s="327">
        <v>4.8383</v>
      </c>
      <c r="L130" s="327">
        <v>8.4638</v>
      </c>
      <c r="M130" s="327">
        <v>7.0027</v>
      </c>
      <c r="N130" s="327">
        <v>8.0251</v>
      </c>
      <c r="O130" s="327">
        <v>5.1973</v>
      </c>
      <c r="P130" s="327">
        <v>0</v>
      </c>
    </row>
    <row r="131" spans="1:16" ht="15">
      <c r="A131" s="326">
        <v>56</v>
      </c>
      <c r="B131" s="327">
        <v>0</v>
      </c>
      <c r="C131" s="327">
        <v>0</v>
      </c>
      <c r="D131" s="327">
        <v>7.5505</v>
      </c>
      <c r="E131" s="327">
        <v>4.3086</v>
      </c>
      <c r="F131" s="327">
        <v>7.2216</v>
      </c>
      <c r="G131" s="327">
        <v>4.7281</v>
      </c>
      <c r="H131" s="327">
        <v>6.1791</v>
      </c>
      <c r="I131" s="327">
        <v>4.7982</v>
      </c>
      <c r="J131" s="327">
        <v>5.4899</v>
      </c>
      <c r="K131" s="327">
        <v>4.7692</v>
      </c>
      <c r="L131" s="327">
        <v>8.4861</v>
      </c>
      <c r="M131" s="327">
        <v>6.8852</v>
      </c>
      <c r="N131" s="327">
        <v>7.92</v>
      </c>
      <c r="O131" s="327">
        <v>5.1243</v>
      </c>
      <c r="P131" s="327">
        <v>0</v>
      </c>
    </row>
    <row r="132" spans="1:16" ht="15">
      <c r="A132" s="326">
        <v>57</v>
      </c>
      <c r="B132" s="327">
        <v>0</v>
      </c>
      <c r="C132" s="327">
        <v>0</v>
      </c>
      <c r="D132" s="327">
        <v>7.5626</v>
      </c>
      <c r="E132" s="327">
        <v>4.0306</v>
      </c>
      <c r="F132" s="327">
        <v>7.1121</v>
      </c>
      <c r="G132" s="327">
        <v>4.6598</v>
      </c>
      <c r="H132" s="327">
        <v>6.1677</v>
      </c>
      <c r="I132" s="327">
        <v>4.7282</v>
      </c>
      <c r="J132" s="327">
        <v>5.402</v>
      </c>
      <c r="K132" s="327">
        <v>4.7002</v>
      </c>
      <c r="L132" s="327">
        <v>8.5084</v>
      </c>
      <c r="M132" s="327">
        <v>6.7677</v>
      </c>
      <c r="N132" s="327">
        <v>7.8148</v>
      </c>
      <c r="O132" s="327">
        <v>5.0513</v>
      </c>
      <c r="P132" s="327">
        <v>0</v>
      </c>
    </row>
    <row r="133" spans="1:16" ht="15">
      <c r="A133" s="326">
        <v>58</v>
      </c>
      <c r="B133" s="327">
        <v>0</v>
      </c>
      <c r="C133" s="327">
        <v>0</v>
      </c>
      <c r="D133" s="327">
        <v>7.5748</v>
      </c>
      <c r="E133" s="327">
        <v>3.7526</v>
      </c>
      <c r="F133" s="327">
        <v>7.0027</v>
      </c>
      <c r="G133" s="327">
        <v>4.5915</v>
      </c>
      <c r="H133" s="327">
        <v>6.1563</v>
      </c>
      <c r="I133" s="327">
        <v>4.6583</v>
      </c>
      <c r="J133" s="327">
        <v>5.3141</v>
      </c>
      <c r="K133" s="327">
        <v>4.6311</v>
      </c>
      <c r="L133" s="327">
        <v>8.5306</v>
      </c>
      <c r="M133" s="327">
        <v>6.6501</v>
      </c>
      <c r="N133" s="327">
        <v>7.7096</v>
      </c>
      <c r="O133" s="327">
        <v>4.9783</v>
      </c>
      <c r="P133" s="327">
        <v>0</v>
      </c>
    </row>
    <row r="134" spans="1:16" ht="15">
      <c r="A134" s="326">
        <v>59</v>
      </c>
      <c r="B134" s="327">
        <v>0</v>
      </c>
      <c r="C134" s="327">
        <v>0</v>
      </c>
      <c r="D134" s="327">
        <v>7.5869</v>
      </c>
      <c r="E134" s="327">
        <v>3.4746</v>
      </c>
      <c r="F134" s="327">
        <v>6.8933</v>
      </c>
      <c r="G134" s="327">
        <v>4.5232</v>
      </c>
      <c r="H134" s="327">
        <v>6.1449</v>
      </c>
      <c r="I134" s="327">
        <v>4.5883</v>
      </c>
      <c r="J134" s="327">
        <v>5.2263</v>
      </c>
      <c r="K134" s="327">
        <v>4.5621</v>
      </c>
      <c r="L134" s="327">
        <v>8.5529</v>
      </c>
      <c r="M134" s="327">
        <v>6.5326</v>
      </c>
      <c r="N134" s="327">
        <v>7.6045</v>
      </c>
      <c r="O134" s="327">
        <v>4.9054</v>
      </c>
      <c r="P134" s="327">
        <v>0</v>
      </c>
    </row>
    <row r="135" spans="1:16" ht="15">
      <c r="A135" s="326">
        <v>60</v>
      </c>
      <c r="B135" s="327">
        <v>0</v>
      </c>
      <c r="C135" s="327">
        <v>0</v>
      </c>
      <c r="D135" s="327">
        <v>7.5991</v>
      </c>
      <c r="E135" s="327">
        <v>3.1966</v>
      </c>
      <c r="F135" s="327">
        <v>6.7839</v>
      </c>
      <c r="G135" s="327">
        <v>4.4549</v>
      </c>
      <c r="H135" s="327">
        <v>6.1335</v>
      </c>
      <c r="I135" s="327">
        <v>4.5183</v>
      </c>
      <c r="J135" s="327">
        <v>5.1384</v>
      </c>
      <c r="K135" s="327">
        <v>4.493</v>
      </c>
      <c r="L135" s="327">
        <v>8.5752</v>
      </c>
      <c r="M135" s="327">
        <v>6.415</v>
      </c>
      <c r="N135" s="327">
        <v>7.4993</v>
      </c>
      <c r="O135" s="327">
        <v>4.8324</v>
      </c>
      <c r="P135" s="327">
        <v>0</v>
      </c>
    </row>
    <row r="136" ht="12.75">
      <c r="A136" s="328"/>
    </row>
    <row r="137" ht="12.75">
      <c r="A137" s="320" t="e">
        <v>#N/A</v>
      </c>
    </row>
    <row r="138" spans="1:16" s="321" customFormat="1" ht="12.75">
      <c r="A138" s="484" t="s">
        <v>18311</v>
      </c>
      <c r="B138" s="484"/>
      <c r="C138" s="484"/>
      <c r="D138" s="484"/>
      <c r="E138" s="484"/>
      <c r="F138" s="484"/>
      <c r="G138" s="484"/>
      <c r="H138" s="484"/>
      <c r="I138" s="484"/>
      <c r="J138" s="484"/>
      <c r="K138" s="484"/>
      <c r="L138" s="484"/>
      <c r="M138" s="484"/>
      <c r="N138" s="484"/>
      <c r="O138" s="484"/>
      <c r="P138" s="484"/>
    </row>
    <row r="139" spans="1:16" ht="12.75">
      <c r="A139" s="485" t="s">
        <v>17948</v>
      </c>
      <c r="B139" s="485"/>
      <c r="C139" s="485"/>
      <c r="D139" s="485"/>
      <c r="E139" s="485"/>
      <c r="F139" s="485"/>
      <c r="G139" s="485"/>
      <c r="H139" s="485"/>
      <c r="I139" s="485"/>
      <c r="J139" s="485"/>
      <c r="K139" s="485"/>
      <c r="L139" s="485"/>
      <c r="M139" s="485"/>
      <c r="N139" s="485"/>
      <c r="O139" s="485"/>
      <c r="P139" s="485"/>
    </row>
    <row r="140" spans="1:16" ht="12.75">
      <c r="A140" s="322" t="s">
        <v>181</v>
      </c>
      <c r="B140" s="323" t="s">
        <v>182</v>
      </c>
      <c r="C140" s="323" t="s">
        <v>182</v>
      </c>
      <c r="D140" s="323" t="s">
        <v>182</v>
      </c>
      <c r="E140" s="323" t="s">
        <v>182</v>
      </c>
      <c r="F140" s="323" t="s">
        <v>182</v>
      </c>
      <c r="G140" s="323" t="s">
        <v>182</v>
      </c>
      <c r="H140" s="323" t="s">
        <v>182</v>
      </c>
      <c r="I140" s="323" t="s">
        <v>182</v>
      </c>
      <c r="J140" s="323" t="s">
        <v>182</v>
      </c>
      <c r="K140" s="323" t="s">
        <v>182</v>
      </c>
      <c r="L140" s="323" t="s">
        <v>182</v>
      </c>
      <c r="M140" s="323" t="s">
        <v>182</v>
      </c>
      <c r="N140" s="323" t="s">
        <v>182</v>
      </c>
      <c r="O140" s="323" t="s">
        <v>182</v>
      </c>
      <c r="P140" s="323" t="s">
        <v>182</v>
      </c>
    </row>
    <row r="141" spans="1:16" ht="12.75">
      <c r="A141" s="324" t="s">
        <v>196</v>
      </c>
      <c r="B141" s="325">
        <v>1</v>
      </c>
      <c r="C141" s="325">
        <v>2</v>
      </c>
      <c r="D141" s="325">
        <v>3</v>
      </c>
      <c r="E141" s="325">
        <v>4</v>
      </c>
      <c r="F141" s="325">
        <v>5</v>
      </c>
      <c r="G141" s="325">
        <v>6</v>
      </c>
      <c r="H141" s="325">
        <v>7</v>
      </c>
      <c r="I141" s="325">
        <v>8</v>
      </c>
      <c r="J141" s="325">
        <v>9</v>
      </c>
      <c r="K141" s="325">
        <v>10</v>
      </c>
      <c r="L141" s="325">
        <v>11</v>
      </c>
      <c r="M141" s="325">
        <v>12</v>
      </c>
      <c r="N141" s="325">
        <v>13</v>
      </c>
      <c r="O141" s="325">
        <v>14</v>
      </c>
      <c r="P141" s="325">
        <v>15</v>
      </c>
    </row>
    <row r="142" spans="1:16" ht="15">
      <c r="A142" s="326">
        <v>0</v>
      </c>
      <c r="B142" s="327">
        <v>0</v>
      </c>
      <c r="C142" s="327">
        <v>0</v>
      </c>
      <c r="D142" s="327">
        <v>34.9654</v>
      </c>
      <c r="E142" s="327">
        <v>7.524</v>
      </c>
      <c r="F142" s="327">
        <v>35.0437</v>
      </c>
      <c r="G142" s="327">
        <v>11.8578</v>
      </c>
      <c r="H142" s="327">
        <v>39.6192</v>
      </c>
      <c r="I142" s="327">
        <v>11.0814</v>
      </c>
      <c r="J142" s="327">
        <v>20.9052</v>
      </c>
      <c r="K142" s="327">
        <v>7.9763</v>
      </c>
      <c r="L142" s="327">
        <v>19.0163</v>
      </c>
      <c r="M142" s="327">
        <v>14.1027</v>
      </c>
      <c r="N142" s="327">
        <v>0</v>
      </c>
      <c r="O142" s="327">
        <v>0</v>
      </c>
      <c r="P142" s="327">
        <v>0</v>
      </c>
    </row>
    <row r="143" spans="1:16" ht="15">
      <c r="A143" s="326">
        <v>1</v>
      </c>
      <c r="B143" s="327">
        <v>0</v>
      </c>
      <c r="C143" s="327">
        <v>0</v>
      </c>
      <c r="D143" s="327">
        <v>31.0804</v>
      </c>
      <c r="E143" s="327">
        <v>6.688</v>
      </c>
      <c r="F143" s="327">
        <v>31.15</v>
      </c>
      <c r="G143" s="327">
        <v>10.5403</v>
      </c>
      <c r="H143" s="327">
        <v>35.217</v>
      </c>
      <c r="I143" s="327">
        <v>9.8501</v>
      </c>
      <c r="J143" s="327">
        <v>18.5824</v>
      </c>
      <c r="K143" s="327">
        <v>7.09</v>
      </c>
      <c r="L143" s="327">
        <v>16.9034</v>
      </c>
      <c r="M143" s="327">
        <v>12.5357</v>
      </c>
      <c r="N143" s="327">
        <v>0</v>
      </c>
      <c r="O143" s="327">
        <v>0</v>
      </c>
      <c r="P143" s="327">
        <v>0</v>
      </c>
    </row>
    <row r="144" spans="1:16" ht="15">
      <c r="A144" s="326">
        <v>2</v>
      </c>
      <c r="B144" s="327">
        <v>0</v>
      </c>
      <c r="C144" s="327">
        <v>0</v>
      </c>
      <c r="D144" s="327">
        <v>27.1953</v>
      </c>
      <c r="E144" s="327">
        <v>5.852</v>
      </c>
      <c r="F144" s="327">
        <v>27.2562</v>
      </c>
      <c r="G144" s="327">
        <v>9.2228</v>
      </c>
      <c r="H144" s="327">
        <v>30.8149</v>
      </c>
      <c r="I144" s="327">
        <v>8.6189</v>
      </c>
      <c r="J144" s="327">
        <v>16.2596</v>
      </c>
      <c r="K144" s="327">
        <v>6.2038</v>
      </c>
      <c r="L144" s="327">
        <v>14.7905</v>
      </c>
      <c r="M144" s="327">
        <v>10.9688</v>
      </c>
      <c r="N144" s="327">
        <v>0</v>
      </c>
      <c r="O144" s="327">
        <v>0</v>
      </c>
      <c r="P144" s="327">
        <v>0</v>
      </c>
    </row>
    <row r="145" spans="1:16" ht="15">
      <c r="A145" s="326">
        <v>3</v>
      </c>
      <c r="B145" s="327">
        <v>0</v>
      </c>
      <c r="C145" s="327">
        <v>0</v>
      </c>
      <c r="D145" s="327">
        <v>23.3103</v>
      </c>
      <c r="E145" s="327">
        <v>5.016</v>
      </c>
      <c r="F145" s="327">
        <v>23.3625</v>
      </c>
      <c r="G145" s="327">
        <v>7.9052</v>
      </c>
      <c r="H145" s="327">
        <v>26.4128</v>
      </c>
      <c r="I145" s="327">
        <v>7.3876</v>
      </c>
      <c r="J145" s="327">
        <v>13.9368</v>
      </c>
      <c r="K145" s="327">
        <v>5.3175</v>
      </c>
      <c r="L145" s="327">
        <v>12.6775</v>
      </c>
      <c r="M145" s="327">
        <v>9.4018</v>
      </c>
      <c r="N145" s="327">
        <v>0</v>
      </c>
      <c r="O145" s="327">
        <v>0</v>
      </c>
      <c r="P145" s="327">
        <v>0</v>
      </c>
    </row>
    <row r="146" spans="1:16" ht="15">
      <c r="A146" s="326">
        <v>4</v>
      </c>
      <c r="B146" s="327">
        <v>0</v>
      </c>
      <c r="C146" s="327">
        <v>0</v>
      </c>
      <c r="D146" s="327">
        <v>19.4252</v>
      </c>
      <c r="E146" s="327">
        <v>4.18</v>
      </c>
      <c r="F146" s="327">
        <v>19.4687</v>
      </c>
      <c r="G146" s="327">
        <v>6.5877</v>
      </c>
      <c r="H146" s="327">
        <v>22.0106</v>
      </c>
      <c r="I146" s="327">
        <v>6.1563</v>
      </c>
      <c r="J146" s="327">
        <v>11.614</v>
      </c>
      <c r="K146" s="327">
        <v>4.4313</v>
      </c>
      <c r="L146" s="327">
        <v>10.5646</v>
      </c>
      <c r="M146" s="327">
        <v>7.8348</v>
      </c>
      <c r="N146" s="327">
        <v>0</v>
      </c>
      <c r="O146" s="327">
        <v>0</v>
      </c>
      <c r="P146" s="327">
        <v>0</v>
      </c>
    </row>
    <row r="147" spans="1:16" ht="15">
      <c r="A147" s="326">
        <v>5</v>
      </c>
      <c r="B147" s="327">
        <v>0</v>
      </c>
      <c r="C147" s="327">
        <v>0</v>
      </c>
      <c r="D147" s="327">
        <v>15.5402</v>
      </c>
      <c r="E147" s="327">
        <v>3.344</v>
      </c>
      <c r="F147" s="327">
        <v>15.575</v>
      </c>
      <c r="G147" s="327">
        <v>5.2702</v>
      </c>
      <c r="H147" s="327">
        <v>17.6085</v>
      </c>
      <c r="I147" s="327">
        <v>4.9251</v>
      </c>
      <c r="J147" s="327">
        <v>9.2912</v>
      </c>
      <c r="K147" s="327">
        <v>3.545</v>
      </c>
      <c r="L147" s="327">
        <v>8.4517</v>
      </c>
      <c r="M147" s="327">
        <v>6.2679</v>
      </c>
      <c r="N147" s="327">
        <v>0</v>
      </c>
      <c r="O147" s="327">
        <v>0</v>
      </c>
      <c r="P147" s="327">
        <v>0</v>
      </c>
    </row>
    <row r="148" spans="1:16" ht="15">
      <c r="A148" s="326">
        <v>6</v>
      </c>
      <c r="B148" s="327">
        <v>0</v>
      </c>
      <c r="C148" s="327">
        <v>0</v>
      </c>
      <c r="D148" s="327">
        <v>11.6551</v>
      </c>
      <c r="E148" s="327">
        <v>2.508</v>
      </c>
      <c r="F148" s="327">
        <v>11.6812</v>
      </c>
      <c r="G148" s="327">
        <v>3.9526</v>
      </c>
      <c r="H148" s="327">
        <v>13.2064</v>
      </c>
      <c r="I148" s="327">
        <v>3.6938</v>
      </c>
      <c r="J148" s="327">
        <v>6.9684</v>
      </c>
      <c r="K148" s="327">
        <v>2.6588</v>
      </c>
      <c r="L148" s="327">
        <v>6.3388</v>
      </c>
      <c r="M148" s="327">
        <v>4.7009</v>
      </c>
      <c r="N148" s="327">
        <v>0</v>
      </c>
      <c r="O148" s="327">
        <v>0</v>
      </c>
      <c r="P148" s="327">
        <v>0</v>
      </c>
    </row>
    <row r="149" spans="1:16" ht="15">
      <c r="A149" s="326">
        <v>7</v>
      </c>
      <c r="B149" s="327">
        <v>0</v>
      </c>
      <c r="C149" s="327">
        <v>0</v>
      </c>
      <c r="D149" s="327">
        <v>11.1713</v>
      </c>
      <c r="E149" s="327">
        <v>2.4526</v>
      </c>
      <c r="F149" s="327">
        <v>11.1025</v>
      </c>
      <c r="G149" s="327">
        <v>3.8428</v>
      </c>
      <c r="H149" s="327">
        <v>12.6418</v>
      </c>
      <c r="I149" s="327">
        <v>3.5912</v>
      </c>
      <c r="J149" s="327">
        <v>7.0454</v>
      </c>
      <c r="K149" s="327">
        <v>2.601</v>
      </c>
      <c r="L149" s="327">
        <v>6.344</v>
      </c>
      <c r="M149" s="327">
        <v>4.5703</v>
      </c>
      <c r="N149" s="327">
        <v>0</v>
      </c>
      <c r="O149" s="327">
        <v>0</v>
      </c>
      <c r="P149" s="327">
        <v>0</v>
      </c>
    </row>
    <row r="150" spans="1:16" ht="15">
      <c r="A150" s="326">
        <v>8</v>
      </c>
      <c r="B150" s="327">
        <v>0</v>
      </c>
      <c r="C150" s="327">
        <v>0</v>
      </c>
      <c r="D150" s="327">
        <v>10.6875</v>
      </c>
      <c r="E150" s="327">
        <v>2.3971</v>
      </c>
      <c r="F150" s="327">
        <v>10.5237</v>
      </c>
      <c r="G150" s="327">
        <v>3.733</v>
      </c>
      <c r="H150" s="327">
        <v>12.0772</v>
      </c>
      <c r="I150" s="327">
        <v>3.4886</v>
      </c>
      <c r="J150" s="327">
        <v>7.1224</v>
      </c>
      <c r="K150" s="327">
        <v>2.5433</v>
      </c>
      <c r="L150" s="327">
        <v>6.3493</v>
      </c>
      <c r="M150" s="327">
        <v>4.4397</v>
      </c>
      <c r="N150" s="327">
        <v>0</v>
      </c>
      <c r="O150" s="327">
        <v>0</v>
      </c>
      <c r="P150" s="327">
        <v>0</v>
      </c>
    </row>
    <row r="151" spans="1:16" ht="15">
      <c r="A151" s="326">
        <v>9</v>
      </c>
      <c r="B151" s="327">
        <v>0</v>
      </c>
      <c r="C151" s="327">
        <v>0</v>
      </c>
      <c r="D151" s="327">
        <v>10.2036</v>
      </c>
      <c r="E151" s="327">
        <v>2.3417</v>
      </c>
      <c r="F151" s="327">
        <v>9.9449</v>
      </c>
      <c r="G151" s="327">
        <v>3.6232</v>
      </c>
      <c r="H151" s="327">
        <v>11.5127</v>
      </c>
      <c r="I151" s="327">
        <v>3.386</v>
      </c>
      <c r="J151" s="327">
        <v>7.1994</v>
      </c>
      <c r="K151" s="327">
        <v>2.4855</v>
      </c>
      <c r="L151" s="327">
        <v>6.3546</v>
      </c>
      <c r="M151" s="327">
        <v>4.3092</v>
      </c>
      <c r="N151" s="327">
        <v>0</v>
      </c>
      <c r="O151" s="327">
        <v>0</v>
      </c>
      <c r="P151" s="327">
        <v>0</v>
      </c>
    </row>
    <row r="152" spans="1:16" ht="15">
      <c r="A152" s="326">
        <v>10</v>
      </c>
      <c r="B152" s="327">
        <v>0</v>
      </c>
      <c r="C152" s="327">
        <v>0</v>
      </c>
      <c r="D152" s="327">
        <v>9.7198</v>
      </c>
      <c r="E152" s="327">
        <v>2.2863</v>
      </c>
      <c r="F152" s="327">
        <v>9.3662</v>
      </c>
      <c r="G152" s="327">
        <v>3.5134</v>
      </c>
      <c r="H152" s="327">
        <v>10.9481</v>
      </c>
      <c r="I152" s="327">
        <v>3.2834</v>
      </c>
      <c r="J152" s="327">
        <v>7.2765</v>
      </c>
      <c r="K152" s="327">
        <v>2.4278</v>
      </c>
      <c r="L152" s="327">
        <v>6.3598</v>
      </c>
      <c r="M152" s="327">
        <v>4.1786</v>
      </c>
      <c r="N152" s="327">
        <v>0</v>
      </c>
      <c r="O152" s="327">
        <v>0</v>
      </c>
      <c r="P152" s="327">
        <v>0</v>
      </c>
    </row>
    <row r="153" spans="1:16" ht="15">
      <c r="A153" s="326">
        <v>11</v>
      </c>
      <c r="B153" s="327">
        <v>0</v>
      </c>
      <c r="C153" s="327">
        <v>0</v>
      </c>
      <c r="D153" s="327">
        <v>9.236</v>
      </c>
      <c r="E153" s="327">
        <v>2.2308</v>
      </c>
      <c r="F153" s="327">
        <v>8.7874</v>
      </c>
      <c r="G153" s="327">
        <v>3.4036</v>
      </c>
      <c r="H153" s="327">
        <v>10.3835</v>
      </c>
      <c r="I153" s="327">
        <v>3.1808</v>
      </c>
      <c r="J153" s="327">
        <v>7.3535</v>
      </c>
      <c r="K153" s="327">
        <v>2.3701</v>
      </c>
      <c r="L153" s="327">
        <v>6.3651</v>
      </c>
      <c r="M153" s="327">
        <v>4.048</v>
      </c>
      <c r="N153" s="327">
        <v>0</v>
      </c>
      <c r="O153" s="327">
        <v>0</v>
      </c>
      <c r="P153" s="327">
        <v>0</v>
      </c>
    </row>
    <row r="154" spans="1:16" ht="15">
      <c r="A154" s="326">
        <v>12</v>
      </c>
      <c r="B154" s="327">
        <v>0</v>
      </c>
      <c r="C154" s="327">
        <v>0</v>
      </c>
      <c r="D154" s="327">
        <v>8.7522</v>
      </c>
      <c r="E154" s="327">
        <v>2.1754</v>
      </c>
      <c r="F154" s="327">
        <v>8.2087</v>
      </c>
      <c r="G154" s="327">
        <v>3.2938</v>
      </c>
      <c r="H154" s="327">
        <v>9.8189</v>
      </c>
      <c r="I154" s="327">
        <v>3.0782</v>
      </c>
      <c r="J154" s="327">
        <v>7.4305</v>
      </c>
      <c r="K154" s="327">
        <v>2.3123</v>
      </c>
      <c r="L154" s="327">
        <v>6.3703</v>
      </c>
      <c r="M154" s="327">
        <v>3.9174</v>
      </c>
      <c r="N154" s="327">
        <v>0</v>
      </c>
      <c r="O154" s="327">
        <v>0</v>
      </c>
      <c r="P154" s="327">
        <v>0</v>
      </c>
    </row>
    <row r="155" spans="1:16" ht="15">
      <c r="A155" s="326">
        <v>13</v>
      </c>
      <c r="B155" s="327">
        <v>0</v>
      </c>
      <c r="C155" s="327">
        <v>0</v>
      </c>
      <c r="D155" s="327">
        <v>8.2683</v>
      </c>
      <c r="E155" s="327">
        <v>2.1199</v>
      </c>
      <c r="F155" s="327">
        <v>7.6299</v>
      </c>
      <c r="G155" s="327">
        <v>3.1841</v>
      </c>
      <c r="H155" s="327">
        <v>9.2544</v>
      </c>
      <c r="I155" s="327">
        <v>2.9756</v>
      </c>
      <c r="J155" s="327">
        <v>7.5075</v>
      </c>
      <c r="K155" s="327">
        <v>2.2546</v>
      </c>
      <c r="L155" s="327">
        <v>6.3756</v>
      </c>
      <c r="M155" s="327">
        <v>3.7868</v>
      </c>
      <c r="N155" s="327">
        <v>0</v>
      </c>
      <c r="O155" s="327">
        <v>0</v>
      </c>
      <c r="P155" s="327">
        <v>0</v>
      </c>
    </row>
    <row r="156" spans="1:16" ht="15">
      <c r="A156" s="326">
        <v>14</v>
      </c>
      <c r="B156" s="327">
        <v>0</v>
      </c>
      <c r="C156" s="327">
        <v>0</v>
      </c>
      <c r="D156" s="327">
        <v>7.7845</v>
      </c>
      <c r="E156" s="327">
        <v>2.0645</v>
      </c>
      <c r="F156" s="327">
        <v>7.0511</v>
      </c>
      <c r="G156" s="327">
        <v>3.0743</v>
      </c>
      <c r="H156" s="327">
        <v>8.6898</v>
      </c>
      <c r="I156" s="327">
        <v>2.873</v>
      </c>
      <c r="J156" s="327">
        <v>7.5845</v>
      </c>
      <c r="K156" s="327">
        <v>2.1969</v>
      </c>
      <c r="L156" s="327">
        <v>6.3809</v>
      </c>
      <c r="M156" s="327">
        <v>3.6563</v>
      </c>
      <c r="N156" s="327">
        <v>0</v>
      </c>
      <c r="O156" s="327">
        <v>0</v>
      </c>
      <c r="P156" s="327">
        <v>0</v>
      </c>
    </row>
    <row r="157" spans="1:16" ht="15">
      <c r="A157" s="326">
        <v>15</v>
      </c>
      <c r="B157" s="327">
        <v>0</v>
      </c>
      <c r="C157" s="327">
        <v>0</v>
      </c>
      <c r="D157" s="327">
        <v>7.3007</v>
      </c>
      <c r="E157" s="327">
        <v>2.0091</v>
      </c>
      <c r="F157" s="327">
        <v>6.4724</v>
      </c>
      <c r="G157" s="327">
        <v>2.9645</v>
      </c>
      <c r="H157" s="327">
        <v>8.1252</v>
      </c>
      <c r="I157" s="327">
        <v>2.7703</v>
      </c>
      <c r="J157" s="327">
        <v>7.6615</v>
      </c>
      <c r="K157" s="327">
        <v>2.1391</v>
      </c>
      <c r="L157" s="327">
        <v>6.3861</v>
      </c>
      <c r="M157" s="327">
        <v>3.5257</v>
      </c>
      <c r="N157" s="327">
        <v>0</v>
      </c>
      <c r="O157" s="327">
        <v>0</v>
      </c>
      <c r="P157" s="327">
        <v>0</v>
      </c>
    </row>
    <row r="158" spans="1:16" ht="15">
      <c r="A158" s="326">
        <v>16</v>
      </c>
      <c r="B158" s="327">
        <v>0</v>
      </c>
      <c r="C158" s="327">
        <v>0</v>
      </c>
      <c r="D158" s="327">
        <v>6.8168</v>
      </c>
      <c r="E158" s="327">
        <v>1.9536</v>
      </c>
      <c r="F158" s="327">
        <v>5.8936</v>
      </c>
      <c r="G158" s="327">
        <v>2.8547</v>
      </c>
      <c r="H158" s="327">
        <v>7.5606</v>
      </c>
      <c r="I158" s="327">
        <v>2.6677</v>
      </c>
      <c r="J158" s="327">
        <v>7.7385</v>
      </c>
      <c r="K158" s="327">
        <v>2.0814</v>
      </c>
      <c r="L158" s="327">
        <v>6.3914</v>
      </c>
      <c r="M158" s="327">
        <v>3.3951</v>
      </c>
      <c r="N158" s="327">
        <v>0</v>
      </c>
      <c r="O158" s="327">
        <v>0</v>
      </c>
      <c r="P158" s="327">
        <v>0</v>
      </c>
    </row>
    <row r="159" spans="1:16" ht="15">
      <c r="A159" s="326">
        <v>17</v>
      </c>
      <c r="B159" s="327">
        <v>0</v>
      </c>
      <c r="C159" s="327">
        <v>0</v>
      </c>
      <c r="D159" s="327">
        <v>6.333</v>
      </c>
      <c r="E159" s="327">
        <v>1.8982</v>
      </c>
      <c r="F159" s="327">
        <v>5.3148</v>
      </c>
      <c r="G159" s="327">
        <v>2.7449</v>
      </c>
      <c r="H159" s="327">
        <v>6.996</v>
      </c>
      <c r="I159" s="327">
        <v>2.5651</v>
      </c>
      <c r="J159" s="327">
        <v>7.8155</v>
      </c>
      <c r="K159" s="327">
        <v>2.0236</v>
      </c>
      <c r="L159" s="327">
        <v>6.3967</v>
      </c>
      <c r="M159" s="327">
        <v>3.2645</v>
      </c>
      <c r="N159" s="327">
        <v>0</v>
      </c>
      <c r="O159" s="327">
        <v>0</v>
      </c>
      <c r="P159" s="327">
        <v>0</v>
      </c>
    </row>
    <row r="160" spans="1:16" ht="15">
      <c r="A160" s="326">
        <v>18</v>
      </c>
      <c r="B160" s="327">
        <v>0</v>
      </c>
      <c r="C160" s="327">
        <v>0</v>
      </c>
      <c r="D160" s="327">
        <v>5.8492</v>
      </c>
      <c r="E160" s="327">
        <v>1.8428</v>
      </c>
      <c r="F160" s="327">
        <v>4.7361</v>
      </c>
      <c r="G160" s="327">
        <v>2.6351</v>
      </c>
      <c r="H160" s="327">
        <v>6.4315</v>
      </c>
      <c r="I160" s="327">
        <v>2.4625</v>
      </c>
      <c r="J160" s="327">
        <v>7.8926</v>
      </c>
      <c r="K160" s="327">
        <v>1.9659</v>
      </c>
      <c r="L160" s="327">
        <v>6.4019</v>
      </c>
      <c r="M160" s="327">
        <v>3.1339</v>
      </c>
      <c r="N160" s="327">
        <v>7.7779</v>
      </c>
      <c r="O160" s="327">
        <v>3.771</v>
      </c>
      <c r="P160" s="327">
        <v>0</v>
      </c>
    </row>
    <row r="161" spans="1:16" ht="15">
      <c r="A161" s="326">
        <v>19</v>
      </c>
      <c r="B161" s="327">
        <v>0</v>
      </c>
      <c r="C161" s="327">
        <v>0</v>
      </c>
      <c r="D161" s="327">
        <v>5.616</v>
      </c>
      <c r="E161" s="327">
        <v>1.8389</v>
      </c>
      <c r="F161" s="327">
        <v>5.0243</v>
      </c>
      <c r="G161" s="327">
        <v>2.6169</v>
      </c>
      <c r="H161" s="327">
        <v>6.231</v>
      </c>
      <c r="I161" s="327">
        <v>2.4358</v>
      </c>
      <c r="J161" s="327">
        <v>7.6249</v>
      </c>
      <c r="K161" s="327">
        <v>1.9608</v>
      </c>
      <c r="L161" s="327">
        <v>6.224</v>
      </c>
      <c r="M161" s="327">
        <v>3.1272</v>
      </c>
      <c r="N161" s="327">
        <v>7.5618</v>
      </c>
      <c r="O161" s="327">
        <v>3.6662</v>
      </c>
      <c r="P161" s="327">
        <v>0</v>
      </c>
    </row>
    <row r="162" spans="1:16" ht="15">
      <c r="A162" s="326">
        <v>20</v>
      </c>
      <c r="B162" s="327">
        <v>0</v>
      </c>
      <c r="C162" s="327">
        <v>0</v>
      </c>
      <c r="D162" s="327">
        <v>5.3828</v>
      </c>
      <c r="E162" s="327">
        <v>1.8351</v>
      </c>
      <c r="F162" s="327">
        <v>5.3126</v>
      </c>
      <c r="G162" s="327">
        <v>2.5988</v>
      </c>
      <c r="H162" s="327">
        <v>6.0306</v>
      </c>
      <c r="I162" s="327">
        <v>2.409</v>
      </c>
      <c r="J162" s="327">
        <v>7.3573</v>
      </c>
      <c r="K162" s="327">
        <v>1.9557</v>
      </c>
      <c r="L162" s="327">
        <v>6.046</v>
      </c>
      <c r="M162" s="327">
        <v>3.1204</v>
      </c>
      <c r="N162" s="327">
        <v>7.3458</v>
      </c>
      <c r="O162" s="327">
        <v>3.5615</v>
      </c>
      <c r="P162" s="327">
        <v>0</v>
      </c>
    </row>
    <row r="163" spans="1:16" ht="15">
      <c r="A163" s="326">
        <v>21</v>
      </c>
      <c r="B163" s="327">
        <v>0</v>
      </c>
      <c r="C163" s="327">
        <v>0</v>
      </c>
      <c r="D163" s="327">
        <v>5.1496</v>
      </c>
      <c r="E163" s="327">
        <v>1.8313</v>
      </c>
      <c r="F163" s="327">
        <v>5.6008</v>
      </c>
      <c r="G163" s="327">
        <v>2.5806</v>
      </c>
      <c r="H163" s="327">
        <v>5.8301</v>
      </c>
      <c r="I163" s="327">
        <v>2.3822</v>
      </c>
      <c r="J163" s="327">
        <v>7.0897</v>
      </c>
      <c r="K163" s="327">
        <v>1.9506</v>
      </c>
      <c r="L163" s="327">
        <v>5.868</v>
      </c>
      <c r="M163" s="327">
        <v>3.1136</v>
      </c>
      <c r="N163" s="327">
        <v>7.1297</v>
      </c>
      <c r="O163" s="327">
        <v>3.4567</v>
      </c>
      <c r="P163" s="327">
        <v>0</v>
      </c>
    </row>
    <row r="164" spans="1:16" ht="15">
      <c r="A164" s="326">
        <v>22</v>
      </c>
      <c r="B164" s="327">
        <v>0</v>
      </c>
      <c r="C164" s="327">
        <v>0</v>
      </c>
      <c r="D164" s="327">
        <v>4.9164</v>
      </c>
      <c r="E164" s="327">
        <v>1.8274</v>
      </c>
      <c r="F164" s="327">
        <v>5.8891</v>
      </c>
      <c r="G164" s="327">
        <v>2.5625</v>
      </c>
      <c r="H164" s="327">
        <v>5.6297</v>
      </c>
      <c r="I164" s="327">
        <v>2.3554</v>
      </c>
      <c r="J164" s="327">
        <v>6.8221</v>
      </c>
      <c r="K164" s="327">
        <v>1.9455</v>
      </c>
      <c r="L164" s="327">
        <v>5.6901</v>
      </c>
      <c r="M164" s="327">
        <v>3.1068</v>
      </c>
      <c r="N164" s="327">
        <v>6.9137</v>
      </c>
      <c r="O164" s="327">
        <v>3.352</v>
      </c>
      <c r="P164" s="327">
        <v>0</v>
      </c>
    </row>
    <row r="165" spans="1:16" ht="15">
      <c r="A165" s="326">
        <v>23</v>
      </c>
      <c r="B165" s="327">
        <v>0</v>
      </c>
      <c r="C165" s="327">
        <v>0</v>
      </c>
      <c r="D165" s="327">
        <v>4.6832</v>
      </c>
      <c r="E165" s="327">
        <v>1.8236</v>
      </c>
      <c r="F165" s="327">
        <v>6.1774</v>
      </c>
      <c r="G165" s="327">
        <v>2.5443</v>
      </c>
      <c r="H165" s="327">
        <v>5.4292</v>
      </c>
      <c r="I165" s="327">
        <v>2.3287</v>
      </c>
      <c r="J165" s="327">
        <v>6.5544</v>
      </c>
      <c r="K165" s="327">
        <v>1.9404</v>
      </c>
      <c r="L165" s="327">
        <v>5.5121</v>
      </c>
      <c r="M165" s="327">
        <v>3.1</v>
      </c>
      <c r="N165" s="327">
        <v>6.6976</v>
      </c>
      <c r="O165" s="327">
        <v>3.2472</v>
      </c>
      <c r="P165" s="327">
        <v>0</v>
      </c>
    </row>
    <row r="166" spans="1:16" ht="15">
      <c r="A166" s="326">
        <v>24</v>
      </c>
      <c r="B166" s="327">
        <v>0</v>
      </c>
      <c r="C166" s="327">
        <v>0</v>
      </c>
      <c r="D166" s="327">
        <v>4.45</v>
      </c>
      <c r="E166" s="327">
        <v>1.8198</v>
      </c>
      <c r="F166" s="327">
        <v>6.4656</v>
      </c>
      <c r="G166" s="327">
        <v>2.5262</v>
      </c>
      <c r="H166" s="327">
        <v>5.2288</v>
      </c>
      <c r="I166" s="327">
        <v>2.3019</v>
      </c>
      <c r="J166" s="327">
        <v>6.2868</v>
      </c>
      <c r="K166" s="327">
        <v>1.9353</v>
      </c>
      <c r="L166" s="327">
        <v>5.3342</v>
      </c>
      <c r="M166" s="327">
        <v>3.0933</v>
      </c>
      <c r="N166" s="327">
        <v>6.4816</v>
      </c>
      <c r="O166" s="327">
        <v>3.1425</v>
      </c>
      <c r="P166" s="327">
        <v>0</v>
      </c>
    </row>
    <row r="167" spans="1:16" ht="15">
      <c r="A167" s="326">
        <v>25</v>
      </c>
      <c r="B167" s="327">
        <v>0</v>
      </c>
      <c r="C167" s="327">
        <v>0</v>
      </c>
      <c r="D167" s="327">
        <v>4.2168</v>
      </c>
      <c r="E167" s="327">
        <v>1.8159</v>
      </c>
      <c r="F167" s="327">
        <v>6.7539</v>
      </c>
      <c r="G167" s="327">
        <v>2.508</v>
      </c>
      <c r="H167" s="327">
        <v>5.0283</v>
      </c>
      <c r="I167" s="327">
        <v>2.2751</v>
      </c>
      <c r="J167" s="327">
        <v>6.0192</v>
      </c>
      <c r="K167" s="327">
        <v>1.9302</v>
      </c>
      <c r="L167" s="327">
        <v>5.1562</v>
      </c>
      <c r="M167" s="327">
        <v>3.0865</v>
      </c>
      <c r="N167" s="327">
        <v>6.2655</v>
      </c>
      <c r="O167" s="327">
        <v>3.0377</v>
      </c>
      <c r="P167" s="327">
        <v>0</v>
      </c>
    </row>
    <row r="168" spans="1:16" ht="15">
      <c r="A168" s="326">
        <v>26</v>
      </c>
      <c r="B168" s="327">
        <v>0</v>
      </c>
      <c r="C168" s="327">
        <v>0</v>
      </c>
      <c r="D168" s="327">
        <v>3.9836</v>
      </c>
      <c r="E168" s="327">
        <v>1.8121</v>
      </c>
      <c r="F168" s="327">
        <v>7.0422</v>
      </c>
      <c r="G168" s="327">
        <v>2.4899</v>
      </c>
      <c r="H168" s="327">
        <v>4.8279</v>
      </c>
      <c r="I168" s="327">
        <v>2.2484</v>
      </c>
      <c r="J168" s="327">
        <v>5.7516</v>
      </c>
      <c r="K168" s="327">
        <v>1.9252</v>
      </c>
      <c r="L168" s="327">
        <v>4.9783</v>
      </c>
      <c r="M168" s="327">
        <v>3.0797</v>
      </c>
      <c r="N168" s="327">
        <v>6.0495</v>
      </c>
      <c r="O168" s="327">
        <v>2.933</v>
      </c>
      <c r="P168" s="327">
        <v>0</v>
      </c>
    </row>
    <row r="169" spans="1:16" ht="15">
      <c r="A169" s="326">
        <v>27</v>
      </c>
      <c r="B169" s="327">
        <v>0</v>
      </c>
      <c r="C169" s="327">
        <v>0</v>
      </c>
      <c r="D169" s="327">
        <v>3.7504</v>
      </c>
      <c r="E169" s="327">
        <v>1.8083</v>
      </c>
      <c r="F169" s="327">
        <v>7.3304</v>
      </c>
      <c r="G169" s="327">
        <v>2.4717</v>
      </c>
      <c r="H169" s="327">
        <v>4.6274</v>
      </c>
      <c r="I169" s="327">
        <v>2.2216</v>
      </c>
      <c r="J169" s="327">
        <v>5.484</v>
      </c>
      <c r="K169" s="327">
        <v>1.9201</v>
      </c>
      <c r="L169" s="327">
        <v>4.8003</v>
      </c>
      <c r="M169" s="327">
        <v>3.0729</v>
      </c>
      <c r="N169" s="327">
        <v>5.8334</v>
      </c>
      <c r="O169" s="327">
        <v>2.8282</v>
      </c>
      <c r="P169" s="327">
        <v>0</v>
      </c>
    </row>
    <row r="170" spans="1:16" ht="15">
      <c r="A170" s="326">
        <v>28</v>
      </c>
      <c r="B170" s="327">
        <v>0</v>
      </c>
      <c r="C170" s="327">
        <v>0</v>
      </c>
      <c r="D170" s="327">
        <v>3.5172</v>
      </c>
      <c r="E170" s="327">
        <v>1.8044</v>
      </c>
      <c r="F170" s="327">
        <v>7.6187</v>
      </c>
      <c r="G170" s="327">
        <v>2.4536</v>
      </c>
      <c r="H170" s="327">
        <v>4.427</v>
      </c>
      <c r="I170" s="327">
        <v>2.1948</v>
      </c>
      <c r="J170" s="327">
        <v>5.2163</v>
      </c>
      <c r="K170" s="327">
        <v>1.915</v>
      </c>
      <c r="L170" s="327">
        <v>4.6223</v>
      </c>
      <c r="M170" s="327">
        <v>3.0661</v>
      </c>
      <c r="N170" s="327">
        <v>5.6174</v>
      </c>
      <c r="O170" s="327">
        <v>2.7235</v>
      </c>
      <c r="P170" s="327">
        <v>0</v>
      </c>
    </row>
    <row r="171" spans="1:16" ht="15">
      <c r="A171" s="326">
        <v>29</v>
      </c>
      <c r="B171" s="327">
        <v>0</v>
      </c>
      <c r="C171" s="327">
        <v>0</v>
      </c>
      <c r="D171" s="327">
        <v>3.284</v>
      </c>
      <c r="E171" s="327">
        <v>1.8006</v>
      </c>
      <c r="F171" s="327">
        <v>7.9069</v>
      </c>
      <c r="G171" s="327">
        <v>2.4354</v>
      </c>
      <c r="H171" s="327">
        <v>4.2265</v>
      </c>
      <c r="I171" s="327">
        <v>2.168</v>
      </c>
      <c r="J171" s="327">
        <v>4.9487</v>
      </c>
      <c r="K171" s="327">
        <v>1.9099</v>
      </c>
      <c r="L171" s="327">
        <v>4.4444</v>
      </c>
      <c r="M171" s="327">
        <v>3.0594</v>
      </c>
      <c r="N171" s="327">
        <v>5.4013</v>
      </c>
      <c r="O171" s="327">
        <v>2.6187</v>
      </c>
      <c r="P171" s="327">
        <v>0</v>
      </c>
    </row>
    <row r="172" spans="1:16" ht="15">
      <c r="A172" s="326">
        <v>30</v>
      </c>
      <c r="B172" s="327">
        <v>0</v>
      </c>
      <c r="C172" s="327">
        <v>0</v>
      </c>
      <c r="D172" s="327">
        <v>3.0508</v>
      </c>
      <c r="E172" s="327">
        <v>1.7968</v>
      </c>
      <c r="F172" s="327">
        <v>8.1952</v>
      </c>
      <c r="G172" s="327">
        <v>2.4173</v>
      </c>
      <c r="H172" s="327">
        <v>4.0261</v>
      </c>
      <c r="I172" s="327">
        <v>2.1413</v>
      </c>
      <c r="J172" s="327">
        <v>4.6811</v>
      </c>
      <c r="K172" s="327">
        <v>1.9048</v>
      </c>
      <c r="L172" s="327">
        <v>4.2664</v>
      </c>
      <c r="M172" s="327">
        <v>3.0526</v>
      </c>
      <c r="N172" s="327">
        <v>5.1853</v>
      </c>
      <c r="O172" s="327">
        <v>2.514</v>
      </c>
      <c r="P172" s="327">
        <v>0</v>
      </c>
    </row>
    <row r="173" spans="1:16" ht="15">
      <c r="A173" s="326">
        <v>31</v>
      </c>
      <c r="B173" s="327">
        <v>0</v>
      </c>
      <c r="C173" s="327">
        <v>0</v>
      </c>
      <c r="D173" s="327">
        <v>3.239</v>
      </c>
      <c r="E173" s="327">
        <v>1.793</v>
      </c>
      <c r="F173" s="327">
        <v>7.8825</v>
      </c>
      <c r="G173" s="327">
        <v>2.3898</v>
      </c>
      <c r="H173" s="327">
        <v>4.1879</v>
      </c>
      <c r="I173" s="327">
        <v>2.135</v>
      </c>
      <c r="J173" s="327">
        <v>4.5742</v>
      </c>
      <c r="K173" s="327">
        <v>1.8998</v>
      </c>
      <c r="L173" s="327">
        <v>4.3156</v>
      </c>
      <c r="M173" s="327">
        <v>3.0111</v>
      </c>
      <c r="N173" s="327">
        <v>5.072</v>
      </c>
      <c r="O173" s="327">
        <v>2.4901</v>
      </c>
      <c r="P173" s="327">
        <v>0</v>
      </c>
    </row>
    <row r="174" spans="1:16" ht="15">
      <c r="A174" s="326">
        <v>32</v>
      </c>
      <c r="B174" s="327">
        <v>0</v>
      </c>
      <c r="C174" s="327">
        <v>0</v>
      </c>
      <c r="D174" s="327">
        <v>3.4272</v>
      </c>
      <c r="E174" s="327">
        <v>1.7893</v>
      </c>
      <c r="F174" s="327">
        <v>7.5697</v>
      </c>
      <c r="G174" s="327">
        <v>2.3623</v>
      </c>
      <c r="H174" s="327">
        <v>4.3498</v>
      </c>
      <c r="I174" s="327">
        <v>2.1287</v>
      </c>
      <c r="J174" s="327">
        <v>4.4674</v>
      </c>
      <c r="K174" s="327">
        <v>1.8949</v>
      </c>
      <c r="L174" s="327">
        <v>4.3648</v>
      </c>
      <c r="M174" s="327">
        <v>2.9696</v>
      </c>
      <c r="N174" s="327">
        <v>4.9586</v>
      </c>
      <c r="O174" s="327">
        <v>2.4662</v>
      </c>
      <c r="P174" s="327">
        <v>0</v>
      </c>
    </row>
    <row r="175" spans="1:16" ht="15">
      <c r="A175" s="326">
        <v>33</v>
      </c>
      <c r="B175" s="327">
        <v>0</v>
      </c>
      <c r="C175" s="327">
        <v>0</v>
      </c>
      <c r="D175" s="327">
        <v>3.6154</v>
      </c>
      <c r="E175" s="327">
        <v>1.7856</v>
      </c>
      <c r="F175" s="327">
        <v>7.257</v>
      </c>
      <c r="G175" s="327">
        <v>2.3348</v>
      </c>
      <c r="H175" s="327">
        <v>4.5116</v>
      </c>
      <c r="I175" s="327">
        <v>2.1224</v>
      </c>
      <c r="J175" s="327">
        <v>4.3605</v>
      </c>
      <c r="K175" s="327">
        <v>1.89</v>
      </c>
      <c r="L175" s="327">
        <v>4.4139</v>
      </c>
      <c r="M175" s="327">
        <v>2.9281</v>
      </c>
      <c r="N175" s="327">
        <v>4.8453</v>
      </c>
      <c r="O175" s="327">
        <v>2.4423</v>
      </c>
      <c r="P175" s="327">
        <v>0</v>
      </c>
    </row>
    <row r="176" spans="1:16" ht="15">
      <c r="A176" s="326">
        <v>34</v>
      </c>
      <c r="B176" s="327">
        <v>0</v>
      </c>
      <c r="C176" s="327">
        <v>0</v>
      </c>
      <c r="D176" s="327">
        <v>3.8036</v>
      </c>
      <c r="E176" s="327">
        <v>1.7818</v>
      </c>
      <c r="F176" s="327">
        <v>6.9443</v>
      </c>
      <c r="G176" s="327">
        <v>2.3073</v>
      </c>
      <c r="H176" s="327">
        <v>4.6735</v>
      </c>
      <c r="I176" s="327">
        <v>2.1161</v>
      </c>
      <c r="J176" s="327">
        <v>4.2537</v>
      </c>
      <c r="K176" s="327">
        <v>1.885</v>
      </c>
      <c r="L176" s="327">
        <v>4.4631</v>
      </c>
      <c r="M176" s="327">
        <v>2.8865</v>
      </c>
      <c r="N176" s="327">
        <v>4.732</v>
      </c>
      <c r="O176" s="327">
        <v>2.4184</v>
      </c>
      <c r="P176" s="327">
        <v>0</v>
      </c>
    </row>
    <row r="177" spans="1:16" ht="15">
      <c r="A177" s="326">
        <v>35</v>
      </c>
      <c r="B177" s="327">
        <v>0</v>
      </c>
      <c r="C177" s="327">
        <v>0</v>
      </c>
      <c r="D177" s="327">
        <v>3.9919</v>
      </c>
      <c r="E177" s="327">
        <v>1.7781</v>
      </c>
      <c r="F177" s="327">
        <v>6.6315</v>
      </c>
      <c r="G177" s="327">
        <v>2.2797</v>
      </c>
      <c r="H177" s="327">
        <v>4.8354</v>
      </c>
      <c r="I177" s="327">
        <v>2.1099</v>
      </c>
      <c r="J177" s="327">
        <v>4.1468</v>
      </c>
      <c r="K177" s="327">
        <v>1.8801</v>
      </c>
      <c r="L177" s="327">
        <v>4.5122</v>
      </c>
      <c r="M177" s="327">
        <v>2.845</v>
      </c>
      <c r="N177" s="327">
        <v>4.6187</v>
      </c>
      <c r="O177" s="327">
        <v>2.3945</v>
      </c>
      <c r="P177" s="327">
        <v>0</v>
      </c>
    </row>
    <row r="178" spans="1:16" ht="15">
      <c r="A178" s="326">
        <v>36</v>
      </c>
      <c r="B178" s="327">
        <v>0</v>
      </c>
      <c r="C178" s="327">
        <v>0</v>
      </c>
      <c r="D178" s="327">
        <v>4.1801</v>
      </c>
      <c r="E178" s="327">
        <v>1.7744</v>
      </c>
      <c r="F178" s="327">
        <v>6.3188</v>
      </c>
      <c r="G178" s="327">
        <v>2.2522</v>
      </c>
      <c r="H178" s="327">
        <v>4.9972</v>
      </c>
      <c r="I178" s="327">
        <v>2.1036</v>
      </c>
      <c r="J178" s="327">
        <v>4.0399</v>
      </c>
      <c r="K178" s="327">
        <v>1.8752</v>
      </c>
      <c r="L178" s="327">
        <v>4.5614</v>
      </c>
      <c r="M178" s="327">
        <v>2.8035</v>
      </c>
      <c r="N178" s="327">
        <v>4.5054</v>
      </c>
      <c r="O178" s="327">
        <v>2.3706</v>
      </c>
      <c r="P178" s="327">
        <v>0</v>
      </c>
    </row>
    <row r="179" spans="1:16" ht="15">
      <c r="A179" s="326">
        <v>37</v>
      </c>
      <c r="B179" s="327">
        <v>0</v>
      </c>
      <c r="C179" s="327">
        <v>0</v>
      </c>
      <c r="D179" s="327">
        <v>4.3683</v>
      </c>
      <c r="E179" s="327">
        <v>1.7706</v>
      </c>
      <c r="F179" s="327">
        <v>6.006</v>
      </c>
      <c r="G179" s="327">
        <v>2.2247</v>
      </c>
      <c r="H179" s="327">
        <v>5.1591</v>
      </c>
      <c r="I179" s="327">
        <v>2.0973</v>
      </c>
      <c r="J179" s="327">
        <v>3.9331</v>
      </c>
      <c r="K179" s="327">
        <v>1.8702</v>
      </c>
      <c r="L179" s="327">
        <v>4.6106</v>
      </c>
      <c r="M179" s="327">
        <v>2.762</v>
      </c>
      <c r="N179" s="327">
        <v>4.3921</v>
      </c>
      <c r="O179" s="327">
        <v>2.3467</v>
      </c>
      <c r="P179" s="327">
        <v>0</v>
      </c>
    </row>
    <row r="180" spans="1:16" ht="15">
      <c r="A180" s="326">
        <v>38</v>
      </c>
      <c r="B180" s="327">
        <v>0</v>
      </c>
      <c r="C180" s="327">
        <v>0</v>
      </c>
      <c r="D180" s="327">
        <v>4.5565</v>
      </c>
      <c r="E180" s="327">
        <v>1.7669</v>
      </c>
      <c r="F180" s="327">
        <v>5.6933</v>
      </c>
      <c r="G180" s="327">
        <v>2.1972</v>
      </c>
      <c r="H180" s="327">
        <v>5.3209</v>
      </c>
      <c r="I180" s="327">
        <v>2.091</v>
      </c>
      <c r="J180" s="327">
        <v>3.8262</v>
      </c>
      <c r="K180" s="327">
        <v>1.8653</v>
      </c>
      <c r="L180" s="327">
        <v>4.6597</v>
      </c>
      <c r="M180" s="327">
        <v>2.7205</v>
      </c>
      <c r="N180" s="327">
        <v>4.2788</v>
      </c>
      <c r="O180" s="327">
        <v>2.3228</v>
      </c>
      <c r="P180" s="327">
        <v>0</v>
      </c>
    </row>
    <row r="181" spans="1:16" ht="15">
      <c r="A181" s="326">
        <v>39</v>
      </c>
      <c r="B181" s="327">
        <v>0</v>
      </c>
      <c r="C181" s="327">
        <v>0</v>
      </c>
      <c r="D181" s="327">
        <v>4.7447</v>
      </c>
      <c r="E181" s="327">
        <v>1.7632</v>
      </c>
      <c r="F181" s="327">
        <v>5.3806</v>
      </c>
      <c r="G181" s="327">
        <v>2.1697</v>
      </c>
      <c r="H181" s="327">
        <v>5.4828</v>
      </c>
      <c r="I181" s="327">
        <v>2.0847</v>
      </c>
      <c r="J181" s="327">
        <v>3.7193</v>
      </c>
      <c r="K181" s="327">
        <v>1.8604</v>
      </c>
      <c r="L181" s="327">
        <v>4.7089</v>
      </c>
      <c r="M181" s="327">
        <v>2.679</v>
      </c>
      <c r="N181" s="327">
        <v>4.1654</v>
      </c>
      <c r="O181" s="327">
        <v>2.2989</v>
      </c>
      <c r="P181" s="327">
        <v>0</v>
      </c>
    </row>
    <row r="182" spans="1:16" ht="15">
      <c r="A182" s="326">
        <v>40</v>
      </c>
      <c r="B182" s="327">
        <v>0</v>
      </c>
      <c r="C182" s="327">
        <v>0</v>
      </c>
      <c r="D182" s="327">
        <v>4.9329</v>
      </c>
      <c r="E182" s="327">
        <v>1.7594</v>
      </c>
      <c r="F182" s="327">
        <v>5.0678</v>
      </c>
      <c r="G182" s="327">
        <v>2.1422</v>
      </c>
      <c r="H182" s="327">
        <v>5.6446</v>
      </c>
      <c r="I182" s="327">
        <v>2.0784</v>
      </c>
      <c r="J182" s="327">
        <v>3.6125</v>
      </c>
      <c r="K182" s="327">
        <v>1.8554</v>
      </c>
      <c r="L182" s="327">
        <v>4.758</v>
      </c>
      <c r="M182" s="327">
        <v>2.6375</v>
      </c>
      <c r="N182" s="327">
        <v>4.0521</v>
      </c>
      <c r="O182" s="327">
        <v>2.275</v>
      </c>
      <c r="P182" s="327">
        <v>0</v>
      </c>
    </row>
    <row r="183" spans="1:16" ht="15">
      <c r="A183" s="326">
        <v>41</v>
      </c>
      <c r="B183" s="327">
        <v>0</v>
      </c>
      <c r="C183" s="327">
        <v>0</v>
      </c>
      <c r="D183" s="327">
        <v>5.1211</v>
      </c>
      <c r="E183" s="327">
        <v>1.7557</v>
      </c>
      <c r="F183" s="327">
        <v>4.7551</v>
      </c>
      <c r="G183" s="327">
        <v>2.1147</v>
      </c>
      <c r="H183" s="327">
        <v>5.8065</v>
      </c>
      <c r="I183" s="327">
        <v>2.0722</v>
      </c>
      <c r="J183" s="327">
        <v>3.5056</v>
      </c>
      <c r="K183" s="327">
        <v>1.8505</v>
      </c>
      <c r="L183" s="327">
        <v>4.8072</v>
      </c>
      <c r="M183" s="327">
        <v>2.596</v>
      </c>
      <c r="N183" s="327">
        <v>3.9388</v>
      </c>
      <c r="O183" s="327">
        <v>2.2511</v>
      </c>
      <c r="P183" s="327">
        <v>0</v>
      </c>
    </row>
    <row r="184" spans="1:16" ht="15">
      <c r="A184" s="326">
        <v>42</v>
      </c>
      <c r="B184" s="327">
        <v>0</v>
      </c>
      <c r="C184" s="327">
        <v>0</v>
      </c>
      <c r="D184" s="327">
        <v>5.3093</v>
      </c>
      <c r="E184" s="327">
        <v>1.752</v>
      </c>
      <c r="F184" s="327">
        <v>4.4424</v>
      </c>
      <c r="G184" s="327">
        <v>2.0872</v>
      </c>
      <c r="H184" s="327">
        <v>5.9683</v>
      </c>
      <c r="I184" s="327">
        <v>2.0659</v>
      </c>
      <c r="J184" s="327">
        <v>3.3988</v>
      </c>
      <c r="K184" s="327">
        <v>1.8455</v>
      </c>
      <c r="L184" s="327">
        <v>4.8564</v>
      </c>
      <c r="M184" s="327">
        <v>2.5545</v>
      </c>
      <c r="N184" s="327">
        <v>3.8255</v>
      </c>
      <c r="O184" s="327">
        <v>2.2272</v>
      </c>
      <c r="P184" s="327">
        <v>0</v>
      </c>
    </row>
    <row r="185" spans="1:16" ht="15">
      <c r="A185" s="326">
        <v>43</v>
      </c>
      <c r="B185" s="327">
        <v>0</v>
      </c>
      <c r="C185" s="327">
        <v>0</v>
      </c>
      <c r="D185" s="327">
        <v>5.0655</v>
      </c>
      <c r="E185" s="327">
        <v>1.7518</v>
      </c>
      <c r="F185" s="327">
        <v>4.4021</v>
      </c>
      <c r="G185" s="327">
        <v>2.0781</v>
      </c>
      <c r="H185" s="327">
        <v>6.0525</v>
      </c>
      <c r="I185" s="327">
        <v>2.0511</v>
      </c>
      <c r="J185" s="327">
        <v>3.6625</v>
      </c>
      <c r="K185" s="327">
        <v>1.8406</v>
      </c>
      <c r="L185" s="327">
        <v>4.7391</v>
      </c>
      <c r="M185" s="327">
        <v>2.5454</v>
      </c>
      <c r="N185" s="327">
        <v>3.7796</v>
      </c>
      <c r="O185" s="327">
        <v>2.2216</v>
      </c>
      <c r="P185" s="327">
        <v>0</v>
      </c>
    </row>
    <row r="186" spans="1:16" ht="15">
      <c r="A186" s="326">
        <v>44</v>
      </c>
      <c r="B186" s="327">
        <v>0</v>
      </c>
      <c r="C186" s="327">
        <v>0</v>
      </c>
      <c r="D186" s="327">
        <v>4.8216</v>
      </c>
      <c r="E186" s="327">
        <v>1.7516</v>
      </c>
      <c r="F186" s="327">
        <v>4.3618</v>
      </c>
      <c r="G186" s="327">
        <v>2.069</v>
      </c>
      <c r="H186" s="327">
        <v>6.1367</v>
      </c>
      <c r="I186" s="327">
        <v>2.0362</v>
      </c>
      <c r="J186" s="327">
        <v>3.9261</v>
      </c>
      <c r="K186" s="327">
        <v>1.8357</v>
      </c>
      <c r="L186" s="327">
        <v>4.6218</v>
      </c>
      <c r="M186" s="327">
        <v>2.5363</v>
      </c>
      <c r="N186" s="327">
        <v>3.7337</v>
      </c>
      <c r="O186" s="327">
        <v>2.2161</v>
      </c>
      <c r="P186" s="327">
        <v>0</v>
      </c>
    </row>
    <row r="187" spans="1:16" ht="15">
      <c r="A187" s="326">
        <v>45</v>
      </c>
      <c r="B187" s="327">
        <v>0</v>
      </c>
      <c r="C187" s="327">
        <v>0</v>
      </c>
      <c r="D187" s="327">
        <v>4.5778</v>
      </c>
      <c r="E187" s="327">
        <v>1.7514</v>
      </c>
      <c r="F187" s="327">
        <v>4.3216</v>
      </c>
      <c r="G187" s="327">
        <v>2.0599</v>
      </c>
      <c r="H187" s="327">
        <v>6.2208</v>
      </c>
      <c r="I187" s="327">
        <v>2.0214</v>
      </c>
      <c r="J187" s="327">
        <v>4.1898</v>
      </c>
      <c r="K187" s="327">
        <v>1.8307</v>
      </c>
      <c r="L187" s="327">
        <v>4.5045</v>
      </c>
      <c r="M187" s="327">
        <v>2.5272</v>
      </c>
      <c r="N187" s="327">
        <v>3.6877</v>
      </c>
      <c r="O187" s="327">
        <v>2.2106</v>
      </c>
      <c r="P187" s="327">
        <v>0</v>
      </c>
    </row>
    <row r="188" spans="1:16" ht="15">
      <c r="A188" s="326">
        <v>46</v>
      </c>
      <c r="B188" s="327">
        <v>0</v>
      </c>
      <c r="C188" s="327">
        <v>0</v>
      </c>
      <c r="D188" s="327">
        <v>4.3339</v>
      </c>
      <c r="E188" s="327">
        <v>1.7512</v>
      </c>
      <c r="F188" s="327">
        <v>4.2813</v>
      </c>
      <c r="G188" s="327">
        <v>2.0509</v>
      </c>
      <c r="H188" s="327">
        <v>6.305</v>
      </c>
      <c r="I188" s="327">
        <v>2.0066</v>
      </c>
      <c r="J188" s="327">
        <v>4.4535</v>
      </c>
      <c r="K188" s="327">
        <v>1.8258</v>
      </c>
      <c r="L188" s="327">
        <v>4.3873</v>
      </c>
      <c r="M188" s="327">
        <v>2.5181</v>
      </c>
      <c r="N188" s="327">
        <v>3.6418</v>
      </c>
      <c r="O188" s="327">
        <v>2.205</v>
      </c>
      <c r="P188" s="327">
        <v>0</v>
      </c>
    </row>
    <row r="189" spans="1:16" ht="15">
      <c r="A189" s="326">
        <v>47</v>
      </c>
      <c r="B189" s="327">
        <v>0</v>
      </c>
      <c r="C189" s="327">
        <v>0</v>
      </c>
      <c r="D189" s="327">
        <v>4.0901</v>
      </c>
      <c r="E189" s="327">
        <v>1.751</v>
      </c>
      <c r="F189" s="327">
        <v>4.2411</v>
      </c>
      <c r="G189" s="327">
        <v>2.0418</v>
      </c>
      <c r="H189" s="327">
        <v>6.3891</v>
      </c>
      <c r="I189" s="327">
        <v>1.9918</v>
      </c>
      <c r="J189" s="327">
        <v>4.7172</v>
      </c>
      <c r="K189" s="327">
        <v>1.8209</v>
      </c>
      <c r="L189" s="327">
        <v>4.27</v>
      </c>
      <c r="M189" s="327">
        <v>2.509</v>
      </c>
      <c r="N189" s="327">
        <v>3.5959</v>
      </c>
      <c r="O189" s="327">
        <v>2.1995</v>
      </c>
      <c r="P189" s="327">
        <v>0</v>
      </c>
    </row>
    <row r="190" spans="1:16" ht="15">
      <c r="A190" s="326">
        <v>48</v>
      </c>
      <c r="B190" s="327">
        <v>0</v>
      </c>
      <c r="C190" s="327">
        <v>0</v>
      </c>
      <c r="D190" s="327">
        <v>3.8462</v>
      </c>
      <c r="E190" s="327">
        <v>1.7509</v>
      </c>
      <c r="F190" s="327">
        <v>4.2008</v>
      </c>
      <c r="G190" s="327">
        <v>2.0327</v>
      </c>
      <c r="H190" s="327">
        <v>6.4733</v>
      </c>
      <c r="I190" s="327">
        <v>1.9769</v>
      </c>
      <c r="J190" s="327">
        <v>4.9809</v>
      </c>
      <c r="K190" s="327">
        <v>1.8159</v>
      </c>
      <c r="L190" s="327">
        <v>4.1527</v>
      </c>
      <c r="M190" s="327">
        <v>2.4999</v>
      </c>
      <c r="N190" s="327">
        <v>3.5499</v>
      </c>
      <c r="O190" s="327">
        <v>2.194</v>
      </c>
      <c r="P190" s="327">
        <v>0</v>
      </c>
    </row>
    <row r="191" spans="1:16" ht="15">
      <c r="A191" s="326">
        <v>49</v>
      </c>
      <c r="B191" s="327">
        <v>0</v>
      </c>
      <c r="C191" s="327">
        <v>0</v>
      </c>
      <c r="D191" s="327">
        <v>3.6024</v>
      </c>
      <c r="E191" s="327">
        <v>1.7507</v>
      </c>
      <c r="F191" s="327">
        <v>4.1606</v>
      </c>
      <c r="G191" s="327">
        <v>2.0236</v>
      </c>
      <c r="H191" s="327">
        <v>6.5574</v>
      </c>
      <c r="I191" s="327">
        <v>1.9621</v>
      </c>
      <c r="J191" s="327">
        <v>5.2446</v>
      </c>
      <c r="K191" s="327">
        <v>1.811</v>
      </c>
      <c r="L191" s="327">
        <v>4.0355</v>
      </c>
      <c r="M191" s="327">
        <v>2.4908</v>
      </c>
      <c r="N191" s="327">
        <v>3.504</v>
      </c>
      <c r="O191" s="327">
        <v>2.1884</v>
      </c>
      <c r="P191" s="327">
        <v>0</v>
      </c>
    </row>
    <row r="192" spans="1:16" ht="15">
      <c r="A192" s="326">
        <v>50</v>
      </c>
      <c r="B192" s="327">
        <v>0</v>
      </c>
      <c r="C192" s="327">
        <v>0</v>
      </c>
      <c r="D192" s="327">
        <v>3.3585</v>
      </c>
      <c r="E192" s="327">
        <v>1.7505</v>
      </c>
      <c r="F192" s="327">
        <v>4.1203</v>
      </c>
      <c r="G192" s="327">
        <v>2.0145</v>
      </c>
      <c r="H192" s="327">
        <v>6.6416</v>
      </c>
      <c r="I192" s="327">
        <v>1.9473</v>
      </c>
      <c r="J192" s="327">
        <v>5.5083</v>
      </c>
      <c r="K192" s="327">
        <v>1.8061</v>
      </c>
      <c r="L192" s="327">
        <v>3.9182</v>
      </c>
      <c r="M192" s="327">
        <v>2.4817</v>
      </c>
      <c r="N192" s="327">
        <v>3.4581</v>
      </c>
      <c r="O192" s="327">
        <v>2.1829</v>
      </c>
      <c r="P192" s="327">
        <v>0</v>
      </c>
    </row>
    <row r="193" spans="1:16" ht="15">
      <c r="A193" s="326">
        <v>51</v>
      </c>
      <c r="B193" s="327">
        <v>0</v>
      </c>
      <c r="C193" s="327">
        <v>0</v>
      </c>
      <c r="D193" s="327">
        <v>3.1147</v>
      </c>
      <c r="E193" s="327">
        <v>1.7503</v>
      </c>
      <c r="F193" s="327">
        <v>4.08</v>
      </c>
      <c r="G193" s="327">
        <v>2.0054</v>
      </c>
      <c r="H193" s="327">
        <v>6.7257</v>
      </c>
      <c r="I193" s="327">
        <v>1.9325</v>
      </c>
      <c r="J193" s="327">
        <v>5.772</v>
      </c>
      <c r="K193" s="327">
        <v>1.8011</v>
      </c>
      <c r="L193" s="327">
        <v>3.8009</v>
      </c>
      <c r="M193" s="327">
        <v>2.4726</v>
      </c>
      <c r="N193" s="327">
        <v>3.4122</v>
      </c>
      <c r="O193" s="327">
        <v>2.1774</v>
      </c>
      <c r="P193" s="327">
        <v>0</v>
      </c>
    </row>
    <row r="194" spans="1:16" ht="15">
      <c r="A194" s="326">
        <v>52</v>
      </c>
      <c r="B194" s="327">
        <v>0</v>
      </c>
      <c r="C194" s="327">
        <v>0</v>
      </c>
      <c r="D194" s="327">
        <v>2.8709</v>
      </c>
      <c r="E194" s="327">
        <v>1.7501</v>
      </c>
      <c r="F194" s="327">
        <v>4.0398</v>
      </c>
      <c r="G194" s="327">
        <v>1.9963</v>
      </c>
      <c r="H194" s="327">
        <v>6.8099</v>
      </c>
      <c r="I194" s="327">
        <v>1.9176</v>
      </c>
      <c r="J194" s="327">
        <v>6.0357</v>
      </c>
      <c r="K194" s="327">
        <v>1.7962</v>
      </c>
      <c r="L194" s="327">
        <v>3.6836</v>
      </c>
      <c r="M194" s="327">
        <v>2.4636</v>
      </c>
      <c r="N194" s="327">
        <v>3.3662</v>
      </c>
      <c r="O194" s="327">
        <v>2.1718</v>
      </c>
      <c r="P194" s="327">
        <v>0</v>
      </c>
    </row>
    <row r="195" spans="1:16" ht="15">
      <c r="A195" s="326">
        <v>53</v>
      </c>
      <c r="B195" s="327">
        <v>0</v>
      </c>
      <c r="C195" s="327">
        <v>0</v>
      </c>
      <c r="D195" s="327">
        <v>2.627</v>
      </c>
      <c r="E195" s="327">
        <v>1.7499</v>
      </c>
      <c r="F195" s="327">
        <v>3.9995</v>
      </c>
      <c r="G195" s="327">
        <v>1.9872</v>
      </c>
      <c r="H195" s="327">
        <v>6.8941</v>
      </c>
      <c r="I195" s="327">
        <v>1.9028</v>
      </c>
      <c r="J195" s="327">
        <v>6.2994</v>
      </c>
      <c r="K195" s="327">
        <v>1.7913</v>
      </c>
      <c r="L195" s="327">
        <v>3.5664</v>
      </c>
      <c r="M195" s="327">
        <v>2.4545</v>
      </c>
      <c r="N195" s="327">
        <v>3.3203</v>
      </c>
      <c r="O195" s="327">
        <v>2.1663</v>
      </c>
      <c r="P195" s="327">
        <v>0</v>
      </c>
    </row>
    <row r="196" spans="1:16" ht="15">
      <c r="A196" s="326">
        <v>54</v>
      </c>
      <c r="B196" s="327">
        <v>0</v>
      </c>
      <c r="C196" s="327">
        <v>0</v>
      </c>
      <c r="D196" s="327">
        <v>2.3832</v>
      </c>
      <c r="E196" s="327">
        <v>1.7497</v>
      </c>
      <c r="F196" s="327">
        <v>3.9593</v>
      </c>
      <c r="G196" s="327">
        <v>1.9781</v>
      </c>
      <c r="H196" s="327">
        <v>6.9782</v>
      </c>
      <c r="I196" s="327">
        <v>1.888</v>
      </c>
      <c r="J196" s="327">
        <v>6.563</v>
      </c>
      <c r="K196" s="327">
        <v>1.7863</v>
      </c>
      <c r="L196" s="327">
        <v>3.4491</v>
      </c>
      <c r="M196" s="327">
        <v>2.4454</v>
      </c>
      <c r="N196" s="327">
        <v>3.2744</v>
      </c>
      <c r="O196" s="327">
        <v>2.1607</v>
      </c>
      <c r="P196" s="327">
        <v>0</v>
      </c>
    </row>
    <row r="197" spans="1:16" ht="15">
      <c r="A197" s="326">
        <v>55</v>
      </c>
      <c r="B197" s="327">
        <v>0</v>
      </c>
      <c r="C197" s="327">
        <v>0</v>
      </c>
      <c r="D197" s="327">
        <v>2.4997</v>
      </c>
      <c r="E197" s="327">
        <v>1.7313</v>
      </c>
      <c r="F197" s="327">
        <v>3.824</v>
      </c>
      <c r="G197" s="327">
        <v>1.9407</v>
      </c>
      <c r="H197" s="327">
        <v>6.5851</v>
      </c>
      <c r="I197" s="327">
        <v>1.861</v>
      </c>
      <c r="J197" s="327">
        <v>6.1678</v>
      </c>
      <c r="K197" s="327">
        <v>1.7657</v>
      </c>
      <c r="L197" s="327">
        <v>3.3855</v>
      </c>
      <c r="M197" s="327">
        <v>2.4007</v>
      </c>
      <c r="N197" s="327">
        <v>3.2198</v>
      </c>
      <c r="O197" s="327">
        <v>2.1219</v>
      </c>
      <c r="P197" s="327">
        <v>0</v>
      </c>
    </row>
    <row r="198" spans="1:16" ht="15">
      <c r="A198" s="326">
        <v>56</v>
      </c>
      <c r="B198" s="327">
        <v>0</v>
      </c>
      <c r="C198" s="327">
        <v>0</v>
      </c>
      <c r="D198" s="327">
        <v>2.6161</v>
      </c>
      <c r="E198" s="327">
        <v>1.7129</v>
      </c>
      <c r="F198" s="327">
        <v>3.6887</v>
      </c>
      <c r="G198" s="327">
        <v>1.9032</v>
      </c>
      <c r="H198" s="327">
        <v>6.1919</v>
      </c>
      <c r="I198" s="327">
        <v>1.834</v>
      </c>
      <c r="J198" s="327">
        <v>5.7725</v>
      </c>
      <c r="K198" s="327">
        <v>1.745</v>
      </c>
      <c r="L198" s="327">
        <v>3.3219</v>
      </c>
      <c r="M198" s="327">
        <v>2.356</v>
      </c>
      <c r="N198" s="327">
        <v>3.1653</v>
      </c>
      <c r="O198" s="327">
        <v>2.083</v>
      </c>
      <c r="P198" s="327">
        <v>0</v>
      </c>
    </row>
    <row r="199" spans="1:16" ht="15">
      <c r="A199" s="326">
        <v>57</v>
      </c>
      <c r="B199" s="327">
        <v>0</v>
      </c>
      <c r="C199" s="327">
        <v>0</v>
      </c>
      <c r="D199" s="327">
        <v>2.7326</v>
      </c>
      <c r="E199" s="327">
        <v>1.6944</v>
      </c>
      <c r="F199" s="327">
        <v>3.5534</v>
      </c>
      <c r="G199" s="327">
        <v>1.8657</v>
      </c>
      <c r="H199" s="327">
        <v>5.7987</v>
      </c>
      <c r="I199" s="327">
        <v>1.807</v>
      </c>
      <c r="J199" s="327">
        <v>5.3773</v>
      </c>
      <c r="K199" s="327">
        <v>1.7243</v>
      </c>
      <c r="L199" s="327">
        <v>3.2583</v>
      </c>
      <c r="M199" s="327">
        <v>2.3113</v>
      </c>
      <c r="N199" s="327">
        <v>3.1107</v>
      </c>
      <c r="O199" s="327">
        <v>2.0441</v>
      </c>
      <c r="P199" s="327">
        <v>0</v>
      </c>
    </row>
    <row r="200" spans="1:16" ht="15">
      <c r="A200" s="326">
        <v>58</v>
      </c>
      <c r="B200" s="327">
        <v>0</v>
      </c>
      <c r="C200" s="327">
        <v>0</v>
      </c>
      <c r="D200" s="327">
        <v>2.8491</v>
      </c>
      <c r="E200" s="327">
        <v>1.676</v>
      </c>
      <c r="F200" s="327">
        <v>3.4182</v>
      </c>
      <c r="G200" s="327">
        <v>1.8283</v>
      </c>
      <c r="H200" s="327">
        <v>5.4056</v>
      </c>
      <c r="I200" s="327">
        <v>1.78</v>
      </c>
      <c r="J200" s="327">
        <v>4.982</v>
      </c>
      <c r="K200" s="327">
        <v>1.7037</v>
      </c>
      <c r="L200" s="327">
        <v>3.1947</v>
      </c>
      <c r="M200" s="327">
        <v>2.2666</v>
      </c>
      <c r="N200" s="327">
        <v>3.0561</v>
      </c>
      <c r="O200" s="327">
        <v>2.0052</v>
      </c>
      <c r="P200" s="327">
        <v>0</v>
      </c>
    </row>
    <row r="201" spans="1:16" ht="15">
      <c r="A201" s="326">
        <v>59</v>
      </c>
      <c r="B201" s="327">
        <v>0</v>
      </c>
      <c r="C201" s="327">
        <v>0</v>
      </c>
      <c r="D201" s="327">
        <v>2.9656</v>
      </c>
      <c r="E201" s="327">
        <v>1.6576</v>
      </c>
      <c r="F201" s="327">
        <v>3.2829</v>
      </c>
      <c r="G201" s="327">
        <v>1.7908</v>
      </c>
      <c r="H201" s="327">
        <v>5.0124</v>
      </c>
      <c r="I201" s="327">
        <v>1.753</v>
      </c>
      <c r="J201" s="327">
        <v>4.5867</v>
      </c>
      <c r="K201" s="327">
        <v>1.683</v>
      </c>
      <c r="L201" s="327">
        <v>3.1311</v>
      </c>
      <c r="M201" s="327">
        <v>2.222</v>
      </c>
      <c r="N201" s="327">
        <v>3.0016</v>
      </c>
      <c r="O201" s="327">
        <v>1.9664</v>
      </c>
      <c r="P201" s="327">
        <v>0</v>
      </c>
    </row>
    <row r="202" spans="1:16" ht="15">
      <c r="A202" s="326">
        <v>60</v>
      </c>
      <c r="B202" s="327">
        <v>0</v>
      </c>
      <c r="C202" s="327">
        <v>0</v>
      </c>
      <c r="D202" s="327">
        <v>3.0821</v>
      </c>
      <c r="E202" s="327">
        <v>1.6391</v>
      </c>
      <c r="F202" s="327">
        <v>3.1476</v>
      </c>
      <c r="G202" s="327">
        <v>1.7533</v>
      </c>
      <c r="H202" s="327">
        <v>4.6193</v>
      </c>
      <c r="I202" s="327">
        <v>1.726</v>
      </c>
      <c r="J202" s="327">
        <v>4.1915</v>
      </c>
      <c r="K202" s="327">
        <v>1.6624</v>
      </c>
      <c r="L202" s="327">
        <v>3.0675</v>
      </c>
      <c r="M202" s="327">
        <v>2.1773</v>
      </c>
      <c r="N202" s="327">
        <v>2.947</v>
      </c>
      <c r="O202" s="327">
        <v>1.9275</v>
      </c>
      <c r="P202" s="327">
        <v>0</v>
      </c>
    </row>
    <row r="203" ht="12.75">
      <c r="A203" s="328"/>
    </row>
    <row r="204" ht="12.75">
      <c r="A204" s="320" t="e">
        <v>#N/A</v>
      </c>
    </row>
    <row r="205" spans="1:16" s="321" customFormat="1" ht="12.75">
      <c r="A205" s="484" t="s">
        <v>18311</v>
      </c>
      <c r="B205" s="484"/>
      <c r="C205" s="484"/>
      <c r="D205" s="484"/>
      <c r="E205" s="484"/>
      <c r="F205" s="484"/>
      <c r="G205" s="484"/>
      <c r="H205" s="484"/>
      <c r="I205" s="484"/>
      <c r="J205" s="484"/>
      <c r="K205" s="484"/>
      <c r="L205" s="484"/>
      <c r="M205" s="484"/>
      <c r="N205" s="484"/>
      <c r="O205" s="484"/>
      <c r="P205" s="484"/>
    </row>
    <row r="206" spans="1:16" ht="12.75">
      <c r="A206" s="485" t="s">
        <v>17983</v>
      </c>
      <c r="B206" s="485"/>
      <c r="C206" s="485"/>
      <c r="D206" s="485"/>
      <c r="E206" s="485"/>
      <c r="F206" s="485"/>
      <c r="G206" s="485"/>
      <c r="H206" s="485"/>
      <c r="I206" s="485"/>
      <c r="J206" s="485"/>
      <c r="K206" s="485"/>
      <c r="L206" s="485"/>
      <c r="M206" s="485"/>
      <c r="N206" s="485"/>
      <c r="O206" s="485"/>
      <c r="P206" s="485"/>
    </row>
    <row r="207" spans="1:16" ht="12.75">
      <c r="A207" s="322" t="s">
        <v>181</v>
      </c>
      <c r="B207" s="323" t="s">
        <v>182</v>
      </c>
      <c r="C207" s="323" t="s">
        <v>182</v>
      </c>
      <c r="D207" s="323" t="s">
        <v>182</v>
      </c>
      <c r="E207" s="323" t="s">
        <v>182</v>
      </c>
      <c r="F207" s="323" t="s">
        <v>182</v>
      </c>
      <c r="G207" s="323" t="s">
        <v>182</v>
      </c>
      <c r="H207" s="323" t="s">
        <v>182</v>
      </c>
      <c r="I207" s="323" t="s">
        <v>182</v>
      </c>
      <c r="J207" s="323" t="s">
        <v>182</v>
      </c>
      <c r="K207" s="323" t="s">
        <v>182</v>
      </c>
      <c r="L207" s="323" t="s">
        <v>182</v>
      </c>
      <c r="M207" s="323" t="s">
        <v>182</v>
      </c>
      <c r="N207" s="323" t="s">
        <v>182</v>
      </c>
      <c r="O207" s="323" t="s">
        <v>182</v>
      </c>
      <c r="P207" s="323" t="s">
        <v>182</v>
      </c>
    </row>
    <row r="208" spans="1:16" ht="12.75">
      <c r="A208" s="324" t="s">
        <v>196</v>
      </c>
      <c r="B208" s="325">
        <v>1</v>
      </c>
      <c r="C208" s="325">
        <v>2</v>
      </c>
      <c r="D208" s="325">
        <v>3</v>
      </c>
      <c r="E208" s="325">
        <v>4</v>
      </c>
      <c r="F208" s="325">
        <v>5</v>
      </c>
      <c r="G208" s="325">
        <v>6</v>
      </c>
      <c r="H208" s="325">
        <v>7</v>
      </c>
      <c r="I208" s="325">
        <v>8</v>
      </c>
      <c r="J208" s="325">
        <v>9</v>
      </c>
      <c r="K208" s="325">
        <v>10</v>
      </c>
      <c r="L208" s="325">
        <v>11</v>
      </c>
      <c r="M208" s="325">
        <v>12</v>
      </c>
      <c r="N208" s="325">
        <v>13</v>
      </c>
      <c r="O208" s="325">
        <v>14</v>
      </c>
      <c r="P208" s="325">
        <v>15</v>
      </c>
    </row>
    <row r="209" spans="1:16" ht="15">
      <c r="A209" s="326">
        <v>0</v>
      </c>
      <c r="B209" s="327">
        <v>0</v>
      </c>
      <c r="C209" s="327">
        <v>0</v>
      </c>
      <c r="D209" s="327">
        <v>32.3242</v>
      </c>
      <c r="E209" s="327">
        <v>11.208</v>
      </c>
      <c r="F209" s="327">
        <v>39.7459</v>
      </c>
      <c r="G209" s="327">
        <v>11.0814</v>
      </c>
      <c r="H209" s="327">
        <v>43.3183</v>
      </c>
      <c r="I209" s="327">
        <v>10.5412</v>
      </c>
      <c r="J209" s="327">
        <v>49.6019</v>
      </c>
      <c r="K209" s="327">
        <v>8.963</v>
      </c>
      <c r="L209" s="327">
        <v>37.3944</v>
      </c>
      <c r="M209" s="327">
        <v>20.3286</v>
      </c>
      <c r="N209" s="327">
        <v>0</v>
      </c>
      <c r="O209" s="327">
        <v>0</v>
      </c>
      <c r="P209" s="327">
        <v>0</v>
      </c>
    </row>
    <row r="210" spans="1:16" ht="15">
      <c r="A210" s="326">
        <v>1</v>
      </c>
      <c r="B210" s="327">
        <v>0</v>
      </c>
      <c r="C210" s="327">
        <v>0</v>
      </c>
      <c r="D210" s="327">
        <v>28.7326</v>
      </c>
      <c r="E210" s="327">
        <v>9.9627</v>
      </c>
      <c r="F210" s="327">
        <v>35.3297</v>
      </c>
      <c r="G210" s="327">
        <v>9.8501</v>
      </c>
      <c r="H210" s="327">
        <v>38.5051</v>
      </c>
      <c r="I210" s="327">
        <v>9.37</v>
      </c>
      <c r="J210" s="327">
        <v>44.0905</v>
      </c>
      <c r="K210" s="327">
        <v>7.9671</v>
      </c>
      <c r="L210" s="327">
        <v>33.2395</v>
      </c>
      <c r="M210" s="327">
        <v>18.0699</v>
      </c>
      <c r="N210" s="327">
        <v>0</v>
      </c>
      <c r="O210" s="327">
        <v>0</v>
      </c>
      <c r="P210" s="327">
        <v>0</v>
      </c>
    </row>
    <row r="211" spans="1:16" ht="15">
      <c r="A211" s="326">
        <v>2</v>
      </c>
      <c r="B211" s="327">
        <v>0</v>
      </c>
      <c r="C211" s="327">
        <v>0</v>
      </c>
      <c r="D211" s="327">
        <v>25.141</v>
      </c>
      <c r="E211" s="327">
        <v>8.7173</v>
      </c>
      <c r="F211" s="327">
        <v>30.9135</v>
      </c>
      <c r="G211" s="327">
        <v>8.6189</v>
      </c>
      <c r="H211" s="327">
        <v>33.692</v>
      </c>
      <c r="I211" s="327">
        <v>8.1987</v>
      </c>
      <c r="J211" s="327">
        <v>38.5792</v>
      </c>
      <c r="K211" s="327">
        <v>6.9712</v>
      </c>
      <c r="L211" s="327">
        <v>29.0845</v>
      </c>
      <c r="M211" s="327">
        <v>15.8112</v>
      </c>
      <c r="N211" s="327">
        <v>0</v>
      </c>
      <c r="O211" s="327">
        <v>0</v>
      </c>
      <c r="P211" s="327">
        <v>0</v>
      </c>
    </row>
    <row r="212" spans="1:16" ht="15">
      <c r="A212" s="326">
        <v>3</v>
      </c>
      <c r="B212" s="327">
        <v>0</v>
      </c>
      <c r="C212" s="327">
        <v>0</v>
      </c>
      <c r="D212" s="327">
        <v>21.5495</v>
      </c>
      <c r="E212" s="327">
        <v>7.472</v>
      </c>
      <c r="F212" s="327">
        <v>26.4972</v>
      </c>
      <c r="G212" s="327">
        <v>7.3876</v>
      </c>
      <c r="H212" s="327">
        <v>28.8789</v>
      </c>
      <c r="I212" s="327">
        <v>7.0275</v>
      </c>
      <c r="J212" s="327">
        <v>33.0679</v>
      </c>
      <c r="K212" s="327">
        <v>5.9753</v>
      </c>
      <c r="L212" s="327">
        <v>24.9296</v>
      </c>
      <c r="M212" s="327">
        <v>13.5524</v>
      </c>
      <c r="N212" s="327">
        <v>0</v>
      </c>
      <c r="O212" s="327">
        <v>0</v>
      </c>
      <c r="P212" s="327">
        <v>0</v>
      </c>
    </row>
    <row r="213" spans="1:16" ht="15">
      <c r="A213" s="326">
        <v>4</v>
      </c>
      <c r="B213" s="327">
        <v>0</v>
      </c>
      <c r="C213" s="327">
        <v>0</v>
      </c>
      <c r="D213" s="327">
        <v>17.9579</v>
      </c>
      <c r="E213" s="327">
        <v>6.2267</v>
      </c>
      <c r="F213" s="327">
        <v>22.081</v>
      </c>
      <c r="G213" s="327">
        <v>6.1563</v>
      </c>
      <c r="H213" s="327">
        <v>24.0657</v>
      </c>
      <c r="I213" s="327">
        <v>5.8562</v>
      </c>
      <c r="J213" s="327">
        <v>27.5566</v>
      </c>
      <c r="K213" s="327">
        <v>4.9795</v>
      </c>
      <c r="L213" s="327">
        <v>20.7747</v>
      </c>
      <c r="M213" s="327">
        <v>11.2937</v>
      </c>
      <c r="N213" s="327">
        <v>0</v>
      </c>
      <c r="O213" s="327">
        <v>0</v>
      </c>
      <c r="P213" s="327">
        <v>0</v>
      </c>
    </row>
    <row r="214" spans="1:16" ht="15">
      <c r="A214" s="326">
        <v>5</v>
      </c>
      <c r="B214" s="327">
        <v>0</v>
      </c>
      <c r="C214" s="327">
        <v>0</v>
      </c>
      <c r="D214" s="327">
        <v>14.3663</v>
      </c>
      <c r="E214" s="327">
        <v>4.9813</v>
      </c>
      <c r="F214" s="327">
        <v>17.6648</v>
      </c>
      <c r="G214" s="327">
        <v>4.9251</v>
      </c>
      <c r="H214" s="327">
        <v>19.2526</v>
      </c>
      <c r="I214" s="327">
        <v>4.685</v>
      </c>
      <c r="J214" s="327">
        <v>22.0453</v>
      </c>
      <c r="K214" s="327">
        <v>3.9836</v>
      </c>
      <c r="L214" s="327">
        <v>16.6197</v>
      </c>
      <c r="M214" s="327">
        <v>9.0349</v>
      </c>
      <c r="N214" s="327">
        <v>0</v>
      </c>
      <c r="O214" s="327">
        <v>0</v>
      </c>
      <c r="P214" s="327">
        <v>0</v>
      </c>
    </row>
    <row r="215" spans="1:16" ht="15">
      <c r="A215" s="326">
        <v>6</v>
      </c>
      <c r="B215" s="327">
        <v>0</v>
      </c>
      <c r="C215" s="327">
        <v>0</v>
      </c>
      <c r="D215" s="327">
        <v>10.7747</v>
      </c>
      <c r="E215" s="327">
        <v>3.736</v>
      </c>
      <c r="F215" s="327">
        <v>13.2486</v>
      </c>
      <c r="G215" s="327">
        <v>3.6938</v>
      </c>
      <c r="H215" s="327">
        <v>14.4394</v>
      </c>
      <c r="I215" s="327">
        <v>3.5137</v>
      </c>
      <c r="J215" s="327">
        <v>16.534</v>
      </c>
      <c r="K215" s="327">
        <v>2.9877</v>
      </c>
      <c r="L215" s="327">
        <v>12.4648</v>
      </c>
      <c r="M215" s="327">
        <v>6.7762</v>
      </c>
      <c r="N215" s="327">
        <v>0</v>
      </c>
      <c r="O215" s="327">
        <v>0</v>
      </c>
      <c r="P215" s="327">
        <v>0</v>
      </c>
    </row>
    <row r="216" spans="1:16" ht="15">
      <c r="A216" s="326">
        <v>7</v>
      </c>
      <c r="B216" s="327">
        <v>0</v>
      </c>
      <c r="C216" s="327">
        <v>0</v>
      </c>
      <c r="D216" s="327">
        <v>10.5356</v>
      </c>
      <c r="E216" s="327">
        <v>3.6322</v>
      </c>
      <c r="F216" s="327">
        <v>12.6965</v>
      </c>
      <c r="G216" s="327">
        <v>3.5912</v>
      </c>
      <c r="H216" s="327">
        <v>13.8551</v>
      </c>
      <c r="I216" s="327">
        <v>3.4491</v>
      </c>
      <c r="J216" s="327">
        <v>15.8598</v>
      </c>
      <c r="K216" s="327">
        <v>2.9175</v>
      </c>
      <c r="L216" s="327">
        <v>11.9935</v>
      </c>
      <c r="M216" s="327">
        <v>6.588</v>
      </c>
      <c r="N216" s="327">
        <v>0</v>
      </c>
      <c r="O216" s="327">
        <v>0</v>
      </c>
      <c r="P216" s="327">
        <v>0</v>
      </c>
    </row>
    <row r="217" spans="1:16" ht="15">
      <c r="A217" s="326">
        <v>8</v>
      </c>
      <c r="B217" s="327">
        <v>0</v>
      </c>
      <c r="C217" s="327">
        <v>0</v>
      </c>
      <c r="D217" s="327">
        <v>10.2964</v>
      </c>
      <c r="E217" s="327">
        <v>3.5284</v>
      </c>
      <c r="F217" s="327">
        <v>12.1445</v>
      </c>
      <c r="G217" s="327">
        <v>3.4886</v>
      </c>
      <c r="H217" s="327">
        <v>13.2707</v>
      </c>
      <c r="I217" s="327">
        <v>3.3845</v>
      </c>
      <c r="J217" s="327">
        <v>15.1857</v>
      </c>
      <c r="K217" s="327">
        <v>2.8472</v>
      </c>
      <c r="L217" s="327">
        <v>11.5222</v>
      </c>
      <c r="M217" s="327">
        <v>6.3998</v>
      </c>
      <c r="N217" s="327">
        <v>0</v>
      </c>
      <c r="O217" s="327">
        <v>0</v>
      </c>
      <c r="P217" s="327">
        <v>0</v>
      </c>
    </row>
    <row r="218" spans="1:16" ht="15">
      <c r="A218" s="326">
        <v>9</v>
      </c>
      <c r="B218" s="327">
        <v>0</v>
      </c>
      <c r="C218" s="327">
        <v>0</v>
      </c>
      <c r="D218" s="327">
        <v>10.0572</v>
      </c>
      <c r="E218" s="327">
        <v>3.4247</v>
      </c>
      <c r="F218" s="327">
        <v>11.5924</v>
      </c>
      <c r="G218" s="327">
        <v>3.386</v>
      </c>
      <c r="H218" s="327">
        <v>12.6863</v>
      </c>
      <c r="I218" s="327">
        <v>3.3199</v>
      </c>
      <c r="J218" s="327">
        <v>14.5115</v>
      </c>
      <c r="K218" s="327">
        <v>2.777</v>
      </c>
      <c r="L218" s="327">
        <v>11.0509</v>
      </c>
      <c r="M218" s="327">
        <v>6.2115</v>
      </c>
      <c r="N218" s="327">
        <v>0</v>
      </c>
      <c r="O218" s="327">
        <v>0</v>
      </c>
      <c r="P218" s="327">
        <v>0</v>
      </c>
    </row>
    <row r="219" spans="1:16" ht="15">
      <c r="A219" s="326">
        <v>10</v>
      </c>
      <c r="B219" s="327">
        <v>0</v>
      </c>
      <c r="C219" s="327">
        <v>0</v>
      </c>
      <c r="D219" s="327">
        <v>9.8181</v>
      </c>
      <c r="E219" s="327">
        <v>3.3209</v>
      </c>
      <c r="F219" s="327">
        <v>11.0403</v>
      </c>
      <c r="G219" s="327">
        <v>3.2834</v>
      </c>
      <c r="H219" s="327">
        <v>12.102</v>
      </c>
      <c r="I219" s="327">
        <v>3.2553</v>
      </c>
      <c r="J219" s="327">
        <v>13.8374</v>
      </c>
      <c r="K219" s="327">
        <v>2.7068</v>
      </c>
      <c r="L219" s="327">
        <v>10.5797</v>
      </c>
      <c r="M219" s="327">
        <v>6.0233</v>
      </c>
      <c r="N219" s="327">
        <v>0</v>
      </c>
      <c r="O219" s="327">
        <v>0</v>
      </c>
      <c r="P219" s="327">
        <v>0</v>
      </c>
    </row>
    <row r="220" spans="1:16" ht="15">
      <c r="A220" s="326">
        <v>11</v>
      </c>
      <c r="B220" s="327">
        <v>0</v>
      </c>
      <c r="C220" s="327">
        <v>0</v>
      </c>
      <c r="D220" s="327">
        <v>9.5789</v>
      </c>
      <c r="E220" s="327">
        <v>3.2171</v>
      </c>
      <c r="F220" s="327">
        <v>10.4882</v>
      </c>
      <c r="G220" s="327">
        <v>3.1808</v>
      </c>
      <c r="H220" s="327">
        <v>11.5176</v>
      </c>
      <c r="I220" s="327">
        <v>3.1907</v>
      </c>
      <c r="J220" s="327">
        <v>13.1632</v>
      </c>
      <c r="K220" s="327">
        <v>2.6366</v>
      </c>
      <c r="L220" s="327">
        <v>10.1084</v>
      </c>
      <c r="M220" s="327">
        <v>5.8351</v>
      </c>
      <c r="N220" s="327">
        <v>0</v>
      </c>
      <c r="O220" s="327">
        <v>0</v>
      </c>
      <c r="P220" s="327">
        <v>0</v>
      </c>
    </row>
    <row r="221" spans="1:16" ht="15">
      <c r="A221" s="326">
        <v>12</v>
      </c>
      <c r="B221" s="327">
        <v>0</v>
      </c>
      <c r="C221" s="327">
        <v>0</v>
      </c>
      <c r="D221" s="327">
        <v>9.3397</v>
      </c>
      <c r="E221" s="327">
        <v>3.1133</v>
      </c>
      <c r="F221" s="327">
        <v>9.9361</v>
      </c>
      <c r="G221" s="327">
        <v>3.0782</v>
      </c>
      <c r="H221" s="327">
        <v>10.9332</v>
      </c>
      <c r="I221" s="327">
        <v>3.1261</v>
      </c>
      <c r="J221" s="327">
        <v>12.4891</v>
      </c>
      <c r="K221" s="327">
        <v>2.5664</v>
      </c>
      <c r="L221" s="327">
        <v>9.6371</v>
      </c>
      <c r="M221" s="327">
        <v>5.6468</v>
      </c>
      <c r="N221" s="327">
        <v>0</v>
      </c>
      <c r="O221" s="327">
        <v>0</v>
      </c>
      <c r="P221" s="327">
        <v>0</v>
      </c>
    </row>
    <row r="222" spans="1:16" ht="15">
      <c r="A222" s="326">
        <v>13</v>
      </c>
      <c r="B222" s="327">
        <v>0</v>
      </c>
      <c r="C222" s="327">
        <v>0</v>
      </c>
      <c r="D222" s="327">
        <v>9.1006</v>
      </c>
      <c r="E222" s="327">
        <v>3.0096</v>
      </c>
      <c r="F222" s="327">
        <v>9.3841</v>
      </c>
      <c r="G222" s="327">
        <v>2.9756</v>
      </c>
      <c r="H222" s="327">
        <v>10.3489</v>
      </c>
      <c r="I222" s="327">
        <v>3.0615</v>
      </c>
      <c r="J222" s="327">
        <v>11.8149</v>
      </c>
      <c r="K222" s="327">
        <v>2.4962</v>
      </c>
      <c r="L222" s="327">
        <v>9.1658</v>
      </c>
      <c r="M222" s="327">
        <v>5.4586</v>
      </c>
      <c r="N222" s="327">
        <v>0</v>
      </c>
      <c r="O222" s="327">
        <v>0</v>
      </c>
      <c r="P222" s="327">
        <v>0</v>
      </c>
    </row>
    <row r="223" spans="1:16" ht="15">
      <c r="A223" s="326">
        <v>14</v>
      </c>
      <c r="B223" s="327">
        <v>0</v>
      </c>
      <c r="C223" s="327">
        <v>0</v>
      </c>
      <c r="D223" s="327">
        <v>8.8614</v>
      </c>
      <c r="E223" s="327">
        <v>2.9058</v>
      </c>
      <c r="F223" s="327">
        <v>8.832</v>
      </c>
      <c r="G223" s="327">
        <v>2.873</v>
      </c>
      <c r="H223" s="327">
        <v>9.7645</v>
      </c>
      <c r="I223" s="327">
        <v>2.9969</v>
      </c>
      <c r="J223" s="327">
        <v>11.1408</v>
      </c>
      <c r="K223" s="327">
        <v>2.426</v>
      </c>
      <c r="L223" s="327">
        <v>8.6945</v>
      </c>
      <c r="M223" s="327">
        <v>5.2704</v>
      </c>
      <c r="N223" s="327">
        <v>0</v>
      </c>
      <c r="O223" s="327">
        <v>0</v>
      </c>
      <c r="P223" s="327">
        <v>0</v>
      </c>
    </row>
    <row r="224" spans="1:16" ht="15">
      <c r="A224" s="326">
        <v>15</v>
      </c>
      <c r="B224" s="327">
        <v>0</v>
      </c>
      <c r="C224" s="327">
        <v>0</v>
      </c>
      <c r="D224" s="327">
        <v>8.6222</v>
      </c>
      <c r="E224" s="327">
        <v>2.802</v>
      </c>
      <c r="F224" s="327">
        <v>8.2799</v>
      </c>
      <c r="G224" s="327">
        <v>2.7703</v>
      </c>
      <c r="H224" s="327">
        <v>9.1801</v>
      </c>
      <c r="I224" s="327">
        <v>2.9323</v>
      </c>
      <c r="J224" s="327">
        <v>10.4666</v>
      </c>
      <c r="K224" s="327">
        <v>2.3558</v>
      </c>
      <c r="L224" s="327">
        <v>8.2232</v>
      </c>
      <c r="M224" s="327">
        <v>5.0822</v>
      </c>
      <c r="N224" s="327">
        <v>0</v>
      </c>
      <c r="O224" s="327">
        <v>0</v>
      </c>
      <c r="P224" s="327">
        <v>0</v>
      </c>
    </row>
    <row r="225" spans="1:16" ht="15">
      <c r="A225" s="326">
        <v>16</v>
      </c>
      <c r="B225" s="327">
        <v>0</v>
      </c>
      <c r="C225" s="327">
        <v>0</v>
      </c>
      <c r="D225" s="327">
        <v>8.383</v>
      </c>
      <c r="E225" s="327">
        <v>2.6982</v>
      </c>
      <c r="F225" s="327">
        <v>7.7278</v>
      </c>
      <c r="G225" s="327">
        <v>2.6677</v>
      </c>
      <c r="H225" s="327">
        <v>8.5958</v>
      </c>
      <c r="I225" s="327">
        <v>2.8677</v>
      </c>
      <c r="J225" s="327">
        <v>9.7925</v>
      </c>
      <c r="K225" s="327">
        <v>2.2856</v>
      </c>
      <c r="L225" s="327">
        <v>7.7519</v>
      </c>
      <c r="M225" s="327">
        <v>4.8939</v>
      </c>
      <c r="N225" s="327">
        <v>0</v>
      </c>
      <c r="O225" s="327">
        <v>0</v>
      </c>
      <c r="P225" s="327">
        <v>0</v>
      </c>
    </row>
    <row r="226" spans="1:16" ht="15">
      <c r="A226" s="326">
        <v>17</v>
      </c>
      <c r="B226" s="327">
        <v>0</v>
      </c>
      <c r="C226" s="327">
        <v>0</v>
      </c>
      <c r="D226" s="327">
        <v>8.1439</v>
      </c>
      <c r="E226" s="327">
        <v>2.5944</v>
      </c>
      <c r="F226" s="327">
        <v>7.1757</v>
      </c>
      <c r="G226" s="327">
        <v>2.5651</v>
      </c>
      <c r="H226" s="327">
        <v>8.0114</v>
      </c>
      <c r="I226" s="327">
        <v>2.8031</v>
      </c>
      <c r="J226" s="327">
        <v>9.1183</v>
      </c>
      <c r="K226" s="327">
        <v>2.2154</v>
      </c>
      <c r="L226" s="327">
        <v>7.2806</v>
      </c>
      <c r="M226" s="327">
        <v>4.7057</v>
      </c>
      <c r="N226" s="327">
        <v>0</v>
      </c>
      <c r="O226" s="327">
        <v>0</v>
      </c>
      <c r="P226" s="327">
        <v>0</v>
      </c>
    </row>
    <row r="227" spans="1:16" ht="15">
      <c r="A227" s="326">
        <v>18</v>
      </c>
      <c r="B227" s="327">
        <v>0</v>
      </c>
      <c r="C227" s="327">
        <v>0</v>
      </c>
      <c r="D227" s="327">
        <v>7.9047</v>
      </c>
      <c r="E227" s="327">
        <v>2.4907</v>
      </c>
      <c r="F227" s="327">
        <v>6.6237</v>
      </c>
      <c r="G227" s="327">
        <v>2.4625</v>
      </c>
      <c r="H227" s="327">
        <v>7.427</v>
      </c>
      <c r="I227" s="327">
        <v>2.7385</v>
      </c>
      <c r="J227" s="327">
        <v>8.4442</v>
      </c>
      <c r="K227" s="327">
        <v>2.1451</v>
      </c>
      <c r="L227" s="327">
        <v>6.8093</v>
      </c>
      <c r="M227" s="327">
        <v>4.5175</v>
      </c>
      <c r="N227" s="327">
        <v>9.3783</v>
      </c>
      <c r="O227" s="327">
        <v>8.916</v>
      </c>
      <c r="P227" s="327">
        <v>0</v>
      </c>
    </row>
    <row r="228" spans="1:16" ht="15">
      <c r="A228" s="326">
        <v>19</v>
      </c>
      <c r="B228" s="327">
        <v>0</v>
      </c>
      <c r="C228" s="327">
        <v>0</v>
      </c>
      <c r="D228" s="327">
        <v>8.0875</v>
      </c>
      <c r="E228" s="327">
        <v>2.4828</v>
      </c>
      <c r="F228" s="327">
        <v>6.6717</v>
      </c>
      <c r="G228" s="327">
        <v>2.4429</v>
      </c>
      <c r="H228" s="327">
        <v>7.3531</v>
      </c>
      <c r="I228" s="327">
        <v>2.7173</v>
      </c>
      <c r="J228" s="327">
        <v>8.1394</v>
      </c>
      <c r="K228" s="327">
        <v>2.1422</v>
      </c>
      <c r="L228" s="327">
        <v>6.6758</v>
      </c>
      <c r="M228" s="327">
        <v>4.45</v>
      </c>
      <c r="N228" s="327">
        <v>9.1178</v>
      </c>
      <c r="O228" s="327">
        <v>8.6683</v>
      </c>
      <c r="P228" s="327">
        <v>0</v>
      </c>
    </row>
    <row r="229" spans="1:16" ht="15">
      <c r="A229" s="326">
        <v>20</v>
      </c>
      <c r="B229" s="327">
        <v>0</v>
      </c>
      <c r="C229" s="327">
        <v>0</v>
      </c>
      <c r="D229" s="327">
        <v>8.2703</v>
      </c>
      <c r="E229" s="327">
        <v>2.475</v>
      </c>
      <c r="F229" s="327">
        <v>6.7197</v>
      </c>
      <c r="G229" s="327">
        <v>2.4232</v>
      </c>
      <c r="H229" s="327">
        <v>7.2791</v>
      </c>
      <c r="I229" s="327">
        <v>2.6961</v>
      </c>
      <c r="J229" s="327">
        <v>7.8347</v>
      </c>
      <c r="K229" s="327">
        <v>2.1393</v>
      </c>
      <c r="L229" s="327">
        <v>6.5423</v>
      </c>
      <c r="M229" s="327">
        <v>4.3825</v>
      </c>
      <c r="N229" s="327">
        <v>8.8573</v>
      </c>
      <c r="O229" s="327">
        <v>8.4206</v>
      </c>
      <c r="P229" s="327">
        <v>0</v>
      </c>
    </row>
    <row r="230" spans="1:16" ht="15">
      <c r="A230" s="326">
        <v>21</v>
      </c>
      <c r="B230" s="327">
        <v>0</v>
      </c>
      <c r="C230" s="327">
        <v>0</v>
      </c>
      <c r="D230" s="327">
        <v>8.4531</v>
      </c>
      <c r="E230" s="327">
        <v>2.4671</v>
      </c>
      <c r="F230" s="327">
        <v>6.7677</v>
      </c>
      <c r="G230" s="327">
        <v>2.4035</v>
      </c>
      <c r="H230" s="327">
        <v>7.2051</v>
      </c>
      <c r="I230" s="327">
        <v>2.6749</v>
      </c>
      <c r="J230" s="327">
        <v>7.53</v>
      </c>
      <c r="K230" s="327">
        <v>2.1365</v>
      </c>
      <c r="L230" s="327">
        <v>6.4087</v>
      </c>
      <c r="M230" s="327">
        <v>4.315</v>
      </c>
      <c r="N230" s="327">
        <v>8.5968</v>
      </c>
      <c r="O230" s="327">
        <v>8.173</v>
      </c>
      <c r="P230" s="327">
        <v>0</v>
      </c>
    </row>
    <row r="231" spans="1:16" ht="15">
      <c r="A231" s="326">
        <v>22</v>
      </c>
      <c r="B231" s="327">
        <v>0</v>
      </c>
      <c r="C231" s="327">
        <v>0</v>
      </c>
      <c r="D231" s="327">
        <v>8.6359</v>
      </c>
      <c r="E231" s="327">
        <v>2.4593</v>
      </c>
      <c r="F231" s="327">
        <v>6.8157</v>
      </c>
      <c r="G231" s="327">
        <v>2.3838</v>
      </c>
      <c r="H231" s="327">
        <v>7.1311</v>
      </c>
      <c r="I231" s="327">
        <v>2.6537</v>
      </c>
      <c r="J231" s="327">
        <v>7.2252</v>
      </c>
      <c r="K231" s="327">
        <v>2.1336</v>
      </c>
      <c r="L231" s="327">
        <v>6.2752</v>
      </c>
      <c r="M231" s="327">
        <v>4.2475</v>
      </c>
      <c r="N231" s="327">
        <v>8.3363</v>
      </c>
      <c r="O231" s="327">
        <v>7.9253</v>
      </c>
      <c r="P231" s="327">
        <v>0</v>
      </c>
    </row>
    <row r="232" spans="1:16" ht="15">
      <c r="A232" s="326">
        <v>23</v>
      </c>
      <c r="B232" s="327">
        <v>0</v>
      </c>
      <c r="C232" s="327">
        <v>0</v>
      </c>
      <c r="D232" s="327">
        <v>8.8187</v>
      </c>
      <c r="E232" s="327">
        <v>2.4515</v>
      </c>
      <c r="F232" s="327">
        <v>6.8638</v>
      </c>
      <c r="G232" s="327">
        <v>2.3641</v>
      </c>
      <c r="H232" s="327">
        <v>7.0572</v>
      </c>
      <c r="I232" s="327">
        <v>2.6324</v>
      </c>
      <c r="J232" s="327">
        <v>6.9205</v>
      </c>
      <c r="K232" s="327">
        <v>2.1307</v>
      </c>
      <c r="L232" s="327">
        <v>6.1417</v>
      </c>
      <c r="M232" s="327">
        <v>4.18</v>
      </c>
      <c r="N232" s="327">
        <v>8.0758</v>
      </c>
      <c r="O232" s="327">
        <v>7.6776</v>
      </c>
      <c r="P232" s="327">
        <v>0</v>
      </c>
    </row>
    <row r="233" spans="1:16" ht="15">
      <c r="A233" s="326">
        <v>24</v>
      </c>
      <c r="B233" s="327">
        <v>0</v>
      </c>
      <c r="C233" s="327">
        <v>0</v>
      </c>
      <c r="D233" s="327">
        <v>9.0015</v>
      </c>
      <c r="E233" s="327">
        <v>2.4436</v>
      </c>
      <c r="F233" s="327">
        <v>6.9118</v>
      </c>
      <c r="G233" s="327">
        <v>2.3445</v>
      </c>
      <c r="H233" s="327">
        <v>6.9832</v>
      </c>
      <c r="I233" s="327">
        <v>2.6112</v>
      </c>
      <c r="J233" s="327">
        <v>6.6158</v>
      </c>
      <c r="K233" s="327">
        <v>2.1278</v>
      </c>
      <c r="L233" s="327">
        <v>6.0081</v>
      </c>
      <c r="M233" s="327">
        <v>4.1125</v>
      </c>
      <c r="N233" s="327">
        <v>7.8153</v>
      </c>
      <c r="O233" s="327">
        <v>7.43</v>
      </c>
      <c r="P233" s="327">
        <v>0</v>
      </c>
    </row>
    <row r="234" spans="1:16" ht="15">
      <c r="A234" s="326">
        <v>25</v>
      </c>
      <c r="B234" s="327">
        <v>0</v>
      </c>
      <c r="C234" s="327">
        <v>0</v>
      </c>
      <c r="D234" s="327">
        <v>9.1843</v>
      </c>
      <c r="E234" s="327">
        <v>2.4358</v>
      </c>
      <c r="F234" s="327">
        <v>6.9598</v>
      </c>
      <c r="G234" s="327">
        <v>2.3248</v>
      </c>
      <c r="H234" s="327">
        <v>6.9092</v>
      </c>
      <c r="I234" s="327">
        <v>2.59</v>
      </c>
      <c r="J234" s="327">
        <v>6.311</v>
      </c>
      <c r="K234" s="327">
        <v>2.1249</v>
      </c>
      <c r="L234" s="327">
        <v>5.8746</v>
      </c>
      <c r="M234" s="327">
        <v>4.045</v>
      </c>
      <c r="N234" s="327">
        <v>7.5547</v>
      </c>
      <c r="O234" s="327">
        <v>7.1823</v>
      </c>
      <c r="P234" s="327">
        <v>0</v>
      </c>
    </row>
    <row r="235" spans="1:16" ht="15">
      <c r="A235" s="326">
        <v>26</v>
      </c>
      <c r="B235" s="327">
        <v>0</v>
      </c>
      <c r="C235" s="327">
        <v>0</v>
      </c>
      <c r="D235" s="327">
        <v>9.3671</v>
      </c>
      <c r="E235" s="327">
        <v>2.4279</v>
      </c>
      <c r="F235" s="327">
        <v>7.0078</v>
      </c>
      <c r="G235" s="327">
        <v>2.3051</v>
      </c>
      <c r="H235" s="327">
        <v>6.8353</v>
      </c>
      <c r="I235" s="327">
        <v>2.5688</v>
      </c>
      <c r="J235" s="327">
        <v>6.0063</v>
      </c>
      <c r="K235" s="327">
        <v>2.122</v>
      </c>
      <c r="L235" s="327">
        <v>5.7411</v>
      </c>
      <c r="M235" s="327">
        <v>3.9775</v>
      </c>
      <c r="N235" s="327">
        <v>7.2942</v>
      </c>
      <c r="O235" s="327">
        <v>6.9346</v>
      </c>
      <c r="P235" s="327">
        <v>0</v>
      </c>
    </row>
    <row r="236" spans="1:16" ht="15">
      <c r="A236" s="326">
        <v>27</v>
      </c>
      <c r="B236" s="327">
        <v>0</v>
      </c>
      <c r="C236" s="327">
        <v>0</v>
      </c>
      <c r="D236" s="327">
        <v>9.5499</v>
      </c>
      <c r="E236" s="327">
        <v>2.4201</v>
      </c>
      <c r="F236" s="327">
        <v>7.0558</v>
      </c>
      <c r="G236" s="327">
        <v>2.2854</v>
      </c>
      <c r="H236" s="327">
        <v>6.7613</v>
      </c>
      <c r="I236" s="327">
        <v>2.5476</v>
      </c>
      <c r="J236" s="327">
        <v>5.7015</v>
      </c>
      <c r="K236" s="327">
        <v>2.1191</v>
      </c>
      <c r="L236" s="327">
        <v>5.6075</v>
      </c>
      <c r="M236" s="327">
        <v>3.91</v>
      </c>
      <c r="N236" s="327">
        <v>7.0337</v>
      </c>
      <c r="O236" s="327">
        <v>6.687</v>
      </c>
      <c r="P236" s="327">
        <v>0</v>
      </c>
    </row>
    <row r="237" spans="1:16" ht="15">
      <c r="A237" s="326">
        <v>28</v>
      </c>
      <c r="B237" s="327">
        <v>0</v>
      </c>
      <c r="C237" s="327">
        <v>0</v>
      </c>
      <c r="D237" s="327">
        <v>9.7327</v>
      </c>
      <c r="E237" s="327">
        <v>2.4122</v>
      </c>
      <c r="F237" s="327">
        <v>7.1039</v>
      </c>
      <c r="G237" s="327">
        <v>2.2657</v>
      </c>
      <c r="H237" s="327">
        <v>6.6873</v>
      </c>
      <c r="I237" s="327">
        <v>2.5264</v>
      </c>
      <c r="J237" s="327">
        <v>5.3968</v>
      </c>
      <c r="K237" s="327">
        <v>2.1162</v>
      </c>
      <c r="L237" s="327">
        <v>5.474</v>
      </c>
      <c r="M237" s="327">
        <v>3.8425</v>
      </c>
      <c r="N237" s="327">
        <v>6.7732</v>
      </c>
      <c r="O237" s="327">
        <v>6.4393</v>
      </c>
      <c r="P237" s="327">
        <v>0</v>
      </c>
    </row>
    <row r="238" spans="1:16" ht="15">
      <c r="A238" s="326">
        <v>29</v>
      </c>
      <c r="B238" s="327">
        <v>0</v>
      </c>
      <c r="C238" s="327">
        <v>0</v>
      </c>
      <c r="D238" s="327">
        <v>9.9156</v>
      </c>
      <c r="E238" s="327">
        <v>2.4044</v>
      </c>
      <c r="F238" s="327">
        <v>7.1519</v>
      </c>
      <c r="G238" s="327">
        <v>2.246</v>
      </c>
      <c r="H238" s="327">
        <v>6.6133</v>
      </c>
      <c r="I238" s="327">
        <v>2.5052</v>
      </c>
      <c r="J238" s="327">
        <v>5.0921</v>
      </c>
      <c r="K238" s="327">
        <v>2.1133</v>
      </c>
      <c r="L238" s="327">
        <v>5.3405</v>
      </c>
      <c r="M238" s="327">
        <v>3.775</v>
      </c>
      <c r="N238" s="327">
        <v>6.5127</v>
      </c>
      <c r="O238" s="327">
        <v>6.1916</v>
      </c>
      <c r="P238" s="327">
        <v>0</v>
      </c>
    </row>
    <row r="239" spans="1:16" ht="15">
      <c r="A239" s="326">
        <v>30</v>
      </c>
      <c r="B239" s="327">
        <v>0</v>
      </c>
      <c r="C239" s="327">
        <v>0</v>
      </c>
      <c r="D239" s="327">
        <v>10.0984</v>
      </c>
      <c r="E239" s="327">
        <v>2.3966</v>
      </c>
      <c r="F239" s="327">
        <v>7.1999</v>
      </c>
      <c r="G239" s="327">
        <v>2.2264</v>
      </c>
      <c r="H239" s="327">
        <v>6.5394</v>
      </c>
      <c r="I239" s="327">
        <v>2.484</v>
      </c>
      <c r="J239" s="327">
        <v>4.7873</v>
      </c>
      <c r="K239" s="327">
        <v>2.1104</v>
      </c>
      <c r="L239" s="327">
        <v>5.2069</v>
      </c>
      <c r="M239" s="327">
        <v>3.7075</v>
      </c>
      <c r="N239" s="327">
        <v>6.2522</v>
      </c>
      <c r="O239" s="327">
        <v>5.944</v>
      </c>
      <c r="P239" s="327">
        <v>0</v>
      </c>
    </row>
    <row r="240" spans="1:16" ht="15">
      <c r="A240" s="326">
        <v>31</v>
      </c>
      <c r="B240" s="327">
        <v>0</v>
      </c>
      <c r="C240" s="327">
        <v>0</v>
      </c>
      <c r="D240" s="327">
        <v>10.0156</v>
      </c>
      <c r="E240" s="327">
        <v>2.3803</v>
      </c>
      <c r="F240" s="327">
        <v>7.0724</v>
      </c>
      <c r="G240" s="327">
        <v>2.2152</v>
      </c>
      <c r="H240" s="327">
        <v>6.5021</v>
      </c>
      <c r="I240" s="327">
        <v>2.462</v>
      </c>
      <c r="J240" s="327">
        <v>4.833</v>
      </c>
      <c r="K240" s="327">
        <v>2.1053</v>
      </c>
      <c r="L240" s="327">
        <v>5.1505</v>
      </c>
      <c r="M240" s="327">
        <v>3.6538</v>
      </c>
      <c r="N240" s="327">
        <v>6.0815</v>
      </c>
      <c r="O240" s="327">
        <v>5.6635</v>
      </c>
      <c r="P240" s="327">
        <v>0</v>
      </c>
    </row>
    <row r="241" spans="1:16" ht="15">
      <c r="A241" s="326">
        <v>32</v>
      </c>
      <c r="B241" s="327">
        <v>0</v>
      </c>
      <c r="C241" s="327">
        <v>0</v>
      </c>
      <c r="D241" s="327">
        <v>9.9329</v>
      </c>
      <c r="E241" s="327">
        <v>2.364</v>
      </c>
      <c r="F241" s="327">
        <v>6.9449</v>
      </c>
      <c r="G241" s="327">
        <v>2.204</v>
      </c>
      <c r="H241" s="327">
        <v>6.4649</v>
      </c>
      <c r="I241" s="327">
        <v>2.44</v>
      </c>
      <c r="J241" s="327">
        <v>4.8787</v>
      </c>
      <c r="K241" s="327">
        <v>2.1002</v>
      </c>
      <c r="L241" s="327">
        <v>5.094</v>
      </c>
      <c r="M241" s="327">
        <v>3.6</v>
      </c>
      <c r="N241" s="327">
        <v>5.9107</v>
      </c>
      <c r="O241" s="327">
        <v>5.383</v>
      </c>
      <c r="P241" s="327">
        <v>0</v>
      </c>
    </row>
    <row r="242" spans="1:16" ht="15">
      <c r="A242" s="326">
        <v>33</v>
      </c>
      <c r="B242" s="327">
        <v>0</v>
      </c>
      <c r="C242" s="327">
        <v>0</v>
      </c>
      <c r="D242" s="327">
        <v>9.8501</v>
      </c>
      <c r="E242" s="327">
        <v>2.3477</v>
      </c>
      <c r="F242" s="327">
        <v>6.8173</v>
      </c>
      <c r="G242" s="327">
        <v>2.1928</v>
      </c>
      <c r="H242" s="327">
        <v>6.4276</v>
      </c>
      <c r="I242" s="327">
        <v>2.418</v>
      </c>
      <c r="J242" s="327">
        <v>4.9244</v>
      </c>
      <c r="K242" s="327">
        <v>2.0951</v>
      </c>
      <c r="L242" s="327">
        <v>5.0376</v>
      </c>
      <c r="M242" s="327">
        <v>3.5462</v>
      </c>
      <c r="N242" s="327">
        <v>5.74</v>
      </c>
      <c r="O242" s="327">
        <v>5.1025</v>
      </c>
      <c r="P242" s="327">
        <v>0</v>
      </c>
    </row>
    <row r="243" spans="1:16" ht="15">
      <c r="A243" s="326">
        <v>34</v>
      </c>
      <c r="B243" s="327">
        <v>0</v>
      </c>
      <c r="C243" s="327">
        <v>0</v>
      </c>
      <c r="D243" s="327">
        <v>9.7674</v>
      </c>
      <c r="E243" s="327">
        <v>2.3314</v>
      </c>
      <c r="F243" s="327">
        <v>6.6898</v>
      </c>
      <c r="G243" s="327">
        <v>2.1816</v>
      </c>
      <c r="H243" s="327">
        <v>6.3903</v>
      </c>
      <c r="I243" s="327">
        <v>2.396</v>
      </c>
      <c r="J243" s="327">
        <v>4.9701</v>
      </c>
      <c r="K243" s="327">
        <v>2.09</v>
      </c>
      <c r="L243" s="327">
        <v>4.9811</v>
      </c>
      <c r="M243" s="327">
        <v>3.4924</v>
      </c>
      <c r="N243" s="327">
        <v>5.5692</v>
      </c>
      <c r="O243" s="327">
        <v>4.8221</v>
      </c>
      <c r="P243" s="327">
        <v>0</v>
      </c>
    </row>
    <row r="244" spans="1:16" ht="15">
      <c r="A244" s="326">
        <v>35</v>
      </c>
      <c r="B244" s="327">
        <v>0</v>
      </c>
      <c r="C244" s="327">
        <v>0</v>
      </c>
      <c r="D244" s="327">
        <v>9.6846</v>
      </c>
      <c r="E244" s="327">
        <v>2.3151</v>
      </c>
      <c r="F244" s="327">
        <v>6.5623</v>
      </c>
      <c r="G244" s="327">
        <v>2.1704</v>
      </c>
      <c r="H244" s="327">
        <v>6.3531</v>
      </c>
      <c r="I244" s="327">
        <v>2.374</v>
      </c>
      <c r="J244" s="327">
        <v>5.0158</v>
      </c>
      <c r="K244" s="327">
        <v>2.0849</v>
      </c>
      <c r="L244" s="327">
        <v>4.9247</v>
      </c>
      <c r="M244" s="327">
        <v>3.4386</v>
      </c>
      <c r="N244" s="327">
        <v>5.3985</v>
      </c>
      <c r="O244" s="327">
        <v>4.5416</v>
      </c>
      <c r="P244" s="327">
        <v>0</v>
      </c>
    </row>
    <row r="245" spans="1:16" ht="15">
      <c r="A245" s="326">
        <v>36</v>
      </c>
      <c r="B245" s="327">
        <v>0</v>
      </c>
      <c r="C245" s="327">
        <v>0</v>
      </c>
      <c r="D245" s="327">
        <v>9.6019</v>
      </c>
      <c r="E245" s="327">
        <v>2.2988</v>
      </c>
      <c r="F245" s="327">
        <v>6.4348</v>
      </c>
      <c r="G245" s="327">
        <v>2.1592</v>
      </c>
      <c r="H245" s="327">
        <v>6.3158</v>
      </c>
      <c r="I245" s="327">
        <v>2.352</v>
      </c>
      <c r="J245" s="327">
        <v>5.0615</v>
      </c>
      <c r="K245" s="327">
        <v>2.0798</v>
      </c>
      <c r="L245" s="327">
        <v>4.8682</v>
      </c>
      <c r="M245" s="327">
        <v>3.3848</v>
      </c>
      <c r="N245" s="327">
        <v>5.2278</v>
      </c>
      <c r="O245" s="327">
        <v>4.2611</v>
      </c>
      <c r="P245" s="327">
        <v>0</v>
      </c>
    </row>
    <row r="246" spans="1:16" ht="15">
      <c r="A246" s="326">
        <v>37</v>
      </c>
      <c r="B246" s="327">
        <v>0</v>
      </c>
      <c r="C246" s="327">
        <v>0</v>
      </c>
      <c r="D246" s="327">
        <v>9.5192</v>
      </c>
      <c r="E246" s="327">
        <v>2.2825</v>
      </c>
      <c r="F246" s="327">
        <v>6.3073</v>
      </c>
      <c r="G246" s="327">
        <v>2.148</v>
      </c>
      <c r="H246" s="327">
        <v>6.2786</v>
      </c>
      <c r="I246" s="327">
        <v>2.33</v>
      </c>
      <c r="J246" s="327">
        <v>5.1072</v>
      </c>
      <c r="K246" s="327">
        <v>2.0747</v>
      </c>
      <c r="L246" s="327">
        <v>4.8118</v>
      </c>
      <c r="M246" s="327">
        <v>3.331</v>
      </c>
      <c r="N246" s="327">
        <v>5.057</v>
      </c>
      <c r="O246" s="327">
        <v>3.9806</v>
      </c>
      <c r="P246" s="327">
        <v>0</v>
      </c>
    </row>
    <row r="247" spans="1:16" ht="15">
      <c r="A247" s="326">
        <v>38</v>
      </c>
      <c r="B247" s="327">
        <v>0</v>
      </c>
      <c r="C247" s="327">
        <v>0</v>
      </c>
      <c r="D247" s="327">
        <v>9.4364</v>
      </c>
      <c r="E247" s="327">
        <v>2.2662</v>
      </c>
      <c r="F247" s="327">
        <v>6.1798</v>
      </c>
      <c r="G247" s="327">
        <v>2.1368</v>
      </c>
      <c r="H247" s="327">
        <v>6.2413</v>
      </c>
      <c r="I247" s="327">
        <v>2.308</v>
      </c>
      <c r="J247" s="327">
        <v>5.1529</v>
      </c>
      <c r="K247" s="327">
        <v>2.0696</v>
      </c>
      <c r="L247" s="327">
        <v>4.7553</v>
      </c>
      <c r="M247" s="327">
        <v>3.2772</v>
      </c>
      <c r="N247" s="327">
        <v>4.8863</v>
      </c>
      <c r="O247" s="327">
        <v>3.7001</v>
      </c>
      <c r="P247" s="327">
        <v>0</v>
      </c>
    </row>
    <row r="248" spans="1:16" ht="15">
      <c r="A248" s="326">
        <v>39</v>
      </c>
      <c r="B248" s="327">
        <v>0</v>
      </c>
      <c r="C248" s="327">
        <v>0</v>
      </c>
      <c r="D248" s="327">
        <v>9.3537</v>
      </c>
      <c r="E248" s="327">
        <v>2.2499</v>
      </c>
      <c r="F248" s="327">
        <v>6.0523</v>
      </c>
      <c r="G248" s="327">
        <v>2.1256</v>
      </c>
      <c r="H248" s="327">
        <v>6.2041</v>
      </c>
      <c r="I248" s="327">
        <v>2.286</v>
      </c>
      <c r="J248" s="327">
        <v>5.1986</v>
      </c>
      <c r="K248" s="327">
        <v>2.0645</v>
      </c>
      <c r="L248" s="327">
        <v>4.6988</v>
      </c>
      <c r="M248" s="327">
        <v>3.2234</v>
      </c>
      <c r="N248" s="327">
        <v>4.7156</v>
      </c>
      <c r="O248" s="327">
        <v>3.4196</v>
      </c>
      <c r="P248" s="327">
        <v>0</v>
      </c>
    </row>
    <row r="249" spans="1:16" ht="15">
      <c r="A249" s="326">
        <v>40</v>
      </c>
      <c r="B249" s="327">
        <v>0</v>
      </c>
      <c r="C249" s="327">
        <v>0</v>
      </c>
      <c r="D249" s="327">
        <v>9.2709</v>
      </c>
      <c r="E249" s="327">
        <v>2.2337</v>
      </c>
      <c r="F249" s="327">
        <v>5.9248</v>
      </c>
      <c r="G249" s="327">
        <v>2.1144</v>
      </c>
      <c r="H249" s="327">
        <v>6.1668</v>
      </c>
      <c r="I249" s="327">
        <v>2.264</v>
      </c>
      <c r="J249" s="327">
        <v>5.2443</v>
      </c>
      <c r="K249" s="327">
        <v>2.0595</v>
      </c>
      <c r="L249" s="327">
        <v>4.6424</v>
      </c>
      <c r="M249" s="327">
        <v>3.1696</v>
      </c>
      <c r="N249" s="327">
        <v>4.5448</v>
      </c>
      <c r="O249" s="327">
        <v>3.1392</v>
      </c>
      <c r="P249" s="327">
        <v>0</v>
      </c>
    </row>
    <row r="250" spans="1:16" ht="15">
      <c r="A250" s="326">
        <v>41</v>
      </c>
      <c r="B250" s="327">
        <v>0</v>
      </c>
      <c r="C250" s="327">
        <v>0</v>
      </c>
      <c r="D250" s="327">
        <v>9.1882</v>
      </c>
      <c r="E250" s="327">
        <v>2.2174</v>
      </c>
      <c r="F250" s="327">
        <v>5.7972</v>
      </c>
      <c r="G250" s="327">
        <v>2.1032</v>
      </c>
      <c r="H250" s="327">
        <v>6.1296</v>
      </c>
      <c r="I250" s="327">
        <v>2.242</v>
      </c>
      <c r="J250" s="327">
        <v>5.29</v>
      </c>
      <c r="K250" s="327">
        <v>2.0544</v>
      </c>
      <c r="L250" s="327">
        <v>4.5859</v>
      </c>
      <c r="M250" s="327">
        <v>3.1158</v>
      </c>
      <c r="N250" s="327">
        <v>4.3741</v>
      </c>
      <c r="O250" s="327">
        <v>2.8587</v>
      </c>
      <c r="P250" s="327">
        <v>0</v>
      </c>
    </row>
    <row r="251" spans="1:16" ht="15">
      <c r="A251" s="326">
        <v>42</v>
      </c>
      <c r="B251" s="327">
        <v>0</v>
      </c>
      <c r="C251" s="327">
        <v>0</v>
      </c>
      <c r="D251" s="327">
        <v>9.1054</v>
      </c>
      <c r="E251" s="327">
        <v>2.2011</v>
      </c>
      <c r="F251" s="327">
        <v>5.6697</v>
      </c>
      <c r="G251" s="327">
        <v>2.092</v>
      </c>
      <c r="H251" s="327">
        <v>6.0923</v>
      </c>
      <c r="I251" s="327">
        <v>2.22</v>
      </c>
      <c r="J251" s="327">
        <v>5.3357</v>
      </c>
      <c r="K251" s="327">
        <v>2.0493</v>
      </c>
      <c r="L251" s="327">
        <v>4.5295</v>
      </c>
      <c r="M251" s="327">
        <v>3.062</v>
      </c>
      <c r="N251" s="327">
        <v>4.2033</v>
      </c>
      <c r="O251" s="327">
        <v>2.5782</v>
      </c>
      <c r="P251" s="327">
        <v>0</v>
      </c>
    </row>
    <row r="252" spans="1:16" ht="15">
      <c r="A252" s="326">
        <v>43</v>
      </c>
      <c r="B252" s="327">
        <v>0</v>
      </c>
      <c r="C252" s="327">
        <v>0</v>
      </c>
      <c r="D252" s="327">
        <v>8.7315</v>
      </c>
      <c r="E252" s="327">
        <v>2.1825</v>
      </c>
      <c r="F252" s="327">
        <v>5.5885</v>
      </c>
      <c r="G252" s="327">
        <v>2.0781</v>
      </c>
      <c r="H252" s="327">
        <v>6.1321</v>
      </c>
      <c r="I252" s="327">
        <v>2.2028</v>
      </c>
      <c r="J252" s="327">
        <v>5.1843</v>
      </c>
      <c r="K252" s="327">
        <v>2.0465</v>
      </c>
      <c r="L252" s="327">
        <v>4.5923</v>
      </c>
      <c r="M252" s="327">
        <v>3.0379</v>
      </c>
      <c r="N252" s="327">
        <v>4.1256</v>
      </c>
      <c r="O252" s="327">
        <v>2.5464</v>
      </c>
      <c r="P252" s="327">
        <v>0</v>
      </c>
    </row>
    <row r="253" spans="1:16" ht="15">
      <c r="A253" s="326">
        <v>44</v>
      </c>
      <c r="B253" s="327">
        <v>0</v>
      </c>
      <c r="C253" s="327">
        <v>0</v>
      </c>
      <c r="D253" s="327">
        <v>8.3576</v>
      </c>
      <c r="E253" s="327">
        <v>2.1639</v>
      </c>
      <c r="F253" s="327">
        <v>5.5072</v>
      </c>
      <c r="G253" s="327">
        <v>2.0643</v>
      </c>
      <c r="H253" s="327">
        <v>6.172</v>
      </c>
      <c r="I253" s="327">
        <v>2.1857</v>
      </c>
      <c r="J253" s="327">
        <v>5.0328</v>
      </c>
      <c r="K253" s="327">
        <v>2.0437</v>
      </c>
      <c r="L253" s="327">
        <v>4.6551</v>
      </c>
      <c r="M253" s="327">
        <v>3.0138</v>
      </c>
      <c r="N253" s="327">
        <v>4.0479</v>
      </c>
      <c r="O253" s="327">
        <v>2.5145</v>
      </c>
      <c r="P253" s="327">
        <v>0</v>
      </c>
    </row>
    <row r="254" spans="1:16" ht="15">
      <c r="A254" s="326">
        <v>45</v>
      </c>
      <c r="B254" s="327">
        <v>0</v>
      </c>
      <c r="C254" s="327">
        <v>0</v>
      </c>
      <c r="D254" s="327">
        <v>7.9837</v>
      </c>
      <c r="E254" s="327">
        <v>2.1453</v>
      </c>
      <c r="F254" s="327">
        <v>5.426</v>
      </c>
      <c r="G254" s="327">
        <v>2.0505</v>
      </c>
      <c r="H254" s="327">
        <v>6.2118</v>
      </c>
      <c r="I254" s="327">
        <v>2.1685</v>
      </c>
      <c r="J254" s="327">
        <v>4.8813</v>
      </c>
      <c r="K254" s="327">
        <v>2.041</v>
      </c>
      <c r="L254" s="327">
        <v>4.7179</v>
      </c>
      <c r="M254" s="327">
        <v>2.9897</v>
      </c>
      <c r="N254" s="327">
        <v>3.9702</v>
      </c>
      <c r="O254" s="327">
        <v>2.4827</v>
      </c>
      <c r="P254" s="327">
        <v>0</v>
      </c>
    </row>
    <row r="255" spans="1:16" ht="15">
      <c r="A255" s="326">
        <v>46</v>
      </c>
      <c r="B255" s="327">
        <v>0</v>
      </c>
      <c r="C255" s="327">
        <v>0</v>
      </c>
      <c r="D255" s="327">
        <v>7.6098</v>
      </c>
      <c r="E255" s="327">
        <v>2.1268</v>
      </c>
      <c r="F255" s="327">
        <v>5.3447</v>
      </c>
      <c r="G255" s="327">
        <v>2.0366</v>
      </c>
      <c r="H255" s="327">
        <v>6.2517</v>
      </c>
      <c r="I255" s="327">
        <v>2.1513</v>
      </c>
      <c r="J255" s="327">
        <v>4.7299</v>
      </c>
      <c r="K255" s="327">
        <v>2.0382</v>
      </c>
      <c r="L255" s="327">
        <v>4.7807</v>
      </c>
      <c r="M255" s="327">
        <v>2.9656</v>
      </c>
      <c r="N255" s="327">
        <v>3.8925</v>
      </c>
      <c r="O255" s="327">
        <v>2.4509</v>
      </c>
      <c r="P255" s="327">
        <v>0</v>
      </c>
    </row>
    <row r="256" spans="1:16" ht="15">
      <c r="A256" s="326">
        <v>47</v>
      </c>
      <c r="B256" s="327">
        <v>0</v>
      </c>
      <c r="C256" s="327">
        <v>0</v>
      </c>
      <c r="D256" s="327">
        <v>7.2359</v>
      </c>
      <c r="E256" s="327">
        <v>2.1082</v>
      </c>
      <c r="F256" s="327">
        <v>5.2635</v>
      </c>
      <c r="G256" s="327">
        <v>2.0228</v>
      </c>
      <c r="H256" s="327">
        <v>6.2915</v>
      </c>
      <c r="I256" s="327">
        <v>2.1341</v>
      </c>
      <c r="J256" s="327">
        <v>4.5784</v>
      </c>
      <c r="K256" s="327">
        <v>2.0354</v>
      </c>
      <c r="L256" s="327">
        <v>4.8435</v>
      </c>
      <c r="M256" s="327">
        <v>2.9415</v>
      </c>
      <c r="N256" s="327">
        <v>3.8148</v>
      </c>
      <c r="O256" s="327">
        <v>2.4191</v>
      </c>
      <c r="P256" s="327">
        <v>0</v>
      </c>
    </row>
    <row r="257" spans="1:16" ht="15">
      <c r="A257" s="326">
        <v>48</v>
      </c>
      <c r="B257" s="327">
        <v>0</v>
      </c>
      <c r="C257" s="327">
        <v>0</v>
      </c>
      <c r="D257" s="327">
        <v>6.862</v>
      </c>
      <c r="E257" s="327">
        <v>2.0896</v>
      </c>
      <c r="F257" s="327">
        <v>5.1823</v>
      </c>
      <c r="G257" s="327">
        <v>2.009</v>
      </c>
      <c r="H257" s="327">
        <v>6.3314</v>
      </c>
      <c r="I257" s="327">
        <v>2.1169</v>
      </c>
      <c r="J257" s="327">
        <v>4.4269</v>
      </c>
      <c r="K257" s="327">
        <v>2.0327</v>
      </c>
      <c r="L257" s="327">
        <v>4.9063</v>
      </c>
      <c r="M257" s="327">
        <v>2.9174</v>
      </c>
      <c r="N257" s="327">
        <v>3.7371</v>
      </c>
      <c r="O257" s="327">
        <v>2.3873</v>
      </c>
      <c r="P257" s="327">
        <v>0</v>
      </c>
    </row>
    <row r="258" spans="1:16" ht="15">
      <c r="A258" s="326">
        <v>49</v>
      </c>
      <c r="B258" s="327">
        <v>0</v>
      </c>
      <c r="C258" s="327">
        <v>0</v>
      </c>
      <c r="D258" s="327">
        <v>6.4881</v>
      </c>
      <c r="E258" s="327">
        <v>2.071</v>
      </c>
      <c r="F258" s="327">
        <v>5.101</v>
      </c>
      <c r="G258" s="327">
        <v>1.9951</v>
      </c>
      <c r="H258" s="327">
        <v>6.3712</v>
      </c>
      <c r="I258" s="327">
        <v>2.0997</v>
      </c>
      <c r="J258" s="327">
        <v>4.2755</v>
      </c>
      <c r="K258" s="327">
        <v>2.0299</v>
      </c>
      <c r="L258" s="327">
        <v>4.9691</v>
      </c>
      <c r="M258" s="327">
        <v>2.8933</v>
      </c>
      <c r="N258" s="327">
        <v>3.6594</v>
      </c>
      <c r="O258" s="327">
        <v>2.3554</v>
      </c>
      <c r="P258" s="327">
        <v>0</v>
      </c>
    </row>
    <row r="259" spans="1:16" ht="15">
      <c r="A259" s="326">
        <v>50</v>
      </c>
      <c r="B259" s="327">
        <v>0</v>
      </c>
      <c r="C259" s="327">
        <v>0</v>
      </c>
      <c r="D259" s="327">
        <v>6.1142</v>
      </c>
      <c r="E259" s="327">
        <v>2.0524</v>
      </c>
      <c r="F259" s="327">
        <v>5.0198</v>
      </c>
      <c r="G259" s="327">
        <v>1.9813</v>
      </c>
      <c r="H259" s="327">
        <v>6.4111</v>
      </c>
      <c r="I259" s="327">
        <v>2.0825</v>
      </c>
      <c r="J259" s="327">
        <v>4.124</v>
      </c>
      <c r="K259" s="327">
        <v>2.0271</v>
      </c>
      <c r="L259" s="327">
        <v>5.032</v>
      </c>
      <c r="M259" s="327">
        <v>2.8691</v>
      </c>
      <c r="N259" s="327">
        <v>3.5817</v>
      </c>
      <c r="O259" s="327">
        <v>2.3236</v>
      </c>
      <c r="P259" s="327">
        <v>0</v>
      </c>
    </row>
    <row r="260" spans="1:16" ht="15">
      <c r="A260" s="326">
        <v>51</v>
      </c>
      <c r="B260" s="327">
        <v>0</v>
      </c>
      <c r="C260" s="327">
        <v>0</v>
      </c>
      <c r="D260" s="327">
        <v>5.7403</v>
      </c>
      <c r="E260" s="327">
        <v>2.0339</v>
      </c>
      <c r="F260" s="327">
        <v>4.9385</v>
      </c>
      <c r="G260" s="327">
        <v>1.9674</v>
      </c>
      <c r="H260" s="327">
        <v>6.4509</v>
      </c>
      <c r="I260" s="327">
        <v>2.0653</v>
      </c>
      <c r="J260" s="327">
        <v>3.9725</v>
      </c>
      <c r="K260" s="327">
        <v>2.0244</v>
      </c>
      <c r="L260" s="327">
        <v>5.0948</v>
      </c>
      <c r="M260" s="327">
        <v>2.845</v>
      </c>
      <c r="N260" s="327">
        <v>3.504</v>
      </c>
      <c r="O260" s="327">
        <v>2.2918</v>
      </c>
      <c r="P260" s="327">
        <v>0</v>
      </c>
    </row>
    <row r="261" spans="1:16" ht="15">
      <c r="A261" s="326">
        <v>52</v>
      </c>
      <c r="B261" s="327">
        <v>0</v>
      </c>
      <c r="C261" s="327">
        <v>0</v>
      </c>
      <c r="D261" s="327">
        <v>5.3664</v>
      </c>
      <c r="E261" s="327">
        <v>2.0153</v>
      </c>
      <c r="F261" s="327">
        <v>4.8573</v>
      </c>
      <c r="G261" s="327">
        <v>1.9536</v>
      </c>
      <c r="H261" s="327">
        <v>6.4908</v>
      </c>
      <c r="I261" s="327">
        <v>2.0481</v>
      </c>
      <c r="J261" s="327">
        <v>3.8211</v>
      </c>
      <c r="K261" s="327">
        <v>2.0216</v>
      </c>
      <c r="L261" s="327">
        <v>5.1576</v>
      </c>
      <c r="M261" s="327">
        <v>2.8209</v>
      </c>
      <c r="N261" s="327">
        <v>3.4263</v>
      </c>
      <c r="O261" s="327">
        <v>2.26</v>
      </c>
      <c r="P261" s="327">
        <v>0</v>
      </c>
    </row>
    <row r="262" spans="1:16" ht="15">
      <c r="A262" s="326">
        <v>53</v>
      </c>
      <c r="B262" s="327">
        <v>0</v>
      </c>
      <c r="C262" s="327">
        <v>0</v>
      </c>
      <c r="D262" s="327">
        <v>4.9925</v>
      </c>
      <c r="E262" s="327">
        <v>1.9967</v>
      </c>
      <c r="F262" s="327">
        <v>4.776</v>
      </c>
      <c r="G262" s="327">
        <v>1.9398</v>
      </c>
      <c r="H262" s="327">
        <v>6.5306</v>
      </c>
      <c r="I262" s="327">
        <v>2.0309</v>
      </c>
      <c r="J262" s="327">
        <v>3.6696</v>
      </c>
      <c r="K262" s="327">
        <v>2.0188</v>
      </c>
      <c r="L262" s="327">
        <v>5.2204</v>
      </c>
      <c r="M262" s="327">
        <v>2.7968</v>
      </c>
      <c r="N262" s="327">
        <v>3.3486</v>
      </c>
      <c r="O262" s="327">
        <v>2.2281</v>
      </c>
      <c r="P262" s="327">
        <v>0</v>
      </c>
    </row>
    <row r="263" spans="1:16" ht="15">
      <c r="A263" s="326">
        <v>54</v>
      </c>
      <c r="B263" s="327">
        <v>0</v>
      </c>
      <c r="C263" s="327">
        <v>0</v>
      </c>
      <c r="D263" s="327">
        <v>4.6186</v>
      </c>
      <c r="E263" s="327">
        <v>1.9781</v>
      </c>
      <c r="F263" s="327">
        <v>4.6948</v>
      </c>
      <c r="G263" s="327">
        <v>1.9259</v>
      </c>
      <c r="H263" s="327">
        <v>6.5705</v>
      </c>
      <c r="I263" s="327">
        <v>2.0137</v>
      </c>
      <c r="J263" s="327">
        <v>3.5181</v>
      </c>
      <c r="K263" s="327">
        <v>2.0161</v>
      </c>
      <c r="L263" s="327">
        <v>5.2832</v>
      </c>
      <c r="M263" s="327">
        <v>2.7727</v>
      </c>
      <c r="N263" s="327">
        <v>3.2709</v>
      </c>
      <c r="O263" s="327">
        <v>2.1963</v>
      </c>
      <c r="P263" s="327">
        <v>0</v>
      </c>
    </row>
    <row r="264" spans="1:16" ht="15">
      <c r="A264" s="326">
        <v>55</v>
      </c>
      <c r="B264" s="327">
        <v>0</v>
      </c>
      <c r="C264" s="327">
        <v>0</v>
      </c>
      <c r="D264" s="327">
        <v>4.6595</v>
      </c>
      <c r="E264" s="327">
        <v>1.9421</v>
      </c>
      <c r="F264" s="327">
        <v>4.6357</v>
      </c>
      <c r="G264" s="327">
        <v>1.8936</v>
      </c>
      <c r="H264" s="327">
        <v>6.3561</v>
      </c>
      <c r="I264" s="327">
        <v>1.9754</v>
      </c>
      <c r="J264" s="327">
        <v>3.4379</v>
      </c>
      <c r="K264" s="327">
        <v>1.9802</v>
      </c>
      <c r="L264" s="327">
        <v>5.1622</v>
      </c>
      <c r="M264" s="327">
        <v>2.717</v>
      </c>
      <c r="N264" s="327">
        <v>3.2179</v>
      </c>
      <c r="O264" s="327">
        <v>2.1571</v>
      </c>
      <c r="P264" s="327">
        <v>0</v>
      </c>
    </row>
    <row r="265" spans="1:16" ht="15">
      <c r="A265" s="326">
        <v>56</v>
      </c>
      <c r="B265" s="327">
        <v>0</v>
      </c>
      <c r="C265" s="327">
        <v>0</v>
      </c>
      <c r="D265" s="327">
        <v>4.7004</v>
      </c>
      <c r="E265" s="327">
        <v>1.9061</v>
      </c>
      <c r="F265" s="327">
        <v>4.5766</v>
      </c>
      <c r="G265" s="327">
        <v>1.8613</v>
      </c>
      <c r="H265" s="327">
        <v>6.1416</v>
      </c>
      <c r="I265" s="327">
        <v>1.9371</v>
      </c>
      <c r="J265" s="327">
        <v>3.3577</v>
      </c>
      <c r="K265" s="327">
        <v>1.9443</v>
      </c>
      <c r="L265" s="327">
        <v>5.0413</v>
      </c>
      <c r="M265" s="327">
        <v>2.6613</v>
      </c>
      <c r="N265" s="327">
        <v>3.1649</v>
      </c>
      <c r="O265" s="327">
        <v>2.1179</v>
      </c>
      <c r="P265" s="327">
        <v>0</v>
      </c>
    </row>
    <row r="266" spans="1:16" ht="15">
      <c r="A266" s="326">
        <v>57</v>
      </c>
      <c r="B266" s="327">
        <v>0</v>
      </c>
      <c r="C266" s="327">
        <v>0</v>
      </c>
      <c r="D266" s="327">
        <v>4.7413</v>
      </c>
      <c r="E266" s="327">
        <v>1.8702</v>
      </c>
      <c r="F266" s="327">
        <v>4.5175</v>
      </c>
      <c r="G266" s="327">
        <v>1.8291</v>
      </c>
      <c r="H266" s="327">
        <v>5.9272</v>
      </c>
      <c r="I266" s="327">
        <v>1.8988</v>
      </c>
      <c r="J266" s="327">
        <v>3.2775</v>
      </c>
      <c r="K266" s="327">
        <v>1.9085</v>
      </c>
      <c r="L266" s="327">
        <v>4.9203</v>
      </c>
      <c r="M266" s="327">
        <v>2.6056</v>
      </c>
      <c r="N266" s="327">
        <v>3.1118</v>
      </c>
      <c r="O266" s="327">
        <v>2.0787</v>
      </c>
      <c r="P266" s="327">
        <v>0</v>
      </c>
    </row>
    <row r="267" spans="1:16" ht="15">
      <c r="A267" s="326">
        <v>58</v>
      </c>
      <c r="B267" s="327">
        <v>0</v>
      </c>
      <c r="C267" s="327">
        <v>0</v>
      </c>
      <c r="D267" s="327">
        <v>4.7823</v>
      </c>
      <c r="E267" s="327">
        <v>1.8342</v>
      </c>
      <c r="F267" s="327">
        <v>4.4584</v>
      </c>
      <c r="G267" s="327">
        <v>1.7968</v>
      </c>
      <c r="H267" s="327">
        <v>5.7128</v>
      </c>
      <c r="I267" s="327">
        <v>1.8605</v>
      </c>
      <c r="J267" s="327">
        <v>3.1974</v>
      </c>
      <c r="K267" s="327">
        <v>1.8726</v>
      </c>
      <c r="L267" s="327">
        <v>4.7994</v>
      </c>
      <c r="M267" s="327">
        <v>2.5499</v>
      </c>
      <c r="N267" s="327">
        <v>3.0588</v>
      </c>
      <c r="O267" s="327">
        <v>2.0395</v>
      </c>
      <c r="P267" s="327">
        <v>0</v>
      </c>
    </row>
    <row r="268" spans="1:16" ht="15">
      <c r="A268" s="326">
        <v>59</v>
      </c>
      <c r="B268" s="327">
        <v>0</v>
      </c>
      <c r="C268" s="327">
        <v>0</v>
      </c>
      <c r="D268" s="327">
        <v>4.8232</v>
      </c>
      <c r="E268" s="327">
        <v>1.7982</v>
      </c>
      <c r="F268" s="327">
        <v>4.3993</v>
      </c>
      <c r="G268" s="327">
        <v>1.7645</v>
      </c>
      <c r="H268" s="327">
        <v>5.4983</v>
      </c>
      <c r="I268" s="327">
        <v>1.8222</v>
      </c>
      <c r="J268" s="327">
        <v>3.1172</v>
      </c>
      <c r="K268" s="327">
        <v>1.8368</v>
      </c>
      <c r="L268" s="327">
        <v>4.6784</v>
      </c>
      <c r="M268" s="327">
        <v>2.4943</v>
      </c>
      <c r="N268" s="327">
        <v>3.0058</v>
      </c>
      <c r="O268" s="327">
        <v>2.0003</v>
      </c>
      <c r="P268" s="327">
        <v>0</v>
      </c>
    </row>
    <row r="269" spans="1:16" ht="15">
      <c r="A269" s="326">
        <v>60</v>
      </c>
      <c r="B269" s="327">
        <v>0</v>
      </c>
      <c r="C269" s="327">
        <v>0</v>
      </c>
      <c r="D269" s="327">
        <v>4.8641</v>
      </c>
      <c r="E269" s="327">
        <v>1.7622</v>
      </c>
      <c r="F269" s="327">
        <v>4.3402</v>
      </c>
      <c r="G269" s="327">
        <v>1.7322</v>
      </c>
      <c r="H269" s="327">
        <v>5.2839</v>
      </c>
      <c r="I269" s="327">
        <v>1.7839</v>
      </c>
      <c r="J269" s="327">
        <v>3.037</v>
      </c>
      <c r="K269" s="327">
        <v>1.8009</v>
      </c>
      <c r="L269" s="327">
        <v>4.5575</v>
      </c>
      <c r="M269" s="327">
        <v>2.4386</v>
      </c>
      <c r="N269" s="327">
        <v>2.9528</v>
      </c>
      <c r="O269" s="327">
        <v>1.961</v>
      </c>
      <c r="P269" s="327">
        <v>0</v>
      </c>
    </row>
    <row r="270" ht="12.75">
      <c r="A270" s="328"/>
    </row>
    <row r="271" ht="12.75">
      <c r="A271" s="320" t="e">
        <v>#N/A</v>
      </c>
    </row>
    <row r="272" spans="1:16" s="321" customFormat="1" ht="12.75">
      <c r="A272" s="484" t="s">
        <v>18311</v>
      </c>
      <c r="B272" s="484"/>
      <c r="C272" s="484"/>
      <c r="D272" s="484"/>
      <c r="E272" s="484"/>
      <c r="F272" s="484"/>
      <c r="G272" s="484"/>
      <c r="H272" s="484"/>
      <c r="I272" s="484"/>
      <c r="J272" s="484"/>
      <c r="K272" s="484"/>
      <c r="L272" s="484"/>
      <c r="M272" s="484"/>
      <c r="N272" s="484"/>
      <c r="O272" s="484"/>
      <c r="P272" s="484"/>
    </row>
    <row r="273" spans="1:16" ht="12.75">
      <c r="A273" s="485" t="s">
        <v>18018</v>
      </c>
      <c r="B273" s="485"/>
      <c r="C273" s="485"/>
      <c r="D273" s="485"/>
      <c r="E273" s="485"/>
      <c r="F273" s="485"/>
      <c r="G273" s="485"/>
      <c r="H273" s="485"/>
      <c r="I273" s="485"/>
      <c r="J273" s="485"/>
      <c r="K273" s="485"/>
      <c r="L273" s="485"/>
      <c r="M273" s="485"/>
      <c r="N273" s="485"/>
      <c r="O273" s="485"/>
      <c r="P273" s="485"/>
    </row>
    <row r="274" spans="1:16" ht="12.75">
      <c r="A274" s="322" t="s">
        <v>181</v>
      </c>
      <c r="B274" s="323" t="s">
        <v>182</v>
      </c>
      <c r="C274" s="323" t="s">
        <v>182</v>
      </c>
      <c r="D274" s="323" t="s">
        <v>182</v>
      </c>
      <c r="E274" s="323" t="s">
        <v>182</v>
      </c>
      <c r="F274" s="323" t="s">
        <v>182</v>
      </c>
      <c r="G274" s="323" t="s">
        <v>182</v>
      </c>
      <c r="H274" s="323" t="s">
        <v>182</v>
      </c>
      <c r="I274" s="323" t="s">
        <v>182</v>
      </c>
      <c r="J274" s="323" t="s">
        <v>182</v>
      </c>
      <c r="K274" s="323" t="s">
        <v>182</v>
      </c>
      <c r="L274" s="323" t="s">
        <v>182</v>
      </c>
      <c r="M274" s="323" t="s">
        <v>182</v>
      </c>
      <c r="N274" s="323" t="s">
        <v>182</v>
      </c>
      <c r="O274" s="323" t="s">
        <v>182</v>
      </c>
      <c r="P274" s="323" t="s">
        <v>182</v>
      </c>
    </row>
    <row r="275" spans="1:16" ht="12.75">
      <c r="A275" s="324" t="s">
        <v>196</v>
      </c>
      <c r="B275" s="325">
        <v>1</v>
      </c>
      <c r="C275" s="325">
        <v>2</v>
      </c>
      <c r="D275" s="325">
        <v>3</v>
      </c>
      <c r="E275" s="325">
        <v>4</v>
      </c>
      <c r="F275" s="325">
        <v>5</v>
      </c>
      <c r="G275" s="325">
        <v>6</v>
      </c>
      <c r="H275" s="325">
        <v>7</v>
      </c>
      <c r="I275" s="325">
        <v>8</v>
      </c>
      <c r="J275" s="325">
        <v>9</v>
      </c>
      <c r="K275" s="325">
        <v>10</v>
      </c>
      <c r="L275" s="325">
        <v>11</v>
      </c>
      <c r="M275" s="325">
        <v>12</v>
      </c>
      <c r="N275" s="325">
        <v>13</v>
      </c>
      <c r="O275" s="325">
        <v>14</v>
      </c>
      <c r="P275" s="325">
        <v>15</v>
      </c>
    </row>
    <row r="276" spans="1:16" ht="15">
      <c r="A276" s="326">
        <v>0</v>
      </c>
      <c r="B276" s="327">
        <v>0</v>
      </c>
      <c r="C276" s="327">
        <v>0</v>
      </c>
      <c r="D276" s="327">
        <v>31.6494</v>
      </c>
      <c r="E276" s="327">
        <v>8.1106</v>
      </c>
      <c r="F276" s="327">
        <v>32.5535</v>
      </c>
      <c r="G276" s="327">
        <v>8.0853</v>
      </c>
      <c r="H276" s="327">
        <v>34.8959</v>
      </c>
      <c r="I276" s="327">
        <v>8.4566</v>
      </c>
      <c r="J276" s="327">
        <v>26.9324</v>
      </c>
      <c r="K276" s="327">
        <v>9.7186</v>
      </c>
      <c r="L276" s="327">
        <v>30.4774</v>
      </c>
      <c r="M276" s="327">
        <v>8.814</v>
      </c>
      <c r="N276" s="327">
        <v>0</v>
      </c>
      <c r="O276" s="327">
        <v>0</v>
      </c>
      <c r="P276" s="327">
        <v>0</v>
      </c>
    </row>
    <row r="277" spans="1:16" ht="15">
      <c r="A277" s="326">
        <v>1</v>
      </c>
      <c r="B277" s="327">
        <v>0</v>
      </c>
      <c r="C277" s="327">
        <v>0</v>
      </c>
      <c r="D277" s="327">
        <v>28.1328</v>
      </c>
      <c r="E277" s="327">
        <v>7.2094</v>
      </c>
      <c r="F277" s="327">
        <v>28.9365</v>
      </c>
      <c r="G277" s="327">
        <v>7.1869</v>
      </c>
      <c r="H277" s="327">
        <v>31.0186</v>
      </c>
      <c r="I277" s="327">
        <v>7.517</v>
      </c>
      <c r="J277" s="327">
        <v>23.9399</v>
      </c>
      <c r="K277" s="327">
        <v>8.6388</v>
      </c>
      <c r="L277" s="327">
        <v>27.091</v>
      </c>
      <c r="M277" s="327">
        <v>7.8347</v>
      </c>
      <c r="N277" s="327">
        <v>0</v>
      </c>
      <c r="O277" s="327">
        <v>0</v>
      </c>
      <c r="P277" s="327">
        <v>0</v>
      </c>
    </row>
    <row r="278" spans="1:16" ht="15">
      <c r="A278" s="326">
        <v>2</v>
      </c>
      <c r="B278" s="327">
        <v>0</v>
      </c>
      <c r="C278" s="327">
        <v>0</v>
      </c>
      <c r="D278" s="327">
        <v>24.6162</v>
      </c>
      <c r="E278" s="327">
        <v>6.3082</v>
      </c>
      <c r="F278" s="327">
        <v>25.3194</v>
      </c>
      <c r="G278" s="327">
        <v>6.2886</v>
      </c>
      <c r="H278" s="327">
        <v>27.1413</v>
      </c>
      <c r="I278" s="327">
        <v>6.5774</v>
      </c>
      <c r="J278" s="327">
        <v>20.9474</v>
      </c>
      <c r="K278" s="327">
        <v>7.5589</v>
      </c>
      <c r="L278" s="327">
        <v>23.7046</v>
      </c>
      <c r="M278" s="327">
        <v>6.8554</v>
      </c>
      <c r="N278" s="327">
        <v>0</v>
      </c>
      <c r="O278" s="327">
        <v>0</v>
      </c>
      <c r="P278" s="327">
        <v>0</v>
      </c>
    </row>
    <row r="279" spans="1:16" ht="15">
      <c r="A279" s="326">
        <v>3</v>
      </c>
      <c r="B279" s="327">
        <v>0</v>
      </c>
      <c r="C279" s="327">
        <v>0</v>
      </c>
      <c r="D279" s="327">
        <v>21.0996</v>
      </c>
      <c r="E279" s="327">
        <v>5.4071</v>
      </c>
      <c r="F279" s="327">
        <v>21.7023</v>
      </c>
      <c r="G279" s="327">
        <v>5.3902</v>
      </c>
      <c r="H279" s="327">
        <v>23.264</v>
      </c>
      <c r="I279" s="327">
        <v>5.6378</v>
      </c>
      <c r="J279" s="327">
        <v>17.9549</v>
      </c>
      <c r="K279" s="327">
        <v>6.4791</v>
      </c>
      <c r="L279" s="327">
        <v>20.3182</v>
      </c>
      <c r="M279" s="327">
        <v>5.876</v>
      </c>
      <c r="N279" s="327">
        <v>0</v>
      </c>
      <c r="O279" s="327">
        <v>0</v>
      </c>
      <c r="P279" s="327">
        <v>0</v>
      </c>
    </row>
    <row r="280" spans="1:16" ht="15">
      <c r="A280" s="326">
        <v>4</v>
      </c>
      <c r="B280" s="327">
        <v>0</v>
      </c>
      <c r="C280" s="327">
        <v>0</v>
      </c>
      <c r="D280" s="327">
        <v>17.583</v>
      </c>
      <c r="E280" s="327">
        <v>4.5059</v>
      </c>
      <c r="F280" s="327">
        <v>18.0853</v>
      </c>
      <c r="G280" s="327">
        <v>4.4918</v>
      </c>
      <c r="H280" s="327">
        <v>19.3866</v>
      </c>
      <c r="I280" s="327">
        <v>4.6981</v>
      </c>
      <c r="J280" s="327">
        <v>14.9624</v>
      </c>
      <c r="K280" s="327">
        <v>5.3992</v>
      </c>
      <c r="L280" s="327">
        <v>16.9319</v>
      </c>
      <c r="M280" s="327">
        <v>4.8967</v>
      </c>
      <c r="N280" s="327">
        <v>0</v>
      </c>
      <c r="O280" s="327">
        <v>0</v>
      </c>
      <c r="P280" s="327">
        <v>0</v>
      </c>
    </row>
    <row r="281" spans="1:16" ht="15">
      <c r="A281" s="326">
        <v>5</v>
      </c>
      <c r="B281" s="327">
        <v>0</v>
      </c>
      <c r="C281" s="327">
        <v>0</v>
      </c>
      <c r="D281" s="327">
        <v>14.0664</v>
      </c>
      <c r="E281" s="327">
        <v>3.6047</v>
      </c>
      <c r="F281" s="327">
        <v>14.4682</v>
      </c>
      <c r="G281" s="327">
        <v>3.5935</v>
      </c>
      <c r="H281" s="327">
        <v>15.5093</v>
      </c>
      <c r="I281" s="327">
        <v>3.7585</v>
      </c>
      <c r="J281" s="327">
        <v>11.97</v>
      </c>
      <c r="K281" s="327">
        <v>4.3194</v>
      </c>
      <c r="L281" s="327">
        <v>13.5455</v>
      </c>
      <c r="M281" s="327">
        <v>3.9174</v>
      </c>
      <c r="N281" s="327">
        <v>0</v>
      </c>
      <c r="O281" s="327">
        <v>0</v>
      </c>
      <c r="P281" s="327">
        <v>0</v>
      </c>
    </row>
    <row r="282" spans="1:16" ht="15">
      <c r="A282" s="326">
        <v>6</v>
      </c>
      <c r="B282" s="327">
        <v>0</v>
      </c>
      <c r="C282" s="327">
        <v>0</v>
      </c>
      <c r="D282" s="327">
        <v>10.5498</v>
      </c>
      <c r="E282" s="327">
        <v>2.7035</v>
      </c>
      <c r="F282" s="327">
        <v>10.8512</v>
      </c>
      <c r="G282" s="327">
        <v>2.6951</v>
      </c>
      <c r="H282" s="327">
        <v>11.632</v>
      </c>
      <c r="I282" s="327">
        <v>2.8189</v>
      </c>
      <c r="J282" s="327">
        <v>8.9775</v>
      </c>
      <c r="K282" s="327">
        <v>3.2395</v>
      </c>
      <c r="L282" s="327">
        <v>10.1591</v>
      </c>
      <c r="M282" s="327">
        <v>2.938</v>
      </c>
      <c r="N282" s="327">
        <v>0</v>
      </c>
      <c r="O282" s="327">
        <v>0</v>
      </c>
      <c r="P282" s="327">
        <v>0</v>
      </c>
    </row>
    <row r="283" spans="1:16" ht="15">
      <c r="A283" s="326">
        <v>7</v>
      </c>
      <c r="B283" s="327">
        <v>0</v>
      </c>
      <c r="C283" s="327">
        <v>0</v>
      </c>
      <c r="D283" s="327">
        <v>10.1684</v>
      </c>
      <c r="E283" s="327">
        <v>2.6284</v>
      </c>
      <c r="F283" s="327">
        <v>10.3291</v>
      </c>
      <c r="G283" s="327">
        <v>2.6202</v>
      </c>
      <c r="H283" s="327">
        <v>11.1554</v>
      </c>
      <c r="I283" s="327">
        <v>2.7679</v>
      </c>
      <c r="J283" s="327">
        <v>8.8404</v>
      </c>
      <c r="K283" s="327">
        <v>3.1496</v>
      </c>
      <c r="L283" s="327">
        <v>9.8133</v>
      </c>
      <c r="M283" s="327">
        <v>2.8744</v>
      </c>
      <c r="N283" s="327">
        <v>0</v>
      </c>
      <c r="O283" s="327">
        <v>0</v>
      </c>
      <c r="P283" s="327">
        <v>0</v>
      </c>
    </row>
    <row r="284" spans="1:16" ht="15">
      <c r="A284" s="326">
        <v>8</v>
      </c>
      <c r="B284" s="327">
        <v>0</v>
      </c>
      <c r="C284" s="327">
        <v>0</v>
      </c>
      <c r="D284" s="327">
        <v>9.7871</v>
      </c>
      <c r="E284" s="327">
        <v>2.5533</v>
      </c>
      <c r="F284" s="327">
        <v>9.8071</v>
      </c>
      <c r="G284" s="327">
        <v>2.5454</v>
      </c>
      <c r="H284" s="327">
        <v>10.6789</v>
      </c>
      <c r="I284" s="327">
        <v>2.717</v>
      </c>
      <c r="J284" s="327">
        <v>8.7033</v>
      </c>
      <c r="K284" s="327">
        <v>3.0596</v>
      </c>
      <c r="L284" s="327">
        <v>9.4676</v>
      </c>
      <c r="M284" s="327">
        <v>2.8107</v>
      </c>
      <c r="N284" s="327">
        <v>0</v>
      </c>
      <c r="O284" s="327">
        <v>0</v>
      </c>
      <c r="P284" s="327">
        <v>0</v>
      </c>
    </row>
    <row r="285" spans="1:16" ht="15">
      <c r="A285" s="326">
        <v>9</v>
      </c>
      <c r="B285" s="327">
        <v>0</v>
      </c>
      <c r="C285" s="327">
        <v>0</v>
      </c>
      <c r="D285" s="327">
        <v>9.4057</v>
      </c>
      <c r="E285" s="327">
        <v>2.4782</v>
      </c>
      <c r="F285" s="327">
        <v>9.285</v>
      </c>
      <c r="G285" s="327">
        <v>2.4705</v>
      </c>
      <c r="H285" s="327">
        <v>10.2024</v>
      </c>
      <c r="I285" s="327">
        <v>2.6661</v>
      </c>
      <c r="J285" s="327">
        <v>8.5663</v>
      </c>
      <c r="K285" s="327">
        <v>2.9696</v>
      </c>
      <c r="L285" s="327">
        <v>9.1218</v>
      </c>
      <c r="M285" s="327">
        <v>2.747</v>
      </c>
      <c r="N285" s="327">
        <v>0</v>
      </c>
      <c r="O285" s="327">
        <v>0</v>
      </c>
      <c r="P285" s="327">
        <v>0</v>
      </c>
    </row>
    <row r="286" spans="1:16" ht="15">
      <c r="A286" s="326">
        <v>10</v>
      </c>
      <c r="B286" s="327">
        <v>0</v>
      </c>
      <c r="C286" s="327">
        <v>0</v>
      </c>
      <c r="D286" s="327">
        <v>9.0244</v>
      </c>
      <c r="E286" s="327">
        <v>2.4031</v>
      </c>
      <c r="F286" s="327">
        <v>8.763</v>
      </c>
      <c r="G286" s="327">
        <v>2.3956</v>
      </c>
      <c r="H286" s="327">
        <v>9.7258</v>
      </c>
      <c r="I286" s="327">
        <v>2.6152</v>
      </c>
      <c r="J286" s="327">
        <v>8.4292</v>
      </c>
      <c r="K286" s="327">
        <v>2.8796</v>
      </c>
      <c r="L286" s="327">
        <v>8.776</v>
      </c>
      <c r="M286" s="327">
        <v>2.6834</v>
      </c>
      <c r="N286" s="327">
        <v>0</v>
      </c>
      <c r="O286" s="327">
        <v>0</v>
      </c>
      <c r="P286" s="327">
        <v>0</v>
      </c>
    </row>
    <row r="287" spans="1:16" ht="15">
      <c r="A287" s="326">
        <v>11</v>
      </c>
      <c r="B287" s="327">
        <v>0</v>
      </c>
      <c r="C287" s="327">
        <v>0</v>
      </c>
      <c r="D287" s="327">
        <v>8.643</v>
      </c>
      <c r="E287" s="327">
        <v>2.328</v>
      </c>
      <c r="F287" s="327">
        <v>8.241</v>
      </c>
      <c r="G287" s="327">
        <v>2.3208</v>
      </c>
      <c r="H287" s="327">
        <v>9.2493</v>
      </c>
      <c r="I287" s="327">
        <v>2.5642</v>
      </c>
      <c r="J287" s="327">
        <v>8.2921</v>
      </c>
      <c r="K287" s="327">
        <v>2.7896</v>
      </c>
      <c r="L287" s="327">
        <v>8.4303</v>
      </c>
      <c r="M287" s="327">
        <v>2.6197</v>
      </c>
      <c r="N287" s="327">
        <v>0</v>
      </c>
      <c r="O287" s="327">
        <v>0</v>
      </c>
      <c r="P287" s="327">
        <v>0</v>
      </c>
    </row>
    <row r="288" spans="1:16" ht="15">
      <c r="A288" s="326">
        <v>12</v>
      </c>
      <c r="B288" s="327">
        <v>0</v>
      </c>
      <c r="C288" s="327">
        <v>0</v>
      </c>
      <c r="D288" s="327">
        <v>8.2616</v>
      </c>
      <c r="E288" s="327">
        <v>2.2529</v>
      </c>
      <c r="F288" s="327">
        <v>7.7189</v>
      </c>
      <c r="G288" s="327">
        <v>2.2459</v>
      </c>
      <c r="H288" s="327">
        <v>8.7728</v>
      </c>
      <c r="I288" s="327">
        <v>2.5133</v>
      </c>
      <c r="J288" s="327">
        <v>8.1551</v>
      </c>
      <c r="K288" s="327">
        <v>2.6996</v>
      </c>
      <c r="L288" s="327">
        <v>8.0845</v>
      </c>
      <c r="M288" s="327">
        <v>2.5561</v>
      </c>
      <c r="N288" s="327">
        <v>0</v>
      </c>
      <c r="O288" s="327">
        <v>0</v>
      </c>
      <c r="P288" s="327">
        <v>0</v>
      </c>
    </row>
    <row r="289" spans="1:16" ht="15">
      <c r="A289" s="326">
        <v>13</v>
      </c>
      <c r="B289" s="327">
        <v>0</v>
      </c>
      <c r="C289" s="327">
        <v>0</v>
      </c>
      <c r="D289" s="327">
        <v>7.8803</v>
      </c>
      <c r="E289" s="327">
        <v>2.1778</v>
      </c>
      <c r="F289" s="327">
        <v>7.1969</v>
      </c>
      <c r="G289" s="327">
        <v>2.171</v>
      </c>
      <c r="H289" s="327">
        <v>8.2962</v>
      </c>
      <c r="I289" s="327">
        <v>2.4624</v>
      </c>
      <c r="J289" s="327">
        <v>8.018</v>
      </c>
      <c r="K289" s="327">
        <v>2.6096</v>
      </c>
      <c r="L289" s="327">
        <v>7.7387</v>
      </c>
      <c r="M289" s="327">
        <v>2.4924</v>
      </c>
      <c r="N289" s="327">
        <v>0</v>
      </c>
      <c r="O289" s="327">
        <v>0</v>
      </c>
      <c r="P289" s="327">
        <v>0</v>
      </c>
    </row>
    <row r="290" spans="1:16" ht="15">
      <c r="A290" s="326">
        <v>14</v>
      </c>
      <c r="B290" s="327">
        <v>0</v>
      </c>
      <c r="C290" s="327">
        <v>0</v>
      </c>
      <c r="D290" s="327">
        <v>7.4989</v>
      </c>
      <c r="E290" s="327">
        <v>2.1027</v>
      </c>
      <c r="F290" s="327">
        <v>6.6748</v>
      </c>
      <c r="G290" s="327">
        <v>2.0962</v>
      </c>
      <c r="H290" s="327">
        <v>7.8197</v>
      </c>
      <c r="I290" s="327">
        <v>2.4114</v>
      </c>
      <c r="J290" s="327">
        <v>7.881</v>
      </c>
      <c r="K290" s="327">
        <v>2.5196</v>
      </c>
      <c r="L290" s="327">
        <v>7.3929</v>
      </c>
      <c r="M290" s="327">
        <v>2.4287</v>
      </c>
      <c r="N290" s="327">
        <v>0</v>
      </c>
      <c r="O290" s="327">
        <v>0</v>
      </c>
      <c r="P290" s="327">
        <v>0</v>
      </c>
    </row>
    <row r="291" spans="1:16" ht="15">
      <c r="A291" s="326">
        <v>15</v>
      </c>
      <c r="B291" s="327">
        <v>0</v>
      </c>
      <c r="C291" s="327">
        <v>0</v>
      </c>
      <c r="D291" s="327">
        <v>7.1176</v>
      </c>
      <c r="E291" s="327">
        <v>2.0276</v>
      </c>
      <c r="F291" s="327">
        <v>6.1528</v>
      </c>
      <c r="G291" s="327">
        <v>2.0213</v>
      </c>
      <c r="H291" s="327">
        <v>7.3432</v>
      </c>
      <c r="I291" s="327">
        <v>2.3605</v>
      </c>
      <c r="J291" s="327">
        <v>7.7439</v>
      </c>
      <c r="K291" s="327">
        <v>2.4297</v>
      </c>
      <c r="L291" s="327">
        <v>7.0472</v>
      </c>
      <c r="M291" s="327">
        <v>2.3651</v>
      </c>
      <c r="N291" s="327">
        <v>0</v>
      </c>
      <c r="O291" s="327">
        <v>0</v>
      </c>
      <c r="P291" s="327">
        <v>0</v>
      </c>
    </row>
    <row r="292" spans="1:16" ht="15">
      <c r="A292" s="326">
        <v>16</v>
      </c>
      <c r="B292" s="327">
        <v>0</v>
      </c>
      <c r="C292" s="327">
        <v>0</v>
      </c>
      <c r="D292" s="327">
        <v>6.7362</v>
      </c>
      <c r="E292" s="327">
        <v>1.9526</v>
      </c>
      <c r="F292" s="327">
        <v>5.6307</v>
      </c>
      <c r="G292" s="327">
        <v>1.9465</v>
      </c>
      <c r="H292" s="327">
        <v>6.8666</v>
      </c>
      <c r="I292" s="327">
        <v>2.3096</v>
      </c>
      <c r="J292" s="327">
        <v>7.6068</v>
      </c>
      <c r="K292" s="327">
        <v>2.3397</v>
      </c>
      <c r="L292" s="327">
        <v>6.7014</v>
      </c>
      <c r="M292" s="327">
        <v>2.3014</v>
      </c>
      <c r="N292" s="327">
        <v>0</v>
      </c>
      <c r="O292" s="327">
        <v>0</v>
      </c>
      <c r="P292" s="327">
        <v>0</v>
      </c>
    </row>
    <row r="293" spans="1:16" ht="15">
      <c r="A293" s="326">
        <v>17</v>
      </c>
      <c r="B293" s="327">
        <v>0</v>
      </c>
      <c r="C293" s="327">
        <v>0</v>
      </c>
      <c r="D293" s="327">
        <v>6.3548</v>
      </c>
      <c r="E293" s="327">
        <v>1.8775</v>
      </c>
      <c r="F293" s="327">
        <v>5.1087</v>
      </c>
      <c r="G293" s="327">
        <v>1.8716</v>
      </c>
      <c r="H293" s="327">
        <v>6.3901</v>
      </c>
      <c r="I293" s="327">
        <v>2.2586</v>
      </c>
      <c r="J293" s="327">
        <v>7.4698</v>
      </c>
      <c r="K293" s="327">
        <v>2.2497</v>
      </c>
      <c r="L293" s="327">
        <v>6.3556</v>
      </c>
      <c r="M293" s="327">
        <v>2.2378</v>
      </c>
      <c r="N293" s="327">
        <v>0</v>
      </c>
      <c r="O293" s="327">
        <v>0</v>
      </c>
      <c r="P293" s="327">
        <v>0</v>
      </c>
    </row>
    <row r="294" spans="1:16" ht="15">
      <c r="A294" s="326">
        <v>18</v>
      </c>
      <c r="B294" s="327">
        <v>0</v>
      </c>
      <c r="C294" s="327">
        <v>0</v>
      </c>
      <c r="D294" s="327">
        <v>5.9735</v>
      </c>
      <c r="E294" s="327">
        <v>1.8024</v>
      </c>
      <c r="F294" s="327">
        <v>4.5866</v>
      </c>
      <c r="G294" s="327">
        <v>1.7967</v>
      </c>
      <c r="H294" s="327">
        <v>5.9136</v>
      </c>
      <c r="I294" s="327">
        <v>2.2077</v>
      </c>
      <c r="J294" s="327">
        <v>7.3327</v>
      </c>
      <c r="K294" s="327">
        <v>2.1597</v>
      </c>
      <c r="L294" s="327">
        <v>6.0099</v>
      </c>
      <c r="M294" s="327">
        <v>2.1741</v>
      </c>
      <c r="N294" s="327">
        <v>7.0825</v>
      </c>
      <c r="O294" s="327">
        <v>3.2445</v>
      </c>
      <c r="P294" s="327">
        <v>0</v>
      </c>
    </row>
    <row r="295" spans="1:16" ht="15">
      <c r="A295" s="326">
        <v>19</v>
      </c>
      <c r="B295" s="327">
        <v>0</v>
      </c>
      <c r="C295" s="327">
        <v>0</v>
      </c>
      <c r="D295" s="327">
        <v>6.6357</v>
      </c>
      <c r="E295" s="327">
        <v>1.7892</v>
      </c>
      <c r="F295" s="327">
        <v>4.6406</v>
      </c>
      <c r="G295" s="327">
        <v>1.7948</v>
      </c>
      <c r="H295" s="327">
        <v>5.8686</v>
      </c>
      <c r="I295" s="327">
        <v>2.1867</v>
      </c>
      <c r="J295" s="327">
        <v>7.0903</v>
      </c>
      <c r="K295" s="327">
        <v>2.1421</v>
      </c>
      <c r="L295" s="327">
        <v>5.7816</v>
      </c>
      <c r="M295" s="327">
        <v>2.1683</v>
      </c>
      <c r="N295" s="327">
        <v>6.8858</v>
      </c>
      <c r="O295" s="327">
        <v>3.1543</v>
      </c>
      <c r="P295" s="327">
        <v>0</v>
      </c>
    </row>
    <row r="296" spans="1:16" ht="15">
      <c r="A296" s="326">
        <v>20</v>
      </c>
      <c r="B296" s="327">
        <v>0</v>
      </c>
      <c r="C296" s="327">
        <v>0</v>
      </c>
      <c r="D296" s="327">
        <v>7.2979</v>
      </c>
      <c r="E296" s="327">
        <v>1.776</v>
      </c>
      <c r="F296" s="327">
        <v>4.6945</v>
      </c>
      <c r="G296" s="327">
        <v>1.7928</v>
      </c>
      <c r="H296" s="327">
        <v>5.8236</v>
      </c>
      <c r="I296" s="327">
        <v>2.1656</v>
      </c>
      <c r="J296" s="327">
        <v>6.8478</v>
      </c>
      <c r="K296" s="327">
        <v>2.1244</v>
      </c>
      <c r="L296" s="327">
        <v>5.5533</v>
      </c>
      <c r="M296" s="327">
        <v>2.1626</v>
      </c>
      <c r="N296" s="327">
        <v>6.6891</v>
      </c>
      <c r="O296" s="327">
        <v>3.0642</v>
      </c>
      <c r="P296" s="327">
        <v>0</v>
      </c>
    </row>
    <row r="297" spans="1:16" ht="15">
      <c r="A297" s="326">
        <v>21</v>
      </c>
      <c r="B297" s="327">
        <v>0</v>
      </c>
      <c r="C297" s="327">
        <v>0</v>
      </c>
      <c r="D297" s="327">
        <v>7.9601</v>
      </c>
      <c r="E297" s="327">
        <v>1.7629</v>
      </c>
      <c r="F297" s="327">
        <v>4.7484</v>
      </c>
      <c r="G297" s="327">
        <v>1.7909</v>
      </c>
      <c r="H297" s="327">
        <v>5.7786</v>
      </c>
      <c r="I297" s="327">
        <v>2.1445</v>
      </c>
      <c r="J297" s="327">
        <v>6.6054</v>
      </c>
      <c r="K297" s="327">
        <v>2.1068</v>
      </c>
      <c r="L297" s="327">
        <v>5.325</v>
      </c>
      <c r="M297" s="327">
        <v>2.1568</v>
      </c>
      <c r="N297" s="327">
        <v>6.4923</v>
      </c>
      <c r="O297" s="327">
        <v>2.9741</v>
      </c>
      <c r="P297" s="327">
        <v>0</v>
      </c>
    </row>
    <row r="298" spans="1:16" ht="15">
      <c r="A298" s="326">
        <v>22</v>
      </c>
      <c r="B298" s="327">
        <v>0</v>
      </c>
      <c r="C298" s="327">
        <v>0</v>
      </c>
      <c r="D298" s="327">
        <v>8.6223</v>
      </c>
      <c r="E298" s="327">
        <v>1.7497</v>
      </c>
      <c r="F298" s="327">
        <v>4.8023</v>
      </c>
      <c r="G298" s="327">
        <v>1.7889</v>
      </c>
      <c r="H298" s="327">
        <v>5.7336</v>
      </c>
      <c r="I298" s="327">
        <v>2.1235</v>
      </c>
      <c r="J298" s="327">
        <v>6.3629</v>
      </c>
      <c r="K298" s="327">
        <v>2.0892</v>
      </c>
      <c r="L298" s="327">
        <v>5.0967</v>
      </c>
      <c r="M298" s="327">
        <v>2.151</v>
      </c>
      <c r="N298" s="327">
        <v>6.2956</v>
      </c>
      <c r="O298" s="327">
        <v>2.884</v>
      </c>
      <c r="P298" s="327">
        <v>0</v>
      </c>
    </row>
    <row r="299" spans="1:16" ht="15">
      <c r="A299" s="326">
        <v>23</v>
      </c>
      <c r="B299" s="327">
        <v>0</v>
      </c>
      <c r="C299" s="327">
        <v>0</v>
      </c>
      <c r="D299" s="327">
        <v>9.2845</v>
      </c>
      <c r="E299" s="327">
        <v>1.7366</v>
      </c>
      <c r="F299" s="327">
        <v>4.8562</v>
      </c>
      <c r="G299" s="327">
        <v>1.787</v>
      </c>
      <c r="H299" s="327">
        <v>5.6886</v>
      </c>
      <c r="I299" s="327">
        <v>2.1024</v>
      </c>
      <c r="J299" s="327">
        <v>6.1205</v>
      </c>
      <c r="K299" s="327">
        <v>2.0715</v>
      </c>
      <c r="L299" s="327">
        <v>4.8684</v>
      </c>
      <c r="M299" s="327">
        <v>2.1452</v>
      </c>
      <c r="N299" s="327">
        <v>6.0989</v>
      </c>
      <c r="O299" s="327">
        <v>2.7938</v>
      </c>
      <c r="P299" s="327">
        <v>0</v>
      </c>
    </row>
    <row r="300" spans="1:16" ht="15">
      <c r="A300" s="326">
        <v>24</v>
      </c>
      <c r="B300" s="327">
        <v>0</v>
      </c>
      <c r="C300" s="327">
        <v>0</v>
      </c>
      <c r="D300" s="327">
        <v>9.9467</v>
      </c>
      <c r="E300" s="327">
        <v>1.7234</v>
      </c>
      <c r="F300" s="327">
        <v>4.9101</v>
      </c>
      <c r="G300" s="327">
        <v>1.785</v>
      </c>
      <c r="H300" s="327">
        <v>5.6437</v>
      </c>
      <c r="I300" s="327">
        <v>2.0813</v>
      </c>
      <c r="J300" s="327">
        <v>5.878</v>
      </c>
      <c r="K300" s="327">
        <v>2.0539</v>
      </c>
      <c r="L300" s="327">
        <v>4.6402</v>
      </c>
      <c r="M300" s="327">
        <v>2.1395</v>
      </c>
      <c r="N300" s="327">
        <v>5.9021</v>
      </c>
      <c r="O300" s="327">
        <v>2.7037</v>
      </c>
      <c r="P300" s="327">
        <v>0</v>
      </c>
    </row>
    <row r="301" spans="1:16" ht="15">
      <c r="A301" s="326">
        <v>25</v>
      </c>
      <c r="B301" s="327">
        <v>0</v>
      </c>
      <c r="C301" s="327">
        <v>0</v>
      </c>
      <c r="D301" s="327">
        <v>10.6089</v>
      </c>
      <c r="E301" s="327">
        <v>1.7103</v>
      </c>
      <c r="F301" s="327">
        <v>4.964</v>
      </c>
      <c r="G301" s="327">
        <v>1.783</v>
      </c>
      <c r="H301" s="327">
        <v>5.5987</v>
      </c>
      <c r="I301" s="327">
        <v>2.0603</v>
      </c>
      <c r="J301" s="327">
        <v>5.6356</v>
      </c>
      <c r="K301" s="327">
        <v>2.0362</v>
      </c>
      <c r="L301" s="327">
        <v>4.4119</v>
      </c>
      <c r="M301" s="327">
        <v>2.1337</v>
      </c>
      <c r="N301" s="327">
        <v>5.7054</v>
      </c>
      <c r="O301" s="327">
        <v>2.6136</v>
      </c>
      <c r="P301" s="327">
        <v>0</v>
      </c>
    </row>
    <row r="302" spans="1:16" ht="15">
      <c r="A302" s="326">
        <v>26</v>
      </c>
      <c r="B302" s="327">
        <v>0</v>
      </c>
      <c r="C302" s="327">
        <v>0</v>
      </c>
      <c r="D302" s="327">
        <v>11.2711</v>
      </c>
      <c r="E302" s="327">
        <v>1.6971</v>
      </c>
      <c r="F302" s="327">
        <v>5.0179</v>
      </c>
      <c r="G302" s="327">
        <v>1.7811</v>
      </c>
      <c r="H302" s="327">
        <v>5.5537</v>
      </c>
      <c r="I302" s="327">
        <v>2.0392</v>
      </c>
      <c r="J302" s="327">
        <v>5.3931</v>
      </c>
      <c r="K302" s="327">
        <v>2.0186</v>
      </c>
      <c r="L302" s="327">
        <v>4.1836</v>
      </c>
      <c r="M302" s="327">
        <v>2.1279</v>
      </c>
      <c r="N302" s="327">
        <v>5.5086</v>
      </c>
      <c r="O302" s="327">
        <v>2.5235</v>
      </c>
      <c r="P302" s="327">
        <v>0</v>
      </c>
    </row>
    <row r="303" spans="1:16" ht="15">
      <c r="A303" s="326">
        <v>27</v>
      </c>
      <c r="B303" s="327">
        <v>0</v>
      </c>
      <c r="C303" s="327">
        <v>0</v>
      </c>
      <c r="D303" s="327">
        <v>11.9333</v>
      </c>
      <c r="E303" s="327">
        <v>1.6839</v>
      </c>
      <c r="F303" s="327">
        <v>5.0718</v>
      </c>
      <c r="G303" s="327">
        <v>1.7791</v>
      </c>
      <c r="H303" s="327">
        <v>5.5087</v>
      </c>
      <c r="I303" s="327">
        <v>2.0182</v>
      </c>
      <c r="J303" s="327">
        <v>5.1507</v>
      </c>
      <c r="K303" s="327">
        <v>2.001</v>
      </c>
      <c r="L303" s="327">
        <v>3.9553</v>
      </c>
      <c r="M303" s="327">
        <v>2.1222</v>
      </c>
      <c r="N303" s="327">
        <v>5.3119</v>
      </c>
      <c r="O303" s="327">
        <v>2.4333</v>
      </c>
      <c r="P303" s="327">
        <v>0</v>
      </c>
    </row>
    <row r="304" spans="1:16" ht="15">
      <c r="A304" s="326">
        <v>28</v>
      </c>
      <c r="B304" s="327">
        <v>0</v>
      </c>
      <c r="C304" s="327">
        <v>0</v>
      </c>
      <c r="D304" s="327">
        <v>12.5955</v>
      </c>
      <c r="E304" s="327">
        <v>1.6708</v>
      </c>
      <c r="F304" s="327">
        <v>5.1258</v>
      </c>
      <c r="G304" s="327">
        <v>1.7772</v>
      </c>
      <c r="H304" s="327">
        <v>5.4637</v>
      </c>
      <c r="I304" s="327">
        <v>1.9971</v>
      </c>
      <c r="J304" s="327">
        <v>4.9082</v>
      </c>
      <c r="K304" s="327">
        <v>1.9833</v>
      </c>
      <c r="L304" s="327">
        <v>3.727</v>
      </c>
      <c r="M304" s="327">
        <v>2.1164</v>
      </c>
      <c r="N304" s="327">
        <v>5.1152</v>
      </c>
      <c r="O304" s="327">
        <v>2.3432</v>
      </c>
      <c r="P304" s="327">
        <v>0</v>
      </c>
    </row>
    <row r="305" spans="1:16" ht="15">
      <c r="A305" s="326">
        <v>29</v>
      </c>
      <c r="B305" s="327">
        <v>0</v>
      </c>
      <c r="C305" s="327">
        <v>0</v>
      </c>
      <c r="D305" s="327">
        <v>13.2577</v>
      </c>
      <c r="E305" s="327">
        <v>1.6576</v>
      </c>
      <c r="F305" s="327">
        <v>5.1797</v>
      </c>
      <c r="G305" s="327">
        <v>1.7752</v>
      </c>
      <c r="H305" s="327">
        <v>5.4188</v>
      </c>
      <c r="I305" s="327">
        <v>1.976</v>
      </c>
      <c r="J305" s="327">
        <v>4.6658</v>
      </c>
      <c r="K305" s="327">
        <v>1.9657</v>
      </c>
      <c r="L305" s="327">
        <v>3.4988</v>
      </c>
      <c r="M305" s="327">
        <v>2.1106</v>
      </c>
      <c r="N305" s="327">
        <v>4.9184</v>
      </c>
      <c r="O305" s="327">
        <v>2.2531</v>
      </c>
      <c r="P305" s="327">
        <v>0</v>
      </c>
    </row>
    <row r="306" spans="1:16" ht="15">
      <c r="A306" s="326">
        <v>30</v>
      </c>
      <c r="B306" s="327">
        <v>0</v>
      </c>
      <c r="C306" s="327">
        <v>0</v>
      </c>
      <c r="D306" s="327">
        <v>13.9199</v>
      </c>
      <c r="E306" s="327">
        <v>1.6445</v>
      </c>
      <c r="F306" s="327">
        <v>5.2336</v>
      </c>
      <c r="G306" s="327">
        <v>1.7733</v>
      </c>
      <c r="H306" s="327">
        <v>5.3738</v>
      </c>
      <c r="I306" s="327">
        <v>1.955</v>
      </c>
      <c r="J306" s="327">
        <v>4.4233</v>
      </c>
      <c r="K306" s="327">
        <v>1.9481</v>
      </c>
      <c r="L306" s="327">
        <v>3.2705</v>
      </c>
      <c r="M306" s="327">
        <v>2.1048</v>
      </c>
      <c r="N306" s="327">
        <v>4.7217</v>
      </c>
      <c r="O306" s="327">
        <v>2.163</v>
      </c>
      <c r="P306" s="327">
        <v>0</v>
      </c>
    </row>
    <row r="307" spans="1:16" ht="15">
      <c r="A307" s="326">
        <v>31</v>
      </c>
      <c r="B307" s="327">
        <v>0</v>
      </c>
      <c r="C307" s="327">
        <v>0</v>
      </c>
      <c r="D307" s="327">
        <v>13.561</v>
      </c>
      <c r="E307" s="327">
        <v>1.6363</v>
      </c>
      <c r="F307" s="327">
        <v>5.3533</v>
      </c>
      <c r="G307" s="327">
        <v>1.756</v>
      </c>
      <c r="H307" s="327">
        <v>5.3341</v>
      </c>
      <c r="I307" s="327">
        <v>1.9354</v>
      </c>
      <c r="J307" s="327">
        <v>4.2678</v>
      </c>
      <c r="K307" s="327">
        <v>1.9367</v>
      </c>
      <c r="L307" s="327">
        <v>3.3567</v>
      </c>
      <c r="M307" s="327">
        <v>2.0993</v>
      </c>
      <c r="N307" s="327">
        <v>4.6184</v>
      </c>
      <c r="O307" s="327">
        <v>2.1316</v>
      </c>
      <c r="P307" s="327">
        <v>0</v>
      </c>
    </row>
    <row r="308" spans="1:16" ht="15">
      <c r="A308" s="326">
        <v>32</v>
      </c>
      <c r="B308" s="327">
        <v>0</v>
      </c>
      <c r="C308" s="327">
        <v>0</v>
      </c>
      <c r="D308" s="327">
        <v>13.2021</v>
      </c>
      <c r="E308" s="327">
        <v>1.6281</v>
      </c>
      <c r="F308" s="327">
        <v>5.4729</v>
      </c>
      <c r="G308" s="327">
        <v>1.7386</v>
      </c>
      <c r="H308" s="327">
        <v>5.2944</v>
      </c>
      <c r="I308" s="327">
        <v>1.9157</v>
      </c>
      <c r="J308" s="327">
        <v>4.1123</v>
      </c>
      <c r="K308" s="327">
        <v>1.9254</v>
      </c>
      <c r="L308" s="327">
        <v>3.4429</v>
      </c>
      <c r="M308" s="327">
        <v>2.0937</v>
      </c>
      <c r="N308" s="327">
        <v>4.515</v>
      </c>
      <c r="O308" s="327">
        <v>2.1001</v>
      </c>
      <c r="P308" s="327">
        <v>0</v>
      </c>
    </row>
    <row r="309" spans="1:16" ht="15">
      <c r="A309" s="326">
        <v>33</v>
      </c>
      <c r="B309" s="327">
        <v>0</v>
      </c>
      <c r="C309" s="327">
        <v>0</v>
      </c>
      <c r="D309" s="327">
        <v>12.8433</v>
      </c>
      <c r="E309" s="327">
        <v>1.62</v>
      </c>
      <c r="F309" s="327">
        <v>5.5926</v>
      </c>
      <c r="G309" s="327">
        <v>1.7213</v>
      </c>
      <c r="H309" s="327">
        <v>5.2547</v>
      </c>
      <c r="I309" s="327">
        <v>1.8961</v>
      </c>
      <c r="J309" s="327">
        <v>3.9568</v>
      </c>
      <c r="K309" s="327">
        <v>1.9141</v>
      </c>
      <c r="L309" s="327">
        <v>3.5292</v>
      </c>
      <c r="M309" s="327">
        <v>2.0881</v>
      </c>
      <c r="N309" s="327">
        <v>4.4117</v>
      </c>
      <c r="O309" s="327">
        <v>2.0687</v>
      </c>
      <c r="P309" s="327">
        <v>0</v>
      </c>
    </row>
    <row r="310" spans="1:16" ht="15">
      <c r="A310" s="326">
        <v>34</v>
      </c>
      <c r="B310" s="327">
        <v>0</v>
      </c>
      <c r="C310" s="327">
        <v>0</v>
      </c>
      <c r="D310" s="327">
        <v>12.4844</v>
      </c>
      <c r="E310" s="327">
        <v>1.6118</v>
      </c>
      <c r="F310" s="327">
        <v>5.7123</v>
      </c>
      <c r="G310" s="327">
        <v>1.704</v>
      </c>
      <c r="H310" s="327">
        <v>5.215</v>
      </c>
      <c r="I310" s="327">
        <v>1.8765</v>
      </c>
      <c r="J310" s="327">
        <v>3.8014</v>
      </c>
      <c r="K310" s="327">
        <v>1.9027</v>
      </c>
      <c r="L310" s="327">
        <v>3.6154</v>
      </c>
      <c r="M310" s="327">
        <v>2.0825</v>
      </c>
      <c r="N310" s="327">
        <v>4.3084</v>
      </c>
      <c r="O310" s="327">
        <v>2.0373</v>
      </c>
      <c r="P310" s="327">
        <v>0</v>
      </c>
    </row>
    <row r="311" spans="1:16" ht="15">
      <c r="A311" s="326">
        <v>35</v>
      </c>
      <c r="B311" s="327">
        <v>0</v>
      </c>
      <c r="C311" s="327">
        <v>0</v>
      </c>
      <c r="D311" s="327">
        <v>12.1255</v>
      </c>
      <c r="E311" s="327">
        <v>1.6036</v>
      </c>
      <c r="F311" s="327">
        <v>5.832</v>
      </c>
      <c r="G311" s="327">
        <v>1.6867</v>
      </c>
      <c r="H311" s="327">
        <v>5.1753</v>
      </c>
      <c r="I311" s="327">
        <v>1.8569</v>
      </c>
      <c r="J311" s="327">
        <v>3.6459</v>
      </c>
      <c r="K311" s="327">
        <v>1.8914</v>
      </c>
      <c r="L311" s="327">
        <v>3.7016</v>
      </c>
      <c r="M311" s="327">
        <v>2.0769</v>
      </c>
      <c r="N311" s="327">
        <v>4.2051</v>
      </c>
      <c r="O311" s="327">
        <v>2.0059</v>
      </c>
      <c r="P311" s="327">
        <v>0</v>
      </c>
    </row>
    <row r="312" spans="1:16" ht="15">
      <c r="A312" s="326">
        <v>36</v>
      </c>
      <c r="B312" s="327">
        <v>0</v>
      </c>
      <c r="C312" s="327">
        <v>0</v>
      </c>
      <c r="D312" s="327">
        <v>11.7666</v>
      </c>
      <c r="E312" s="327">
        <v>1.5955</v>
      </c>
      <c r="F312" s="327">
        <v>5.9516</v>
      </c>
      <c r="G312" s="327">
        <v>1.6693</v>
      </c>
      <c r="H312" s="327">
        <v>5.1356</v>
      </c>
      <c r="I312" s="327">
        <v>1.8373</v>
      </c>
      <c r="J312" s="327">
        <v>3.4904</v>
      </c>
      <c r="K312" s="327">
        <v>1.8801</v>
      </c>
      <c r="L312" s="327">
        <v>3.7878</v>
      </c>
      <c r="M312" s="327">
        <v>2.0713</v>
      </c>
      <c r="N312" s="327">
        <v>4.1017</v>
      </c>
      <c r="O312" s="327">
        <v>1.9745</v>
      </c>
      <c r="P312" s="327">
        <v>0</v>
      </c>
    </row>
    <row r="313" spans="1:16" ht="15">
      <c r="A313" s="326">
        <v>37</v>
      </c>
      <c r="B313" s="327">
        <v>0</v>
      </c>
      <c r="C313" s="327">
        <v>0</v>
      </c>
      <c r="D313" s="327">
        <v>11.4078</v>
      </c>
      <c r="E313" s="327">
        <v>1.5873</v>
      </c>
      <c r="F313" s="327">
        <v>6.0713</v>
      </c>
      <c r="G313" s="327">
        <v>1.652</v>
      </c>
      <c r="H313" s="327">
        <v>5.0959</v>
      </c>
      <c r="I313" s="327">
        <v>1.8177</v>
      </c>
      <c r="J313" s="327">
        <v>3.3349</v>
      </c>
      <c r="K313" s="327">
        <v>1.8687</v>
      </c>
      <c r="L313" s="327">
        <v>3.874</v>
      </c>
      <c r="M313" s="327">
        <v>2.0657</v>
      </c>
      <c r="N313" s="327">
        <v>3.9984</v>
      </c>
      <c r="O313" s="327">
        <v>1.9431</v>
      </c>
      <c r="P313" s="327">
        <v>0</v>
      </c>
    </row>
    <row r="314" spans="1:16" ht="15">
      <c r="A314" s="326">
        <v>38</v>
      </c>
      <c r="B314" s="327">
        <v>0</v>
      </c>
      <c r="C314" s="327">
        <v>0</v>
      </c>
      <c r="D314" s="327">
        <v>11.0489</v>
      </c>
      <c r="E314" s="327">
        <v>1.5791</v>
      </c>
      <c r="F314" s="327">
        <v>6.191</v>
      </c>
      <c r="G314" s="327">
        <v>1.6347</v>
      </c>
      <c r="H314" s="327">
        <v>5.0563</v>
      </c>
      <c r="I314" s="327">
        <v>1.798</v>
      </c>
      <c r="J314" s="327">
        <v>3.1794</v>
      </c>
      <c r="K314" s="327">
        <v>1.8574</v>
      </c>
      <c r="L314" s="327">
        <v>3.9603</v>
      </c>
      <c r="M314" s="327">
        <v>2.0601</v>
      </c>
      <c r="N314" s="327">
        <v>3.8951</v>
      </c>
      <c r="O314" s="327">
        <v>1.9117</v>
      </c>
      <c r="P314" s="327">
        <v>0</v>
      </c>
    </row>
    <row r="315" spans="1:16" ht="15">
      <c r="A315" s="326">
        <v>39</v>
      </c>
      <c r="B315" s="327">
        <v>0</v>
      </c>
      <c r="C315" s="327">
        <v>0</v>
      </c>
      <c r="D315" s="327">
        <v>10.69</v>
      </c>
      <c r="E315" s="327">
        <v>1.571</v>
      </c>
      <c r="F315" s="327">
        <v>6.3106</v>
      </c>
      <c r="G315" s="327">
        <v>1.6174</v>
      </c>
      <c r="H315" s="327">
        <v>5.0166</v>
      </c>
      <c r="I315" s="327">
        <v>1.7784</v>
      </c>
      <c r="J315" s="327">
        <v>3.0239</v>
      </c>
      <c r="K315" s="327">
        <v>1.8461</v>
      </c>
      <c r="L315" s="327">
        <v>4.0465</v>
      </c>
      <c r="M315" s="327">
        <v>2.0546</v>
      </c>
      <c r="N315" s="327">
        <v>3.7918</v>
      </c>
      <c r="O315" s="327">
        <v>1.8802</v>
      </c>
      <c r="P315" s="327">
        <v>0</v>
      </c>
    </row>
    <row r="316" spans="1:16" ht="15">
      <c r="A316" s="326">
        <v>40</v>
      </c>
      <c r="B316" s="327">
        <v>0</v>
      </c>
      <c r="C316" s="327">
        <v>0</v>
      </c>
      <c r="D316" s="327">
        <v>10.3311</v>
      </c>
      <c r="E316" s="327">
        <v>1.5628</v>
      </c>
      <c r="F316" s="327">
        <v>6.4303</v>
      </c>
      <c r="G316" s="327">
        <v>1.6001</v>
      </c>
      <c r="H316" s="327">
        <v>4.9769</v>
      </c>
      <c r="I316" s="327">
        <v>1.7588</v>
      </c>
      <c r="J316" s="327">
        <v>2.8684</v>
      </c>
      <c r="K316" s="327">
        <v>1.8348</v>
      </c>
      <c r="L316" s="327">
        <v>4.1327</v>
      </c>
      <c r="M316" s="327">
        <v>2.049</v>
      </c>
      <c r="N316" s="327">
        <v>3.6884</v>
      </c>
      <c r="O316" s="327">
        <v>1.8488</v>
      </c>
      <c r="P316" s="327">
        <v>0</v>
      </c>
    </row>
    <row r="317" spans="1:16" ht="15">
      <c r="A317" s="326">
        <v>41</v>
      </c>
      <c r="B317" s="327">
        <v>0</v>
      </c>
      <c r="C317" s="327">
        <v>0</v>
      </c>
      <c r="D317" s="327">
        <v>9.9723</v>
      </c>
      <c r="E317" s="327">
        <v>1.5546</v>
      </c>
      <c r="F317" s="327">
        <v>6.55</v>
      </c>
      <c r="G317" s="327">
        <v>1.5827</v>
      </c>
      <c r="H317" s="327">
        <v>4.9372</v>
      </c>
      <c r="I317" s="327">
        <v>1.7392</v>
      </c>
      <c r="J317" s="327">
        <v>2.713</v>
      </c>
      <c r="K317" s="327">
        <v>1.8234</v>
      </c>
      <c r="L317" s="327">
        <v>4.2189</v>
      </c>
      <c r="M317" s="327">
        <v>2.0434</v>
      </c>
      <c r="N317" s="327">
        <v>3.5851</v>
      </c>
      <c r="O317" s="327">
        <v>1.8174</v>
      </c>
      <c r="P317" s="327">
        <v>0</v>
      </c>
    </row>
    <row r="318" spans="1:16" ht="15">
      <c r="A318" s="326">
        <v>42</v>
      </c>
      <c r="B318" s="327">
        <v>0</v>
      </c>
      <c r="C318" s="327">
        <v>0</v>
      </c>
      <c r="D318" s="327">
        <v>9.6134</v>
      </c>
      <c r="E318" s="327">
        <v>1.5464</v>
      </c>
      <c r="F318" s="327">
        <v>6.6697</v>
      </c>
      <c r="G318" s="327">
        <v>1.5654</v>
      </c>
      <c r="H318" s="327">
        <v>4.8975</v>
      </c>
      <c r="I318" s="327">
        <v>1.7196</v>
      </c>
      <c r="J318" s="327">
        <v>2.5575</v>
      </c>
      <c r="K318" s="327">
        <v>1.8121</v>
      </c>
      <c r="L318" s="327">
        <v>4.3052</v>
      </c>
      <c r="M318" s="327">
        <v>2.0378</v>
      </c>
      <c r="N318" s="327">
        <v>3.4818</v>
      </c>
      <c r="O318" s="327">
        <v>1.786</v>
      </c>
      <c r="P318" s="327">
        <v>0</v>
      </c>
    </row>
    <row r="319" spans="1:16" ht="15">
      <c r="A319" s="326">
        <v>43</v>
      </c>
      <c r="B319" s="327">
        <v>0</v>
      </c>
      <c r="C319" s="327">
        <v>0</v>
      </c>
      <c r="D319" s="327">
        <v>9.1774</v>
      </c>
      <c r="E319" s="327">
        <v>1.5439</v>
      </c>
      <c r="F319" s="327">
        <v>6.4564</v>
      </c>
      <c r="G319" s="327">
        <v>1.5605</v>
      </c>
      <c r="H319" s="327">
        <v>4.7834</v>
      </c>
      <c r="I319" s="327">
        <v>1.7032</v>
      </c>
      <c r="J319" s="327">
        <v>2.6002</v>
      </c>
      <c r="K319" s="327">
        <v>1.8004</v>
      </c>
      <c r="L319" s="327">
        <v>4.1983</v>
      </c>
      <c r="M319" s="327">
        <v>2.0211</v>
      </c>
      <c r="N319" s="327">
        <v>3.4232</v>
      </c>
      <c r="O319" s="327">
        <v>1.7787</v>
      </c>
      <c r="P319" s="327">
        <v>0</v>
      </c>
    </row>
    <row r="320" spans="1:16" ht="15">
      <c r="A320" s="326">
        <v>44</v>
      </c>
      <c r="B320" s="327">
        <v>0</v>
      </c>
      <c r="C320" s="327">
        <v>0</v>
      </c>
      <c r="D320" s="327">
        <v>8.7414</v>
      </c>
      <c r="E320" s="327">
        <v>1.5413</v>
      </c>
      <c r="F320" s="327">
        <v>6.2431</v>
      </c>
      <c r="G320" s="327">
        <v>1.5555</v>
      </c>
      <c r="H320" s="327">
        <v>4.6693</v>
      </c>
      <c r="I320" s="327">
        <v>1.6868</v>
      </c>
      <c r="J320" s="327">
        <v>2.643</v>
      </c>
      <c r="K320" s="327">
        <v>1.7888</v>
      </c>
      <c r="L320" s="327">
        <v>4.0915</v>
      </c>
      <c r="M320" s="327">
        <v>2.0043</v>
      </c>
      <c r="N320" s="327">
        <v>3.3646</v>
      </c>
      <c r="O320" s="327">
        <v>1.7714</v>
      </c>
      <c r="P320" s="327">
        <v>0</v>
      </c>
    </row>
    <row r="321" spans="1:16" ht="15">
      <c r="A321" s="326">
        <v>45</v>
      </c>
      <c r="B321" s="327">
        <v>0</v>
      </c>
      <c r="C321" s="327">
        <v>0</v>
      </c>
      <c r="D321" s="327">
        <v>8.3054</v>
      </c>
      <c r="E321" s="327">
        <v>1.5387</v>
      </c>
      <c r="F321" s="327">
        <v>6.0298</v>
      </c>
      <c r="G321" s="327">
        <v>1.5506</v>
      </c>
      <c r="H321" s="327">
        <v>4.5552</v>
      </c>
      <c r="I321" s="327">
        <v>1.6704</v>
      </c>
      <c r="J321" s="327">
        <v>2.6858</v>
      </c>
      <c r="K321" s="327">
        <v>1.7771</v>
      </c>
      <c r="L321" s="327">
        <v>3.9847</v>
      </c>
      <c r="M321" s="327">
        <v>1.9876</v>
      </c>
      <c r="N321" s="327">
        <v>3.306</v>
      </c>
      <c r="O321" s="327">
        <v>1.7641</v>
      </c>
      <c r="P321" s="327">
        <v>0</v>
      </c>
    </row>
    <row r="322" spans="1:16" ht="15">
      <c r="A322" s="326">
        <v>46</v>
      </c>
      <c r="B322" s="327">
        <v>0</v>
      </c>
      <c r="C322" s="327">
        <v>0</v>
      </c>
      <c r="D322" s="327">
        <v>7.8694</v>
      </c>
      <c r="E322" s="327">
        <v>1.5362</v>
      </c>
      <c r="F322" s="327">
        <v>5.8165</v>
      </c>
      <c r="G322" s="327">
        <v>1.5457</v>
      </c>
      <c r="H322" s="327">
        <v>4.4411</v>
      </c>
      <c r="I322" s="327">
        <v>1.654</v>
      </c>
      <c r="J322" s="327">
        <v>2.7286</v>
      </c>
      <c r="K322" s="327">
        <v>1.7654</v>
      </c>
      <c r="L322" s="327">
        <v>3.8779</v>
      </c>
      <c r="M322" s="327">
        <v>1.9709</v>
      </c>
      <c r="N322" s="327">
        <v>3.2474</v>
      </c>
      <c r="O322" s="327">
        <v>1.7567</v>
      </c>
      <c r="P322" s="327">
        <v>0</v>
      </c>
    </row>
    <row r="323" spans="1:16" ht="15">
      <c r="A323" s="326">
        <v>47</v>
      </c>
      <c r="B323" s="327">
        <v>0</v>
      </c>
      <c r="C323" s="327">
        <v>0</v>
      </c>
      <c r="D323" s="327">
        <v>7.4335</v>
      </c>
      <c r="E323" s="327">
        <v>1.5336</v>
      </c>
      <c r="F323" s="327">
        <v>5.6033</v>
      </c>
      <c r="G323" s="327">
        <v>1.5407</v>
      </c>
      <c r="H323" s="327">
        <v>4.327</v>
      </c>
      <c r="I323" s="327">
        <v>1.6376</v>
      </c>
      <c r="J323" s="327">
        <v>2.7713</v>
      </c>
      <c r="K323" s="327">
        <v>1.7538</v>
      </c>
      <c r="L323" s="327">
        <v>3.7711</v>
      </c>
      <c r="M323" s="327">
        <v>1.9542</v>
      </c>
      <c r="N323" s="327">
        <v>3.1888</v>
      </c>
      <c r="O323" s="327">
        <v>1.7494</v>
      </c>
      <c r="P323" s="327">
        <v>0</v>
      </c>
    </row>
    <row r="324" spans="1:16" ht="15">
      <c r="A324" s="326">
        <v>48</v>
      </c>
      <c r="B324" s="327">
        <v>0</v>
      </c>
      <c r="C324" s="327">
        <v>0</v>
      </c>
      <c r="D324" s="327">
        <v>6.9975</v>
      </c>
      <c r="E324" s="327">
        <v>1.531</v>
      </c>
      <c r="F324" s="327">
        <v>5.39</v>
      </c>
      <c r="G324" s="327">
        <v>1.5358</v>
      </c>
      <c r="H324" s="327">
        <v>4.2129</v>
      </c>
      <c r="I324" s="327">
        <v>1.6212</v>
      </c>
      <c r="J324" s="327">
        <v>2.8141</v>
      </c>
      <c r="K324" s="327">
        <v>1.7421</v>
      </c>
      <c r="L324" s="327">
        <v>3.6642</v>
      </c>
      <c r="M324" s="327">
        <v>1.9375</v>
      </c>
      <c r="N324" s="327">
        <v>3.1302</v>
      </c>
      <c r="O324" s="327">
        <v>1.7421</v>
      </c>
      <c r="P324" s="327">
        <v>0</v>
      </c>
    </row>
    <row r="325" spans="1:16" ht="15">
      <c r="A325" s="326">
        <v>49</v>
      </c>
      <c r="B325" s="327">
        <v>0</v>
      </c>
      <c r="C325" s="327">
        <v>0</v>
      </c>
      <c r="D325" s="327">
        <v>6.5615</v>
      </c>
      <c r="E325" s="327">
        <v>1.5285</v>
      </c>
      <c r="F325" s="327">
        <v>5.1767</v>
      </c>
      <c r="G325" s="327">
        <v>1.5308</v>
      </c>
      <c r="H325" s="327">
        <v>4.0987</v>
      </c>
      <c r="I325" s="327">
        <v>1.6047</v>
      </c>
      <c r="J325" s="327">
        <v>2.8569</v>
      </c>
      <c r="K325" s="327">
        <v>1.7305</v>
      </c>
      <c r="L325" s="327">
        <v>3.5574</v>
      </c>
      <c r="M325" s="327">
        <v>1.9207</v>
      </c>
      <c r="N325" s="327">
        <v>3.0716</v>
      </c>
      <c r="O325" s="327">
        <v>1.7348</v>
      </c>
      <c r="P325" s="327">
        <v>0</v>
      </c>
    </row>
    <row r="326" spans="1:16" ht="15">
      <c r="A326" s="326">
        <v>50</v>
      </c>
      <c r="B326" s="327">
        <v>0</v>
      </c>
      <c r="C326" s="327">
        <v>0</v>
      </c>
      <c r="D326" s="327">
        <v>6.1255</v>
      </c>
      <c r="E326" s="327">
        <v>1.5259</v>
      </c>
      <c r="F326" s="327">
        <v>4.9634</v>
      </c>
      <c r="G326" s="327">
        <v>1.5259</v>
      </c>
      <c r="H326" s="327">
        <v>3.9846</v>
      </c>
      <c r="I326" s="327">
        <v>1.5883</v>
      </c>
      <c r="J326" s="327">
        <v>2.8996</v>
      </c>
      <c r="K326" s="327">
        <v>1.7188</v>
      </c>
      <c r="L326" s="327">
        <v>3.4506</v>
      </c>
      <c r="M326" s="327">
        <v>1.904</v>
      </c>
      <c r="N326" s="327">
        <v>3.0129</v>
      </c>
      <c r="O326" s="327">
        <v>1.7275</v>
      </c>
      <c r="P326" s="327">
        <v>0</v>
      </c>
    </row>
    <row r="327" spans="1:16" ht="15">
      <c r="A327" s="326">
        <v>51</v>
      </c>
      <c r="B327" s="327">
        <v>0</v>
      </c>
      <c r="C327" s="327">
        <v>0</v>
      </c>
      <c r="D327" s="327">
        <v>5.6895</v>
      </c>
      <c r="E327" s="327">
        <v>1.5233</v>
      </c>
      <c r="F327" s="327">
        <v>4.7501</v>
      </c>
      <c r="G327" s="327">
        <v>1.5209</v>
      </c>
      <c r="H327" s="327">
        <v>3.8705</v>
      </c>
      <c r="I327" s="327">
        <v>1.5719</v>
      </c>
      <c r="J327" s="327">
        <v>2.9424</v>
      </c>
      <c r="K327" s="327">
        <v>1.7071</v>
      </c>
      <c r="L327" s="327">
        <v>3.3438</v>
      </c>
      <c r="M327" s="327">
        <v>1.8873</v>
      </c>
      <c r="N327" s="327">
        <v>2.9543</v>
      </c>
      <c r="O327" s="327">
        <v>1.7202</v>
      </c>
      <c r="P327" s="327">
        <v>0</v>
      </c>
    </row>
    <row r="328" spans="1:16" ht="15">
      <c r="A328" s="326">
        <v>52</v>
      </c>
      <c r="B328" s="327">
        <v>0</v>
      </c>
      <c r="C328" s="327">
        <v>0</v>
      </c>
      <c r="D328" s="327">
        <v>5.2535</v>
      </c>
      <c r="E328" s="327">
        <v>1.5207</v>
      </c>
      <c r="F328" s="327">
        <v>4.5369</v>
      </c>
      <c r="G328" s="327">
        <v>1.516</v>
      </c>
      <c r="H328" s="327">
        <v>3.7564</v>
      </c>
      <c r="I328" s="327">
        <v>1.5555</v>
      </c>
      <c r="J328" s="327">
        <v>2.9852</v>
      </c>
      <c r="K328" s="327">
        <v>1.6955</v>
      </c>
      <c r="L328" s="327">
        <v>3.2369</v>
      </c>
      <c r="M328" s="327">
        <v>1.8706</v>
      </c>
      <c r="N328" s="327">
        <v>2.8957</v>
      </c>
      <c r="O328" s="327">
        <v>1.7129</v>
      </c>
      <c r="P328" s="327">
        <v>0</v>
      </c>
    </row>
    <row r="329" spans="1:16" ht="15">
      <c r="A329" s="326">
        <v>53</v>
      </c>
      <c r="B329" s="327">
        <v>0</v>
      </c>
      <c r="C329" s="327">
        <v>0</v>
      </c>
      <c r="D329" s="327">
        <v>4.8175</v>
      </c>
      <c r="E329" s="327">
        <v>1.5182</v>
      </c>
      <c r="F329" s="327">
        <v>4.3236</v>
      </c>
      <c r="G329" s="327">
        <v>1.5111</v>
      </c>
      <c r="H329" s="327">
        <v>3.6423</v>
      </c>
      <c r="I329" s="327">
        <v>1.5391</v>
      </c>
      <c r="J329" s="327">
        <v>3.028</v>
      </c>
      <c r="K329" s="327">
        <v>1.6838</v>
      </c>
      <c r="L329" s="327">
        <v>3.1301</v>
      </c>
      <c r="M329" s="327">
        <v>1.8539</v>
      </c>
      <c r="N329" s="327">
        <v>2.8371</v>
      </c>
      <c r="O329" s="327">
        <v>1.7056</v>
      </c>
      <c r="P329" s="327">
        <v>0</v>
      </c>
    </row>
    <row r="330" spans="1:16" ht="15">
      <c r="A330" s="326">
        <v>54</v>
      </c>
      <c r="B330" s="327">
        <v>0</v>
      </c>
      <c r="C330" s="327">
        <v>0</v>
      </c>
      <c r="D330" s="327">
        <v>4.3816</v>
      </c>
      <c r="E330" s="327">
        <v>1.5156</v>
      </c>
      <c r="F330" s="327">
        <v>4.1103</v>
      </c>
      <c r="G330" s="327">
        <v>1.5061</v>
      </c>
      <c r="H330" s="327">
        <v>3.5282</v>
      </c>
      <c r="I330" s="327">
        <v>1.5227</v>
      </c>
      <c r="J330" s="327">
        <v>3.0707</v>
      </c>
      <c r="K330" s="327">
        <v>1.6721</v>
      </c>
      <c r="L330" s="327">
        <v>3.0233</v>
      </c>
      <c r="M330" s="327">
        <v>1.8371</v>
      </c>
      <c r="N330" s="327">
        <v>2.7785</v>
      </c>
      <c r="O330" s="327">
        <v>1.6982</v>
      </c>
      <c r="P330" s="327">
        <v>0</v>
      </c>
    </row>
    <row r="331" spans="1:16" ht="15">
      <c r="A331" s="326">
        <v>55</v>
      </c>
      <c r="B331" s="327">
        <v>0</v>
      </c>
      <c r="C331" s="327">
        <v>0</v>
      </c>
      <c r="D331" s="327">
        <v>4.2743</v>
      </c>
      <c r="E331" s="327">
        <v>1.494</v>
      </c>
      <c r="F331" s="327">
        <v>4.2373</v>
      </c>
      <c r="G331" s="327">
        <v>1.4835</v>
      </c>
      <c r="H331" s="327">
        <v>3.4022</v>
      </c>
      <c r="I331" s="327">
        <v>1.4987</v>
      </c>
      <c r="J331" s="327">
        <v>2.9589</v>
      </c>
      <c r="K331" s="327">
        <v>1.6363</v>
      </c>
      <c r="L331" s="327">
        <v>3.0064</v>
      </c>
      <c r="M331" s="327">
        <v>1.8104</v>
      </c>
      <c r="N331" s="327">
        <v>2.7258</v>
      </c>
      <c r="O331" s="327">
        <v>1.6703</v>
      </c>
      <c r="P331" s="327">
        <v>0</v>
      </c>
    </row>
    <row r="332" spans="1:16" ht="15">
      <c r="A332" s="326">
        <v>56</v>
      </c>
      <c r="B332" s="327">
        <v>0</v>
      </c>
      <c r="C332" s="327">
        <v>0</v>
      </c>
      <c r="D332" s="327">
        <v>4.167</v>
      </c>
      <c r="E332" s="327">
        <v>1.4724</v>
      </c>
      <c r="F332" s="327">
        <v>4.3643</v>
      </c>
      <c r="G332" s="327">
        <v>1.4609</v>
      </c>
      <c r="H332" s="327">
        <v>3.2762</v>
      </c>
      <c r="I332" s="327">
        <v>1.4747</v>
      </c>
      <c r="J332" s="327">
        <v>2.847</v>
      </c>
      <c r="K332" s="327">
        <v>1.6005</v>
      </c>
      <c r="L332" s="327">
        <v>2.9895</v>
      </c>
      <c r="M332" s="327">
        <v>1.7837</v>
      </c>
      <c r="N332" s="327">
        <v>2.6731</v>
      </c>
      <c r="O332" s="327">
        <v>1.6423</v>
      </c>
      <c r="P332" s="327">
        <v>0</v>
      </c>
    </row>
    <row r="333" spans="1:16" ht="15">
      <c r="A333" s="326">
        <v>57</v>
      </c>
      <c r="B333" s="327">
        <v>0</v>
      </c>
      <c r="C333" s="327">
        <v>0</v>
      </c>
      <c r="D333" s="327">
        <v>4.0598</v>
      </c>
      <c r="E333" s="327">
        <v>1.4508</v>
      </c>
      <c r="F333" s="327">
        <v>4.4913</v>
      </c>
      <c r="G333" s="327">
        <v>1.4383</v>
      </c>
      <c r="H333" s="327">
        <v>3.1503</v>
      </c>
      <c r="I333" s="327">
        <v>1.4507</v>
      </c>
      <c r="J333" s="327">
        <v>2.7352</v>
      </c>
      <c r="K333" s="327">
        <v>1.5647</v>
      </c>
      <c r="L333" s="327">
        <v>2.9727</v>
      </c>
      <c r="M333" s="327">
        <v>1.757</v>
      </c>
      <c r="N333" s="327">
        <v>2.6204</v>
      </c>
      <c r="O333" s="327">
        <v>1.6144</v>
      </c>
      <c r="P333" s="327">
        <v>0</v>
      </c>
    </row>
    <row r="334" spans="1:16" ht="15">
      <c r="A334" s="326">
        <v>58</v>
      </c>
      <c r="B334" s="327">
        <v>0</v>
      </c>
      <c r="C334" s="327">
        <v>0</v>
      </c>
      <c r="D334" s="327">
        <v>3.9525</v>
      </c>
      <c r="E334" s="327">
        <v>1.4292</v>
      </c>
      <c r="F334" s="327">
        <v>4.6183</v>
      </c>
      <c r="G334" s="327">
        <v>1.4156</v>
      </c>
      <c r="H334" s="327">
        <v>3.0243</v>
      </c>
      <c r="I334" s="327">
        <v>1.4267</v>
      </c>
      <c r="J334" s="327">
        <v>2.6233</v>
      </c>
      <c r="K334" s="327">
        <v>1.5289</v>
      </c>
      <c r="L334" s="327">
        <v>2.9558</v>
      </c>
      <c r="M334" s="327">
        <v>1.7303</v>
      </c>
      <c r="N334" s="327">
        <v>2.5677</v>
      </c>
      <c r="O334" s="327">
        <v>1.5864</v>
      </c>
      <c r="P334" s="327">
        <v>0</v>
      </c>
    </row>
    <row r="335" spans="1:16" ht="15">
      <c r="A335" s="326">
        <v>59</v>
      </c>
      <c r="B335" s="327">
        <v>0</v>
      </c>
      <c r="C335" s="327">
        <v>0</v>
      </c>
      <c r="D335" s="327">
        <v>3.8453</v>
      </c>
      <c r="E335" s="327">
        <v>1.4076</v>
      </c>
      <c r="F335" s="327">
        <v>4.7452</v>
      </c>
      <c r="G335" s="327">
        <v>1.393</v>
      </c>
      <c r="H335" s="327">
        <v>2.8983</v>
      </c>
      <c r="I335" s="327">
        <v>1.4027</v>
      </c>
      <c r="J335" s="327">
        <v>2.5115</v>
      </c>
      <c r="K335" s="327">
        <v>1.4931</v>
      </c>
      <c r="L335" s="327">
        <v>2.9389</v>
      </c>
      <c r="M335" s="327">
        <v>1.7036</v>
      </c>
      <c r="N335" s="327">
        <v>2.5149</v>
      </c>
      <c r="O335" s="327">
        <v>1.5585</v>
      </c>
      <c r="P335" s="327">
        <v>0</v>
      </c>
    </row>
    <row r="336" spans="1:16" ht="15">
      <c r="A336" s="326">
        <v>60</v>
      </c>
      <c r="B336" s="327">
        <v>0</v>
      </c>
      <c r="C336" s="327">
        <v>0</v>
      </c>
      <c r="D336" s="327">
        <v>3.738</v>
      </c>
      <c r="E336" s="327">
        <v>1.386</v>
      </c>
      <c r="F336" s="327">
        <v>4.8722</v>
      </c>
      <c r="G336" s="327">
        <v>1.3704</v>
      </c>
      <c r="H336" s="327">
        <v>2.7723</v>
      </c>
      <c r="I336" s="327">
        <v>1.3787</v>
      </c>
      <c r="J336" s="327">
        <v>2.3997</v>
      </c>
      <c r="K336" s="327">
        <v>1.4573</v>
      </c>
      <c r="L336" s="327">
        <v>2.922</v>
      </c>
      <c r="M336" s="327">
        <v>1.6769</v>
      </c>
      <c r="N336" s="327">
        <v>2.4622</v>
      </c>
      <c r="O336" s="327">
        <v>1.5305</v>
      </c>
      <c r="P336" s="327">
        <v>0</v>
      </c>
    </row>
    <row r="337" ht="12.75">
      <c r="A337" s="328"/>
    </row>
    <row r="338" ht="12.75">
      <c r="A338" s="320" t="e">
        <v>#N/A</v>
      </c>
    </row>
    <row r="339" spans="1:16" s="321" customFormat="1" ht="12.75">
      <c r="A339" s="484" t="s">
        <v>18311</v>
      </c>
      <c r="B339" s="484"/>
      <c r="C339" s="484"/>
      <c r="D339" s="484"/>
      <c r="E339" s="484"/>
      <c r="F339" s="484"/>
      <c r="G339" s="484"/>
      <c r="H339" s="484"/>
      <c r="I339" s="484"/>
      <c r="J339" s="484"/>
      <c r="K339" s="484"/>
      <c r="L339" s="484"/>
      <c r="M339" s="484"/>
      <c r="N339" s="484"/>
      <c r="O339" s="484"/>
      <c r="P339" s="484"/>
    </row>
    <row r="340" spans="1:16" ht="12.75">
      <c r="A340" s="485" t="s">
        <v>18053</v>
      </c>
      <c r="B340" s="485"/>
      <c r="C340" s="485"/>
      <c r="D340" s="485"/>
      <c r="E340" s="485"/>
      <c r="F340" s="485"/>
      <c r="G340" s="485"/>
      <c r="H340" s="485"/>
      <c r="I340" s="485"/>
      <c r="J340" s="485"/>
      <c r="K340" s="485"/>
      <c r="L340" s="485"/>
      <c r="M340" s="485"/>
      <c r="N340" s="485"/>
      <c r="O340" s="485"/>
      <c r="P340" s="485"/>
    </row>
    <row r="341" spans="1:16" ht="12.75">
      <c r="A341" s="322" t="s">
        <v>181</v>
      </c>
      <c r="B341" s="323" t="s">
        <v>182</v>
      </c>
      <c r="C341" s="323" t="s">
        <v>182</v>
      </c>
      <c r="D341" s="323" t="s">
        <v>182</v>
      </c>
      <c r="E341" s="323" t="s">
        <v>182</v>
      </c>
      <c r="F341" s="323" t="s">
        <v>182</v>
      </c>
      <c r="G341" s="323" t="s">
        <v>182</v>
      </c>
      <c r="H341" s="323" t="s">
        <v>182</v>
      </c>
      <c r="I341" s="323" t="s">
        <v>182</v>
      </c>
      <c r="J341" s="323" t="s">
        <v>182</v>
      </c>
      <c r="K341" s="323" t="s">
        <v>182</v>
      </c>
      <c r="L341" s="323" t="s">
        <v>182</v>
      </c>
      <c r="M341" s="323" t="s">
        <v>182</v>
      </c>
      <c r="N341" s="323" t="s">
        <v>182</v>
      </c>
      <c r="O341" s="323" t="s">
        <v>182</v>
      </c>
      <c r="P341" s="323" t="s">
        <v>182</v>
      </c>
    </row>
    <row r="342" spans="1:16" ht="12.75">
      <c r="A342" s="324" t="s">
        <v>196</v>
      </c>
      <c r="B342" s="325">
        <v>1</v>
      </c>
      <c r="C342" s="325">
        <v>2</v>
      </c>
      <c r="D342" s="325">
        <v>3</v>
      </c>
      <c r="E342" s="325">
        <v>4</v>
      </c>
      <c r="F342" s="325">
        <v>5</v>
      </c>
      <c r="G342" s="325">
        <v>6</v>
      </c>
      <c r="H342" s="325">
        <v>7</v>
      </c>
      <c r="I342" s="325">
        <v>8</v>
      </c>
      <c r="J342" s="325">
        <v>9</v>
      </c>
      <c r="K342" s="325">
        <v>10</v>
      </c>
      <c r="L342" s="325">
        <v>11</v>
      </c>
      <c r="M342" s="325">
        <v>12</v>
      </c>
      <c r="N342" s="325">
        <v>13</v>
      </c>
      <c r="O342" s="325">
        <v>14</v>
      </c>
      <c r="P342" s="325">
        <v>15</v>
      </c>
    </row>
    <row r="343" spans="1:16" ht="15">
      <c r="A343" s="326">
        <v>0</v>
      </c>
      <c r="B343" s="327">
        <v>0</v>
      </c>
      <c r="C343" s="327">
        <v>0</v>
      </c>
      <c r="D343" s="327">
        <v>23.5459</v>
      </c>
      <c r="E343" s="327">
        <v>8.1444</v>
      </c>
      <c r="F343" s="327">
        <v>29.0018</v>
      </c>
      <c r="G343" s="327">
        <v>7.9756</v>
      </c>
      <c r="H343" s="327">
        <v>34.8731</v>
      </c>
      <c r="I343" s="327">
        <v>7.4742</v>
      </c>
      <c r="J343" s="327">
        <v>29.2871</v>
      </c>
      <c r="K343" s="327">
        <v>10.2293</v>
      </c>
      <c r="L343" s="327">
        <v>35.6679</v>
      </c>
      <c r="M343" s="327">
        <v>13.6724</v>
      </c>
      <c r="N343" s="327">
        <v>0</v>
      </c>
      <c r="O343" s="327">
        <v>0</v>
      </c>
      <c r="P343" s="327">
        <v>0</v>
      </c>
    </row>
    <row r="344" spans="1:16" ht="15">
      <c r="A344" s="326">
        <v>1</v>
      </c>
      <c r="B344" s="327">
        <v>0</v>
      </c>
      <c r="C344" s="327">
        <v>0</v>
      </c>
      <c r="D344" s="327">
        <v>20.9297</v>
      </c>
      <c r="E344" s="327">
        <v>7.2394</v>
      </c>
      <c r="F344" s="327">
        <v>25.7794</v>
      </c>
      <c r="G344" s="327">
        <v>7.0894</v>
      </c>
      <c r="H344" s="327">
        <v>30.9983</v>
      </c>
      <c r="I344" s="327">
        <v>6.6438</v>
      </c>
      <c r="J344" s="327">
        <v>26.033</v>
      </c>
      <c r="K344" s="327">
        <v>9.0927</v>
      </c>
      <c r="L344" s="327">
        <v>31.7048</v>
      </c>
      <c r="M344" s="327">
        <v>12.1532</v>
      </c>
      <c r="N344" s="327">
        <v>0</v>
      </c>
      <c r="O344" s="327">
        <v>0</v>
      </c>
      <c r="P344" s="327">
        <v>0</v>
      </c>
    </row>
    <row r="345" spans="1:16" ht="15">
      <c r="A345" s="326">
        <v>2</v>
      </c>
      <c r="B345" s="327">
        <v>0</v>
      </c>
      <c r="C345" s="327">
        <v>0</v>
      </c>
      <c r="D345" s="327">
        <v>18.3135</v>
      </c>
      <c r="E345" s="327">
        <v>6.3345</v>
      </c>
      <c r="F345" s="327">
        <v>22.5569</v>
      </c>
      <c r="G345" s="327">
        <v>6.2032</v>
      </c>
      <c r="H345" s="327">
        <v>27.1235</v>
      </c>
      <c r="I345" s="327">
        <v>5.8133</v>
      </c>
      <c r="J345" s="327">
        <v>22.7789</v>
      </c>
      <c r="K345" s="327">
        <v>7.9561</v>
      </c>
      <c r="L345" s="327">
        <v>27.7417</v>
      </c>
      <c r="M345" s="327">
        <v>10.6341</v>
      </c>
      <c r="N345" s="327">
        <v>0</v>
      </c>
      <c r="O345" s="327">
        <v>0</v>
      </c>
      <c r="P345" s="327">
        <v>0</v>
      </c>
    </row>
    <row r="346" spans="1:16" ht="15">
      <c r="A346" s="326">
        <v>3</v>
      </c>
      <c r="B346" s="327">
        <v>0</v>
      </c>
      <c r="C346" s="327">
        <v>0</v>
      </c>
      <c r="D346" s="327">
        <v>15.6973</v>
      </c>
      <c r="E346" s="327">
        <v>5.4296</v>
      </c>
      <c r="F346" s="327">
        <v>19.3345</v>
      </c>
      <c r="G346" s="327">
        <v>5.317</v>
      </c>
      <c r="H346" s="327">
        <v>23.2487</v>
      </c>
      <c r="I346" s="327">
        <v>4.9828</v>
      </c>
      <c r="J346" s="327">
        <v>19.5248</v>
      </c>
      <c r="K346" s="327">
        <v>6.8195</v>
      </c>
      <c r="L346" s="327">
        <v>23.7786</v>
      </c>
      <c r="M346" s="327">
        <v>9.1149</v>
      </c>
      <c r="N346" s="327">
        <v>0</v>
      </c>
      <c r="O346" s="327">
        <v>0</v>
      </c>
      <c r="P346" s="327">
        <v>0</v>
      </c>
    </row>
    <row r="347" spans="1:16" ht="15">
      <c r="A347" s="326">
        <v>4</v>
      </c>
      <c r="B347" s="327">
        <v>0</v>
      </c>
      <c r="C347" s="327">
        <v>0</v>
      </c>
      <c r="D347" s="327">
        <v>13.081</v>
      </c>
      <c r="E347" s="327">
        <v>4.5246</v>
      </c>
      <c r="F347" s="327">
        <v>16.1121</v>
      </c>
      <c r="G347" s="327">
        <v>4.4309</v>
      </c>
      <c r="H347" s="327">
        <v>19.3739</v>
      </c>
      <c r="I347" s="327">
        <v>4.1523</v>
      </c>
      <c r="J347" s="327">
        <v>16.2706</v>
      </c>
      <c r="K347" s="327">
        <v>5.6829</v>
      </c>
      <c r="L347" s="327">
        <v>19.8155</v>
      </c>
      <c r="M347" s="327">
        <v>7.5958</v>
      </c>
      <c r="N347" s="327">
        <v>0</v>
      </c>
      <c r="O347" s="327">
        <v>0</v>
      </c>
      <c r="P347" s="327">
        <v>0</v>
      </c>
    </row>
    <row r="348" spans="1:16" ht="15">
      <c r="A348" s="326">
        <v>5</v>
      </c>
      <c r="B348" s="327">
        <v>0</v>
      </c>
      <c r="C348" s="327">
        <v>0</v>
      </c>
      <c r="D348" s="327">
        <v>10.4648</v>
      </c>
      <c r="E348" s="327">
        <v>3.6197</v>
      </c>
      <c r="F348" s="327">
        <v>12.8897</v>
      </c>
      <c r="G348" s="327">
        <v>3.5447</v>
      </c>
      <c r="H348" s="327">
        <v>15.4991</v>
      </c>
      <c r="I348" s="327">
        <v>3.3219</v>
      </c>
      <c r="J348" s="327">
        <v>13.0165</v>
      </c>
      <c r="K348" s="327">
        <v>4.5463</v>
      </c>
      <c r="L348" s="327">
        <v>15.8524</v>
      </c>
      <c r="M348" s="327">
        <v>6.0766</v>
      </c>
      <c r="N348" s="327">
        <v>0</v>
      </c>
      <c r="O348" s="327">
        <v>0</v>
      </c>
      <c r="P348" s="327">
        <v>0</v>
      </c>
    </row>
    <row r="349" spans="1:16" ht="15">
      <c r="A349" s="326">
        <v>6</v>
      </c>
      <c r="B349" s="327">
        <v>0</v>
      </c>
      <c r="C349" s="327">
        <v>0</v>
      </c>
      <c r="D349" s="327">
        <v>7.8486</v>
      </c>
      <c r="E349" s="327">
        <v>2.7148</v>
      </c>
      <c r="F349" s="327">
        <v>9.6673</v>
      </c>
      <c r="G349" s="327">
        <v>2.6585</v>
      </c>
      <c r="H349" s="327">
        <v>11.6244</v>
      </c>
      <c r="I349" s="327">
        <v>2.4914</v>
      </c>
      <c r="J349" s="327">
        <v>9.7624</v>
      </c>
      <c r="K349" s="327">
        <v>3.4098</v>
      </c>
      <c r="L349" s="327">
        <v>11.8893</v>
      </c>
      <c r="M349" s="327">
        <v>4.5575</v>
      </c>
      <c r="N349" s="327">
        <v>0</v>
      </c>
      <c r="O349" s="327">
        <v>0</v>
      </c>
      <c r="P349" s="327">
        <v>0</v>
      </c>
    </row>
    <row r="350" spans="1:16" ht="15">
      <c r="A350" s="326">
        <v>7</v>
      </c>
      <c r="B350" s="327">
        <v>0</v>
      </c>
      <c r="C350" s="327">
        <v>0</v>
      </c>
      <c r="D350" s="327">
        <v>7.6026</v>
      </c>
      <c r="E350" s="327">
        <v>2.6524</v>
      </c>
      <c r="F350" s="327">
        <v>9.2101</v>
      </c>
      <c r="G350" s="327">
        <v>2.5966</v>
      </c>
      <c r="H350" s="327">
        <v>11.11</v>
      </c>
      <c r="I350" s="327">
        <v>2.4395</v>
      </c>
      <c r="J350" s="327">
        <v>9.5709</v>
      </c>
      <c r="K350" s="327">
        <v>3.329</v>
      </c>
      <c r="L350" s="327">
        <v>11.3834</v>
      </c>
      <c r="M350" s="327">
        <v>4.4309</v>
      </c>
      <c r="N350" s="327">
        <v>0</v>
      </c>
      <c r="O350" s="327">
        <v>0</v>
      </c>
      <c r="P350" s="327">
        <v>0</v>
      </c>
    </row>
    <row r="351" spans="1:16" ht="15">
      <c r="A351" s="326">
        <v>8</v>
      </c>
      <c r="B351" s="327">
        <v>0</v>
      </c>
      <c r="C351" s="327">
        <v>0</v>
      </c>
      <c r="D351" s="327">
        <v>7.3565</v>
      </c>
      <c r="E351" s="327">
        <v>2.5901</v>
      </c>
      <c r="F351" s="327">
        <v>8.7529</v>
      </c>
      <c r="G351" s="327">
        <v>2.5347</v>
      </c>
      <c r="H351" s="327">
        <v>10.5957</v>
      </c>
      <c r="I351" s="327">
        <v>2.3875</v>
      </c>
      <c r="J351" s="327">
        <v>9.3794</v>
      </c>
      <c r="K351" s="327">
        <v>3.2483</v>
      </c>
      <c r="L351" s="327">
        <v>10.8774</v>
      </c>
      <c r="M351" s="327">
        <v>4.3043</v>
      </c>
      <c r="N351" s="327">
        <v>0</v>
      </c>
      <c r="O351" s="327">
        <v>0</v>
      </c>
      <c r="P351" s="327">
        <v>0</v>
      </c>
    </row>
    <row r="352" spans="1:16" ht="15">
      <c r="A352" s="326">
        <v>9</v>
      </c>
      <c r="B352" s="327">
        <v>0</v>
      </c>
      <c r="C352" s="327">
        <v>0</v>
      </c>
      <c r="D352" s="327">
        <v>7.1104</v>
      </c>
      <c r="E352" s="327">
        <v>2.5277</v>
      </c>
      <c r="F352" s="327">
        <v>8.2957</v>
      </c>
      <c r="G352" s="327">
        <v>2.4728</v>
      </c>
      <c r="H352" s="327">
        <v>10.0814</v>
      </c>
      <c r="I352" s="327">
        <v>2.3356</v>
      </c>
      <c r="J352" s="327">
        <v>9.1879</v>
      </c>
      <c r="K352" s="327">
        <v>3.1676</v>
      </c>
      <c r="L352" s="327">
        <v>10.3715</v>
      </c>
      <c r="M352" s="327">
        <v>4.1777</v>
      </c>
      <c r="N352" s="327">
        <v>0</v>
      </c>
      <c r="O352" s="327">
        <v>0</v>
      </c>
      <c r="P352" s="327">
        <v>0</v>
      </c>
    </row>
    <row r="353" spans="1:16" ht="15">
      <c r="A353" s="326">
        <v>10</v>
      </c>
      <c r="B353" s="327">
        <v>0</v>
      </c>
      <c r="C353" s="327">
        <v>0</v>
      </c>
      <c r="D353" s="327">
        <v>6.8643</v>
      </c>
      <c r="E353" s="327">
        <v>2.4654</v>
      </c>
      <c r="F353" s="327">
        <v>7.8385</v>
      </c>
      <c r="G353" s="327">
        <v>2.4109</v>
      </c>
      <c r="H353" s="327">
        <v>9.567</v>
      </c>
      <c r="I353" s="327">
        <v>2.2836</v>
      </c>
      <c r="J353" s="327">
        <v>8.9965</v>
      </c>
      <c r="K353" s="327">
        <v>3.0869</v>
      </c>
      <c r="L353" s="327">
        <v>9.8655</v>
      </c>
      <c r="M353" s="327">
        <v>4.0511</v>
      </c>
      <c r="N353" s="327">
        <v>0</v>
      </c>
      <c r="O353" s="327">
        <v>0</v>
      </c>
      <c r="P353" s="327">
        <v>0</v>
      </c>
    </row>
    <row r="354" spans="1:16" ht="15">
      <c r="A354" s="326">
        <v>11</v>
      </c>
      <c r="B354" s="327">
        <v>0</v>
      </c>
      <c r="C354" s="327">
        <v>0</v>
      </c>
      <c r="D354" s="327">
        <v>6.6183</v>
      </c>
      <c r="E354" s="327">
        <v>2.4031</v>
      </c>
      <c r="F354" s="327">
        <v>7.3813</v>
      </c>
      <c r="G354" s="327">
        <v>2.349</v>
      </c>
      <c r="H354" s="327">
        <v>9.0527</v>
      </c>
      <c r="I354" s="327">
        <v>2.2317</v>
      </c>
      <c r="J354" s="327">
        <v>8.805</v>
      </c>
      <c r="K354" s="327">
        <v>3.0062</v>
      </c>
      <c r="L354" s="327">
        <v>9.3596</v>
      </c>
      <c r="M354" s="327">
        <v>3.9245</v>
      </c>
      <c r="N354" s="327">
        <v>0</v>
      </c>
      <c r="O354" s="327">
        <v>0</v>
      </c>
      <c r="P354" s="327">
        <v>0</v>
      </c>
    </row>
    <row r="355" spans="1:16" ht="15">
      <c r="A355" s="326">
        <v>12</v>
      </c>
      <c r="B355" s="327">
        <v>0</v>
      </c>
      <c r="C355" s="327">
        <v>0</v>
      </c>
      <c r="D355" s="327">
        <v>6.3722</v>
      </c>
      <c r="E355" s="327">
        <v>2.3407</v>
      </c>
      <c r="F355" s="327">
        <v>6.9241</v>
      </c>
      <c r="G355" s="327">
        <v>2.2871</v>
      </c>
      <c r="H355" s="327">
        <v>8.5384</v>
      </c>
      <c r="I355" s="327">
        <v>2.1797</v>
      </c>
      <c r="J355" s="327">
        <v>8.6135</v>
      </c>
      <c r="K355" s="327">
        <v>2.9255</v>
      </c>
      <c r="L355" s="327">
        <v>8.8537</v>
      </c>
      <c r="M355" s="327">
        <v>3.7979</v>
      </c>
      <c r="N355" s="327">
        <v>0</v>
      </c>
      <c r="O355" s="327">
        <v>0</v>
      </c>
      <c r="P355" s="327">
        <v>0</v>
      </c>
    </row>
    <row r="356" spans="1:16" ht="15">
      <c r="A356" s="326">
        <v>13</v>
      </c>
      <c r="B356" s="327">
        <v>0</v>
      </c>
      <c r="C356" s="327">
        <v>0</v>
      </c>
      <c r="D356" s="327">
        <v>6.1261</v>
      </c>
      <c r="E356" s="327">
        <v>2.2784</v>
      </c>
      <c r="F356" s="327">
        <v>6.4669</v>
      </c>
      <c r="G356" s="327">
        <v>2.2252</v>
      </c>
      <c r="H356" s="327">
        <v>8.0241</v>
      </c>
      <c r="I356" s="327">
        <v>2.1278</v>
      </c>
      <c r="J356" s="327">
        <v>8.422</v>
      </c>
      <c r="K356" s="327">
        <v>2.8448</v>
      </c>
      <c r="L356" s="327">
        <v>8.3477</v>
      </c>
      <c r="M356" s="327">
        <v>3.6713</v>
      </c>
      <c r="N356" s="327">
        <v>0</v>
      </c>
      <c r="O356" s="327">
        <v>0</v>
      </c>
      <c r="P356" s="327">
        <v>0</v>
      </c>
    </row>
    <row r="357" spans="1:16" ht="15">
      <c r="A357" s="326">
        <v>14</v>
      </c>
      <c r="B357" s="327">
        <v>0</v>
      </c>
      <c r="C357" s="327">
        <v>0</v>
      </c>
      <c r="D357" s="327">
        <v>5.88</v>
      </c>
      <c r="E357" s="327">
        <v>2.216</v>
      </c>
      <c r="F357" s="327">
        <v>6.0097</v>
      </c>
      <c r="G357" s="327">
        <v>2.1633</v>
      </c>
      <c r="H357" s="327">
        <v>7.5097</v>
      </c>
      <c r="I357" s="327">
        <v>2.0758</v>
      </c>
      <c r="J357" s="327">
        <v>8.2306</v>
      </c>
      <c r="K357" s="327">
        <v>2.7641</v>
      </c>
      <c r="L357" s="327">
        <v>7.8418</v>
      </c>
      <c r="M357" s="327">
        <v>3.5447</v>
      </c>
      <c r="N357" s="327">
        <v>0</v>
      </c>
      <c r="O357" s="327">
        <v>0</v>
      </c>
      <c r="P357" s="327">
        <v>0</v>
      </c>
    </row>
    <row r="358" spans="1:16" ht="15">
      <c r="A358" s="326">
        <v>15</v>
      </c>
      <c r="B358" s="327">
        <v>0</v>
      </c>
      <c r="C358" s="327">
        <v>0</v>
      </c>
      <c r="D358" s="327">
        <v>5.634</v>
      </c>
      <c r="E358" s="327">
        <v>2.1537</v>
      </c>
      <c r="F358" s="327">
        <v>5.5524</v>
      </c>
      <c r="G358" s="327">
        <v>2.1014</v>
      </c>
      <c r="H358" s="327">
        <v>6.9954</v>
      </c>
      <c r="I358" s="327">
        <v>2.0239</v>
      </c>
      <c r="J358" s="327">
        <v>8.0391</v>
      </c>
      <c r="K358" s="327">
        <v>2.6833</v>
      </c>
      <c r="L358" s="327">
        <v>7.3359</v>
      </c>
      <c r="M358" s="327">
        <v>3.4181</v>
      </c>
      <c r="N358" s="327">
        <v>0</v>
      </c>
      <c r="O358" s="327">
        <v>0</v>
      </c>
      <c r="P358" s="327">
        <v>0</v>
      </c>
    </row>
    <row r="359" spans="1:16" ht="15">
      <c r="A359" s="326">
        <v>16</v>
      </c>
      <c r="B359" s="327">
        <v>0</v>
      </c>
      <c r="C359" s="327">
        <v>0</v>
      </c>
      <c r="D359" s="327">
        <v>5.3879</v>
      </c>
      <c r="E359" s="327">
        <v>2.0913</v>
      </c>
      <c r="F359" s="327">
        <v>5.0952</v>
      </c>
      <c r="G359" s="327">
        <v>2.0395</v>
      </c>
      <c r="H359" s="327">
        <v>6.4811</v>
      </c>
      <c r="I359" s="327">
        <v>1.9719</v>
      </c>
      <c r="J359" s="327">
        <v>7.8476</v>
      </c>
      <c r="K359" s="327">
        <v>2.6026</v>
      </c>
      <c r="L359" s="327">
        <v>6.8299</v>
      </c>
      <c r="M359" s="327">
        <v>3.2915</v>
      </c>
      <c r="N359" s="327">
        <v>0</v>
      </c>
      <c r="O359" s="327">
        <v>0</v>
      </c>
      <c r="P359" s="327">
        <v>0</v>
      </c>
    </row>
    <row r="360" spans="1:16" ht="15">
      <c r="A360" s="326">
        <v>17</v>
      </c>
      <c r="B360" s="327">
        <v>0</v>
      </c>
      <c r="C360" s="327">
        <v>0</v>
      </c>
      <c r="D360" s="327">
        <v>5.1418</v>
      </c>
      <c r="E360" s="327">
        <v>2.029</v>
      </c>
      <c r="F360" s="327">
        <v>4.638</v>
      </c>
      <c r="G360" s="327">
        <v>1.9776</v>
      </c>
      <c r="H360" s="327">
        <v>5.9668</v>
      </c>
      <c r="I360" s="327">
        <v>1.92</v>
      </c>
      <c r="J360" s="327">
        <v>7.6561</v>
      </c>
      <c r="K360" s="327">
        <v>2.5219</v>
      </c>
      <c r="L360" s="327">
        <v>6.324</v>
      </c>
      <c r="M360" s="327">
        <v>3.1649</v>
      </c>
      <c r="N360" s="327">
        <v>0</v>
      </c>
      <c r="O360" s="327">
        <v>0</v>
      </c>
      <c r="P360" s="327">
        <v>0</v>
      </c>
    </row>
    <row r="361" spans="1:16" ht="15">
      <c r="A361" s="326">
        <v>18</v>
      </c>
      <c r="B361" s="327">
        <v>0</v>
      </c>
      <c r="C361" s="327">
        <v>0</v>
      </c>
      <c r="D361" s="327">
        <v>4.8957</v>
      </c>
      <c r="E361" s="327">
        <v>1.9666</v>
      </c>
      <c r="F361" s="327">
        <v>4.1808</v>
      </c>
      <c r="G361" s="327">
        <v>1.9157</v>
      </c>
      <c r="H361" s="327">
        <v>5.4524</v>
      </c>
      <c r="I361" s="327">
        <v>1.868</v>
      </c>
      <c r="J361" s="327">
        <v>7.4646</v>
      </c>
      <c r="K361" s="327">
        <v>2.4412</v>
      </c>
      <c r="L361" s="327">
        <v>5.8181</v>
      </c>
      <c r="M361" s="327">
        <v>3.0383</v>
      </c>
      <c r="N361" s="327">
        <v>7.5271</v>
      </c>
      <c r="O361" s="327">
        <v>4.7871</v>
      </c>
      <c r="P361" s="327">
        <v>0</v>
      </c>
    </row>
    <row r="362" spans="1:16" ht="15">
      <c r="A362" s="326">
        <v>19</v>
      </c>
      <c r="B362" s="327">
        <v>0</v>
      </c>
      <c r="C362" s="327">
        <v>0</v>
      </c>
      <c r="D362" s="327">
        <v>4.878</v>
      </c>
      <c r="E362" s="327">
        <v>1.962</v>
      </c>
      <c r="F362" s="327">
        <v>4.2384</v>
      </c>
      <c r="G362" s="327">
        <v>1.9123</v>
      </c>
      <c r="H362" s="327">
        <v>5.4421</v>
      </c>
      <c r="I362" s="327">
        <v>1.8611</v>
      </c>
      <c r="J362" s="327">
        <v>7.1318</v>
      </c>
      <c r="K362" s="327">
        <v>2.4291</v>
      </c>
      <c r="L362" s="327">
        <v>5.6287</v>
      </c>
      <c r="M362" s="327">
        <v>3.0153</v>
      </c>
      <c r="N362" s="327">
        <v>7.318</v>
      </c>
      <c r="O362" s="327">
        <v>4.6541</v>
      </c>
      <c r="P362" s="327">
        <v>0</v>
      </c>
    </row>
    <row r="363" spans="1:16" ht="15">
      <c r="A363" s="326">
        <v>20</v>
      </c>
      <c r="B363" s="327">
        <v>0</v>
      </c>
      <c r="C363" s="327">
        <v>0</v>
      </c>
      <c r="D363" s="327">
        <v>4.8603</v>
      </c>
      <c r="E363" s="327">
        <v>1.9574</v>
      </c>
      <c r="F363" s="327">
        <v>4.2959</v>
      </c>
      <c r="G363" s="327">
        <v>1.9089</v>
      </c>
      <c r="H363" s="327">
        <v>5.4318</v>
      </c>
      <c r="I363" s="327">
        <v>1.8542</v>
      </c>
      <c r="J363" s="327">
        <v>6.799</v>
      </c>
      <c r="K363" s="327">
        <v>2.4169</v>
      </c>
      <c r="L363" s="327">
        <v>5.4393</v>
      </c>
      <c r="M363" s="327">
        <v>2.9923</v>
      </c>
      <c r="N363" s="327">
        <v>7.109</v>
      </c>
      <c r="O363" s="327">
        <v>4.5212</v>
      </c>
      <c r="P363" s="327">
        <v>0</v>
      </c>
    </row>
    <row r="364" spans="1:16" ht="15">
      <c r="A364" s="326">
        <v>21</v>
      </c>
      <c r="B364" s="327">
        <v>0</v>
      </c>
      <c r="C364" s="327">
        <v>0</v>
      </c>
      <c r="D364" s="327">
        <v>4.8426</v>
      </c>
      <c r="E364" s="327">
        <v>1.9528</v>
      </c>
      <c r="F364" s="327">
        <v>4.3534</v>
      </c>
      <c r="G364" s="327">
        <v>1.9054</v>
      </c>
      <c r="H364" s="327">
        <v>5.4214</v>
      </c>
      <c r="I364" s="327">
        <v>1.8472</v>
      </c>
      <c r="J364" s="327">
        <v>6.4662</v>
      </c>
      <c r="K364" s="327">
        <v>2.4047</v>
      </c>
      <c r="L364" s="327">
        <v>5.2499</v>
      </c>
      <c r="M364" s="327">
        <v>2.9693</v>
      </c>
      <c r="N364" s="327">
        <v>6.8999</v>
      </c>
      <c r="O364" s="327">
        <v>4.3882</v>
      </c>
      <c r="P364" s="327">
        <v>0</v>
      </c>
    </row>
    <row r="365" spans="1:16" ht="15">
      <c r="A365" s="326">
        <v>22</v>
      </c>
      <c r="B365" s="327">
        <v>0</v>
      </c>
      <c r="C365" s="327">
        <v>0</v>
      </c>
      <c r="D365" s="327">
        <v>4.8248</v>
      </c>
      <c r="E365" s="327">
        <v>1.9482</v>
      </c>
      <c r="F365" s="327">
        <v>4.4109</v>
      </c>
      <c r="G365" s="327">
        <v>1.902</v>
      </c>
      <c r="H365" s="327">
        <v>5.4111</v>
      </c>
      <c r="I365" s="327">
        <v>1.8403</v>
      </c>
      <c r="J365" s="327">
        <v>6.1334</v>
      </c>
      <c r="K365" s="327">
        <v>2.3926</v>
      </c>
      <c r="L365" s="327">
        <v>5.0605</v>
      </c>
      <c r="M365" s="327">
        <v>2.9463</v>
      </c>
      <c r="N365" s="327">
        <v>6.6908</v>
      </c>
      <c r="O365" s="327">
        <v>4.2552</v>
      </c>
      <c r="P365" s="327">
        <v>0</v>
      </c>
    </row>
    <row r="366" spans="1:16" ht="15">
      <c r="A366" s="326">
        <v>23</v>
      </c>
      <c r="B366" s="327">
        <v>0</v>
      </c>
      <c r="C366" s="327">
        <v>0</v>
      </c>
      <c r="D366" s="327">
        <v>4.8071</v>
      </c>
      <c r="E366" s="327">
        <v>1.9436</v>
      </c>
      <c r="F366" s="327">
        <v>4.4684</v>
      </c>
      <c r="G366" s="327">
        <v>1.8985</v>
      </c>
      <c r="H366" s="327">
        <v>5.4007</v>
      </c>
      <c r="I366" s="327">
        <v>1.8334</v>
      </c>
      <c r="J366" s="327">
        <v>5.8006</v>
      </c>
      <c r="K366" s="327">
        <v>2.3804</v>
      </c>
      <c r="L366" s="327">
        <v>4.8711</v>
      </c>
      <c r="M366" s="327">
        <v>2.9233</v>
      </c>
      <c r="N366" s="327">
        <v>6.4817</v>
      </c>
      <c r="O366" s="327">
        <v>4.1222</v>
      </c>
      <c r="P366" s="327">
        <v>0</v>
      </c>
    </row>
    <row r="367" spans="1:16" ht="15">
      <c r="A367" s="326">
        <v>24</v>
      </c>
      <c r="B367" s="327">
        <v>0</v>
      </c>
      <c r="C367" s="327">
        <v>0</v>
      </c>
      <c r="D367" s="327">
        <v>4.7894</v>
      </c>
      <c r="E367" s="327">
        <v>1.939</v>
      </c>
      <c r="F367" s="327">
        <v>4.5259</v>
      </c>
      <c r="G367" s="327">
        <v>1.8951</v>
      </c>
      <c r="H367" s="327">
        <v>5.3904</v>
      </c>
      <c r="I367" s="327">
        <v>1.8265</v>
      </c>
      <c r="J367" s="327">
        <v>5.4678</v>
      </c>
      <c r="K367" s="327">
        <v>2.3683</v>
      </c>
      <c r="L367" s="327">
        <v>4.6817</v>
      </c>
      <c r="M367" s="327">
        <v>2.9003</v>
      </c>
      <c r="N367" s="327">
        <v>6.2726</v>
      </c>
      <c r="O367" s="327">
        <v>3.9893</v>
      </c>
      <c r="P367" s="327">
        <v>0</v>
      </c>
    </row>
    <row r="368" spans="1:16" ht="15">
      <c r="A368" s="326">
        <v>25</v>
      </c>
      <c r="B368" s="327">
        <v>0</v>
      </c>
      <c r="C368" s="327">
        <v>0</v>
      </c>
      <c r="D368" s="327">
        <v>4.7717</v>
      </c>
      <c r="E368" s="327">
        <v>1.9343</v>
      </c>
      <c r="F368" s="327">
        <v>4.5834</v>
      </c>
      <c r="G368" s="327">
        <v>1.8917</v>
      </c>
      <c r="H368" s="327">
        <v>5.3801</v>
      </c>
      <c r="I368" s="327">
        <v>1.8195</v>
      </c>
      <c r="J368" s="327">
        <v>5.135</v>
      </c>
      <c r="K368" s="327">
        <v>2.3561</v>
      </c>
      <c r="L368" s="327">
        <v>4.4923</v>
      </c>
      <c r="M368" s="327">
        <v>2.8773</v>
      </c>
      <c r="N368" s="327">
        <v>6.0635</v>
      </c>
      <c r="O368" s="327">
        <v>3.8563</v>
      </c>
      <c r="P368" s="327">
        <v>0</v>
      </c>
    </row>
    <row r="369" spans="1:16" ht="15">
      <c r="A369" s="326">
        <v>26</v>
      </c>
      <c r="B369" s="327">
        <v>0</v>
      </c>
      <c r="C369" s="327">
        <v>0</v>
      </c>
      <c r="D369" s="327">
        <v>4.754</v>
      </c>
      <c r="E369" s="327">
        <v>1.9297</v>
      </c>
      <c r="F369" s="327">
        <v>4.6409</v>
      </c>
      <c r="G369" s="327">
        <v>1.8882</v>
      </c>
      <c r="H369" s="327">
        <v>5.3697</v>
      </c>
      <c r="I369" s="327">
        <v>1.8126</v>
      </c>
      <c r="J369" s="327">
        <v>4.8022</v>
      </c>
      <c r="K369" s="327">
        <v>2.344</v>
      </c>
      <c r="L369" s="327">
        <v>4.3029</v>
      </c>
      <c r="M369" s="327">
        <v>2.8543</v>
      </c>
      <c r="N369" s="327">
        <v>5.8544</v>
      </c>
      <c r="O369" s="327">
        <v>3.7233</v>
      </c>
      <c r="P369" s="327">
        <v>0</v>
      </c>
    </row>
    <row r="370" spans="1:16" ht="15">
      <c r="A370" s="326">
        <v>27</v>
      </c>
      <c r="B370" s="327">
        <v>0</v>
      </c>
      <c r="C370" s="327">
        <v>0</v>
      </c>
      <c r="D370" s="327">
        <v>4.7362</v>
      </c>
      <c r="E370" s="327">
        <v>1.9251</v>
      </c>
      <c r="F370" s="327">
        <v>4.6984</v>
      </c>
      <c r="G370" s="327">
        <v>1.8848</v>
      </c>
      <c r="H370" s="327">
        <v>5.3594</v>
      </c>
      <c r="I370" s="327">
        <v>1.8057</v>
      </c>
      <c r="J370" s="327">
        <v>4.4693</v>
      </c>
      <c r="K370" s="327">
        <v>2.3318</v>
      </c>
      <c r="L370" s="327">
        <v>4.1135</v>
      </c>
      <c r="M370" s="327">
        <v>2.8313</v>
      </c>
      <c r="N370" s="327">
        <v>5.6453</v>
      </c>
      <c r="O370" s="327">
        <v>3.5903</v>
      </c>
      <c r="P370" s="327">
        <v>0</v>
      </c>
    </row>
    <row r="371" spans="1:16" ht="15">
      <c r="A371" s="326">
        <v>28</v>
      </c>
      <c r="B371" s="327">
        <v>0</v>
      </c>
      <c r="C371" s="327">
        <v>0</v>
      </c>
      <c r="D371" s="327">
        <v>4.7185</v>
      </c>
      <c r="E371" s="327">
        <v>1.9205</v>
      </c>
      <c r="F371" s="327">
        <v>4.756</v>
      </c>
      <c r="G371" s="327">
        <v>1.8813</v>
      </c>
      <c r="H371" s="327">
        <v>5.349</v>
      </c>
      <c r="I371" s="327">
        <v>1.7987</v>
      </c>
      <c r="J371" s="327">
        <v>4.1365</v>
      </c>
      <c r="K371" s="327">
        <v>2.3197</v>
      </c>
      <c r="L371" s="327">
        <v>3.9241</v>
      </c>
      <c r="M371" s="327">
        <v>2.8083</v>
      </c>
      <c r="N371" s="327">
        <v>5.4363</v>
      </c>
      <c r="O371" s="327">
        <v>3.4574</v>
      </c>
      <c r="P371" s="327">
        <v>0</v>
      </c>
    </row>
    <row r="372" spans="1:16" ht="15">
      <c r="A372" s="326">
        <v>29</v>
      </c>
      <c r="B372" s="327">
        <v>0</v>
      </c>
      <c r="C372" s="327">
        <v>0</v>
      </c>
      <c r="D372" s="327">
        <v>4.7008</v>
      </c>
      <c r="E372" s="327">
        <v>1.9159</v>
      </c>
      <c r="F372" s="327">
        <v>4.8135</v>
      </c>
      <c r="G372" s="327">
        <v>1.8779</v>
      </c>
      <c r="H372" s="327">
        <v>5.3387</v>
      </c>
      <c r="I372" s="327">
        <v>1.7918</v>
      </c>
      <c r="J372" s="327">
        <v>3.8037</v>
      </c>
      <c r="K372" s="327">
        <v>2.3075</v>
      </c>
      <c r="L372" s="327">
        <v>3.7347</v>
      </c>
      <c r="M372" s="327">
        <v>2.7853</v>
      </c>
      <c r="N372" s="327">
        <v>5.2272</v>
      </c>
      <c r="O372" s="327">
        <v>3.3244</v>
      </c>
      <c r="P372" s="327">
        <v>0</v>
      </c>
    </row>
    <row r="373" spans="1:16" ht="15">
      <c r="A373" s="326">
        <v>30</v>
      </c>
      <c r="B373" s="327">
        <v>0</v>
      </c>
      <c r="C373" s="327">
        <v>0</v>
      </c>
      <c r="D373" s="327">
        <v>4.6831</v>
      </c>
      <c r="E373" s="327">
        <v>1.9113</v>
      </c>
      <c r="F373" s="327">
        <v>4.871</v>
      </c>
      <c r="G373" s="327">
        <v>1.8745</v>
      </c>
      <c r="H373" s="327">
        <v>5.3284</v>
      </c>
      <c r="I373" s="327">
        <v>1.7849</v>
      </c>
      <c r="J373" s="327">
        <v>3.4709</v>
      </c>
      <c r="K373" s="327">
        <v>2.2954</v>
      </c>
      <c r="L373" s="327">
        <v>3.5453</v>
      </c>
      <c r="M373" s="327">
        <v>2.7623</v>
      </c>
      <c r="N373" s="327">
        <v>5.0181</v>
      </c>
      <c r="O373" s="327">
        <v>3.1914</v>
      </c>
      <c r="P373" s="327">
        <v>0</v>
      </c>
    </row>
    <row r="374" spans="1:16" ht="15">
      <c r="A374" s="326">
        <v>31</v>
      </c>
      <c r="B374" s="327">
        <v>0</v>
      </c>
      <c r="C374" s="327">
        <v>0</v>
      </c>
      <c r="D374" s="327">
        <v>4.9783</v>
      </c>
      <c r="E374" s="327">
        <v>1.8995</v>
      </c>
      <c r="F374" s="327">
        <v>4.8183</v>
      </c>
      <c r="G374" s="327">
        <v>1.8651</v>
      </c>
      <c r="H374" s="327">
        <v>5.1426</v>
      </c>
      <c r="I374" s="327">
        <v>1.7773</v>
      </c>
      <c r="J374" s="327">
        <v>3.4182</v>
      </c>
      <c r="K374" s="327">
        <v>2.2563</v>
      </c>
      <c r="L374" s="327">
        <v>3.6029</v>
      </c>
      <c r="M374" s="327">
        <v>2.7428</v>
      </c>
      <c r="N374" s="327">
        <v>4.9051</v>
      </c>
      <c r="O374" s="327">
        <v>3.0956</v>
      </c>
      <c r="P374" s="327">
        <v>0</v>
      </c>
    </row>
    <row r="375" spans="1:16" ht="15">
      <c r="A375" s="326">
        <v>32</v>
      </c>
      <c r="B375" s="327">
        <v>0</v>
      </c>
      <c r="C375" s="327">
        <v>0</v>
      </c>
      <c r="D375" s="327">
        <v>5.2735</v>
      </c>
      <c r="E375" s="327">
        <v>1.8876</v>
      </c>
      <c r="F375" s="327">
        <v>4.7656</v>
      </c>
      <c r="G375" s="327">
        <v>1.8558</v>
      </c>
      <c r="H375" s="327">
        <v>4.9569</v>
      </c>
      <c r="I375" s="327">
        <v>1.7698</v>
      </c>
      <c r="J375" s="327">
        <v>3.3655</v>
      </c>
      <c r="K375" s="327">
        <v>2.2172</v>
      </c>
      <c r="L375" s="327">
        <v>3.6605</v>
      </c>
      <c r="M375" s="327">
        <v>2.7233</v>
      </c>
      <c r="N375" s="327">
        <v>4.792</v>
      </c>
      <c r="O375" s="327">
        <v>2.9999</v>
      </c>
      <c r="P375" s="327">
        <v>0</v>
      </c>
    </row>
    <row r="376" spans="1:16" ht="15">
      <c r="A376" s="326">
        <v>33</v>
      </c>
      <c r="B376" s="327">
        <v>0</v>
      </c>
      <c r="C376" s="327">
        <v>0</v>
      </c>
      <c r="D376" s="327">
        <v>5.5687</v>
      </c>
      <c r="E376" s="327">
        <v>1.8758</v>
      </c>
      <c r="F376" s="327">
        <v>4.713</v>
      </c>
      <c r="G376" s="327">
        <v>1.8464</v>
      </c>
      <c r="H376" s="327">
        <v>4.7711</v>
      </c>
      <c r="I376" s="327">
        <v>1.7622</v>
      </c>
      <c r="J376" s="327">
        <v>3.3127</v>
      </c>
      <c r="K376" s="327">
        <v>2.1781</v>
      </c>
      <c r="L376" s="327">
        <v>3.7181</v>
      </c>
      <c r="M376" s="327">
        <v>2.7038</v>
      </c>
      <c r="N376" s="327">
        <v>4.679</v>
      </c>
      <c r="O376" s="327">
        <v>2.9041</v>
      </c>
      <c r="P376" s="327">
        <v>0</v>
      </c>
    </row>
    <row r="377" spans="1:16" ht="15">
      <c r="A377" s="326">
        <v>34</v>
      </c>
      <c r="B377" s="327">
        <v>0</v>
      </c>
      <c r="C377" s="327">
        <v>0</v>
      </c>
      <c r="D377" s="327">
        <v>5.8639</v>
      </c>
      <c r="E377" s="327">
        <v>1.864</v>
      </c>
      <c r="F377" s="327">
        <v>4.6603</v>
      </c>
      <c r="G377" s="327">
        <v>1.8371</v>
      </c>
      <c r="H377" s="327">
        <v>4.5854</v>
      </c>
      <c r="I377" s="327">
        <v>1.7547</v>
      </c>
      <c r="J377" s="327">
        <v>3.26</v>
      </c>
      <c r="K377" s="327">
        <v>2.139</v>
      </c>
      <c r="L377" s="327">
        <v>3.7758</v>
      </c>
      <c r="M377" s="327">
        <v>2.6843</v>
      </c>
      <c r="N377" s="327">
        <v>4.566</v>
      </c>
      <c r="O377" s="327">
        <v>2.8083</v>
      </c>
      <c r="P377" s="327">
        <v>0</v>
      </c>
    </row>
    <row r="378" spans="1:16" ht="15">
      <c r="A378" s="326">
        <v>35</v>
      </c>
      <c r="B378" s="327">
        <v>0</v>
      </c>
      <c r="C378" s="327">
        <v>0</v>
      </c>
      <c r="D378" s="327">
        <v>6.1591</v>
      </c>
      <c r="E378" s="327">
        <v>1.8522</v>
      </c>
      <c r="F378" s="327">
        <v>4.6076</v>
      </c>
      <c r="G378" s="327">
        <v>1.8277</v>
      </c>
      <c r="H378" s="327">
        <v>4.3996</v>
      </c>
      <c r="I378" s="327">
        <v>1.7471</v>
      </c>
      <c r="J378" s="327">
        <v>3.2073</v>
      </c>
      <c r="K378" s="327">
        <v>2.0999</v>
      </c>
      <c r="L378" s="327">
        <v>3.8334</v>
      </c>
      <c r="M378" s="327">
        <v>2.6648</v>
      </c>
      <c r="N378" s="327">
        <v>4.453</v>
      </c>
      <c r="O378" s="327">
        <v>2.7126</v>
      </c>
      <c r="P378" s="327">
        <v>0</v>
      </c>
    </row>
    <row r="379" spans="1:16" ht="15">
      <c r="A379" s="326">
        <v>36</v>
      </c>
      <c r="B379" s="327">
        <v>0</v>
      </c>
      <c r="C379" s="327">
        <v>0</v>
      </c>
      <c r="D379" s="327">
        <v>6.4543</v>
      </c>
      <c r="E379" s="327">
        <v>1.8403</v>
      </c>
      <c r="F379" s="327">
        <v>4.555</v>
      </c>
      <c r="G379" s="327">
        <v>1.8184</v>
      </c>
      <c r="H379" s="327">
        <v>4.2139</v>
      </c>
      <c r="I379" s="327">
        <v>1.7396</v>
      </c>
      <c r="J379" s="327">
        <v>3.1546</v>
      </c>
      <c r="K379" s="327">
        <v>2.0608</v>
      </c>
      <c r="L379" s="327">
        <v>3.891</v>
      </c>
      <c r="M379" s="327">
        <v>2.6453</v>
      </c>
      <c r="N379" s="327">
        <v>4.34</v>
      </c>
      <c r="O379" s="327">
        <v>2.6168</v>
      </c>
      <c r="P379" s="327">
        <v>0</v>
      </c>
    </row>
    <row r="380" spans="1:16" ht="15">
      <c r="A380" s="326">
        <v>37</v>
      </c>
      <c r="B380" s="327">
        <v>0</v>
      </c>
      <c r="C380" s="327">
        <v>0</v>
      </c>
      <c r="D380" s="327">
        <v>6.7495</v>
      </c>
      <c r="E380" s="327">
        <v>1.8285</v>
      </c>
      <c r="F380" s="327">
        <v>4.5023</v>
      </c>
      <c r="G380" s="327">
        <v>1.809</v>
      </c>
      <c r="H380" s="327">
        <v>4.0282</v>
      </c>
      <c r="I380" s="327">
        <v>1.732</v>
      </c>
      <c r="J380" s="327">
        <v>3.1019</v>
      </c>
      <c r="K380" s="327">
        <v>2.0218</v>
      </c>
      <c r="L380" s="327">
        <v>3.9486</v>
      </c>
      <c r="M380" s="327">
        <v>2.6258</v>
      </c>
      <c r="N380" s="327">
        <v>4.227</v>
      </c>
      <c r="O380" s="327">
        <v>2.521</v>
      </c>
      <c r="P380" s="327">
        <v>0</v>
      </c>
    </row>
    <row r="381" spans="1:16" ht="15">
      <c r="A381" s="326">
        <v>38</v>
      </c>
      <c r="B381" s="327">
        <v>0</v>
      </c>
      <c r="C381" s="327">
        <v>0</v>
      </c>
      <c r="D381" s="327">
        <v>7.0447</v>
      </c>
      <c r="E381" s="327">
        <v>1.8167</v>
      </c>
      <c r="F381" s="327">
        <v>4.4496</v>
      </c>
      <c r="G381" s="327">
        <v>1.7997</v>
      </c>
      <c r="H381" s="327">
        <v>3.8424</v>
      </c>
      <c r="I381" s="327">
        <v>1.7245</v>
      </c>
      <c r="J381" s="327">
        <v>3.0491</v>
      </c>
      <c r="K381" s="327">
        <v>1.9827</v>
      </c>
      <c r="L381" s="327">
        <v>4.0063</v>
      </c>
      <c r="M381" s="327">
        <v>2.6063</v>
      </c>
      <c r="N381" s="327">
        <v>4.1139</v>
      </c>
      <c r="O381" s="327">
        <v>2.4252</v>
      </c>
      <c r="P381" s="327">
        <v>0</v>
      </c>
    </row>
    <row r="382" spans="1:16" ht="15">
      <c r="A382" s="326">
        <v>39</v>
      </c>
      <c r="B382" s="327">
        <v>0</v>
      </c>
      <c r="C382" s="327">
        <v>0</v>
      </c>
      <c r="D382" s="327">
        <v>7.3399</v>
      </c>
      <c r="E382" s="327">
        <v>1.8049</v>
      </c>
      <c r="F382" s="327">
        <v>4.3969</v>
      </c>
      <c r="G382" s="327">
        <v>1.7903</v>
      </c>
      <c r="H382" s="327">
        <v>3.6567</v>
      </c>
      <c r="I382" s="327">
        <v>1.7169</v>
      </c>
      <c r="J382" s="327">
        <v>2.9964</v>
      </c>
      <c r="K382" s="327">
        <v>1.9436</v>
      </c>
      <c r="L382" s="327">
        <v>4.0639</v>
      </c>
      <c r="M382" s="327">
        <v>2.5869</v>
      </c>
      <c r="N382" s="327">
        <v>4.0009</v>
      </c>
      <c r="O382" s="327">
        <v>2.3295</v>
      </c>
      <c r="P382" s="327">
        <v>0</v>
      </c>
    </row>
    <row r="383" spans="1:16" ht="15">
      <c r="A383" s="326">
        <v>40</v>
      </c>
      <c r="B383" s="327">
        <v>0</v>
      </c>
      <c r="C383" s="327">
        <v>0</v>
      </c>
      <c r="D383" s="327">
        <v>7.6351</v>
      </c>
      <c r="E383" s="327">
        <v>1.793</v>
      </c>
      <c r="F383" s="327">
        <v>4.3443</v>
      </c>
      <c r="G383" s="327">
        <v>1.781</v>
      </c>
      <c r="H383" s="327">
        <v>3.4709</v>
      </c>
      <c r="I383" s="327">
        <v>1.7094</v>
      </c>
      <c r="J383" s="327">
        <v>2.9437</v>
      </c>
      <c r="K383" s="327">
        <v>1.9045</v>
      </c>
      <c r="L383" s="327">
        <v>4.1215</v>
      </c>
      <c r="M383" s="327">
        <v>2.5674</v>
      </c>
      <c r="N383" s="327">
        <v>3.8879</v>
      </c>
      <c r="O383" s="327">
        <v>2.2337</v>
      </c>
      <c r="P383" s="327">
        <v>0</v>
      </c>
    </row>
    <row r="384" spans="1:16" ht="15">
      <c r="A384" s="326">
        <v>41</v>
      </c>
      <c r="B384" s="327">
        <v>0</v>
      </c>
      <c r="C384" s="327">
        <v>0</v>
      </c>
      <c r="D384" s="327">
        <v>7.9303</v>
      </c>
      <c r="E384" s="327">
        <v>1.7812</v>
      </c>
      <c r="F384" s="327">
        <v>4.2916</v>
      </c>
      <c r="G384" s="327">
        <v>1.7716</v>
      </c>
      <c r="H384" s="327">
        <v>3.2852</v>
      </c>
      <c r="I384" s="327">
        <v>1.7019</v>
      </c>
      <c r="J384" s="327">
        <v>2.891</v>
      </c>
      <c r="K384" s="327">
        <v>1.8654</v>
      </c>
      <c r="L384" s="327">
        <v>4.1791</v>
      </c>
      <c r="M384" s="327">
        <v>2.5479</v>
      </c>
      <c r="N384" s="327">
        <v>3.7749</v>
      </c>
      <c r="O384" s="327">
        <v>2.1379</v>
      </c>
      <c r="P384" s="327">
        <v>0</v>
      </c>
    </row>
    <row r="385" spans="1:16" ht="15">
      <c r="A385" s="326">
        <v>42</v>
      </c>
      <c r="B385" s="327">
        <v>0</v>
      </c>
      <c r="C385" s="327">
        <v>0</v>
      </c>
      <c r="D385" s="327">
        <v>8.2255</v>
      </c>
      <c r="E385" s="327">
        <v>1.7694</v>
      </c>
      <c r="F385" s="327">
        <v>4.2389</v>
      </c>
      <c r="G385" s="327">
        <v>1.7623</v>
      </c>
      <c r="H385" s="327">
        <v>3.0994</v>
      </c>
      <c r="I385" s="327">
        <v>1.6943</v>
      </c>
      <c r="J385" s="327">
        <v>2.8383</v>
      </c>
      <c r="K385" s="327">
        <v>1.8263</v>
      </c>
      <c r="L385" s="327">
        <v>4.2368</v>
      </c>
      <c r="M385" s="327">
        <v>2.5284</v>
      </c>
      <c r="N385" s="327">
        <v>3.6619</v>
      </c>
      <c r="O385" s="327">
        <v>2.0422</v>
      </c>
      <c r="P385" s="327">
        <v>0</v>
      </c>
    </row>
    <row r="386" spans="1:16" ht="15">
      <c r="A386" s="326">
        <v>43</v>
      </c>
      <c r="B386" s="327">
        <v>0</v>
      </c>
      <c r="C386" s="327">
        <v>0</v>
      </c>
      <c r="D386" s="327">
        <v>7.8883</v>
      </c>
      <c r="E386" s="327">
        <v>1.7652</v>
      </c>
      <c r="F386" s="327">
        <v>4.3378</v>
      </c>
      <c r="G386" s="327">
        <v>1.7591</v>
      </c>
      <c r="H386" s="327">
        <v>3.1121</v>
      </c>
      <c r="I386" s="327">
        <v>1.688</v>
      </c>
      <c r="J386" s="327">
        <v>2.9476</v>
      </c>
      <c r="K386" s="327">
        <v>1.8172</v>
      </c>
      <c r="L386" s="327">
        <v>4.24</v>
      </c>
      <c r="M386" s="327">
        <v>2.5163</v>
      </c>
      <c r="N386" s="327">
        <v>3.6038</v>
      </c>
      <c r="O386" s="327">
        <v>2.0305</v>
      </c>
      <c r="P386" s="327">
        <v>0</v>
      </c>
    </row>
    <row r="387" spans="1:16" ht="15">
      <c r="A387" s="326">
        <v>44</v>
      </c>
      <c r="B387" s="327">
        <v>0</v>
      </c>
      <c r="C387" s="327">
        <v>0</v>
      </c>
      <c r="D387" s="327">
        <v>7.5512</v>
      </c>
      <c r="E387" s="327">
        <v>1.7611</v>
      </c>
      <c r="F387" s="327">
        <v>4.4366</v>
      </c>
      <c r="G387" s="327">
        <v>1.756</v>
      </c>
      <c r="H387" s="327">
        <v>3.1247</v>
      </c>
      <c r="I387" s="327">
        <v>1.6817</v>
      </c>
      <c r="J387" s="327">
        <v>3.0569</v>
      </c>
      <c r="K387" s="327">
        <v>1.8081</v>
      </c>
      <c r="L387" s="327">
        <v>4.2432</v>
      </c>
      <c r="M387" s="327">
        <v>2.5043</v>
      </c>
      <c r="N387" s="327">
        <v>3.5457</v>
      </c>
      <c r="O387" s="327">
        <v>2.0188</v>
      </c>
      <c r="P387" s="327">
        <v>0</v>
      </c>
    </row>
    <row r="388" spans="1:16" ht="15">
      <c r="A388" s="326">
        <v>45</v>
      </c>
      <c r="B388" s="327">
        <v>0</v>
      </c>
      <c r="C388" s="327">
        <v>0</v>
      </c>
      <c r="D388" s="327">
        <v>7.214</v>
      </c>
      <c r="E388" s="327">
        <v>1.7569</v>
      </c>
      <c r="F388" s="327">
        <v>4.5354</v>
      </c>
      <c r="G388" s="327">
        <v>1.7528</v>
      </c>
      <c r="H388" s="327">
        <v>3.1373</v>
      </c>
      <c r="I388" s="327">
        <v>1.6755</v>
      </c>
      <c r="J388" s="327">
        <v>3.1663</v>
      </c>
      <c r="K388" s="327">
        <v>1.799</v>
      </c>
      <c r="L388" s="327">
        <v>4.2464</v>
      </c>
      <c r="M388" s="327">
        <v>2.4922</v>
      </c>
      <c r="N388" s="327">
        <v>3.4876</v>
      </c>
      <c r="O388" s="327">
        <v>2.0072</v>
      </c>
      <c r="P388" s="327">
        <v>0</v>
      </c>
    </row>
    <row r="389" spans="1:16" ht="15">
      <c r="A389" s="326">
        <v>46</v>
      </c>
      <c r="B389" s="327">
        <v>0</v>
      </c>
      <c r="C389" s="327">
        <v>0</v>
      </c>
      <c r="D389" s="327">
        <v>6.8769</v>
      </c>
      <c r="E389" s="327">
        <v>1.7528</v>
      </c>
      <c r="F389" s="327">
        <v>4.6343</v>
      </c>
      <c r="G389" s="327">
        <v>1.7496</v>
      </c>
      <c r="H389" s="327">
        <v>3.1499</v>
      </c>
      <c r="I389" s="327">
        <v>1.6692</v>
      </c>
      <c r="J389" s="327">
        <v>3.2756</v>
      </c>
      <c r="K389" s="327">
        <v>1.79</v>
      </c>
      <c r="L389" s="327">
        <v>4.2496</v>
      </c>
      <c r="M389" s="327">
        <v>2.4802</v>
      </c>
      <c r="N389" s="327">
        <v>3.4296</v>
      </c>
      <c r="O389" s="327">
        <v>1.9955</v>
      </c>
      <c r="P389" s="327">
        <v>0</v>
      </c>
    </row>
    <row r="390" spans="1:16" ht="15">
      <c r="A390" s="326">
        <v>47</v>
      </c>
      <c r="B390" s="327">
        <v>0</v>
      </c>
      <c r="C390" s="327">
        <v>0</v>
      </c>
      <c r="D390" s="327">
        <v>6.5397</v>
      </c>
      <c r="E390" s="327">
        <v>1.7486</v>
      </c>
      <c r="F390" s="327">
        <v>4.7331</v>
      </c>
      <c r="G390" s="327">
        <v>1.7465</v>
      </c>
      <c r="H390" s="327">
        <v>3.1625</v>
      </c>
      <c r="I390" s="327">
        <v>1.6629</v>
      </c>
      <c r="J390" s="327">
        <v>3.3849</v>
      </c>
      <c r="K390" s="327">
        <v>1.7809</v>
      </c>
      <c r="L390" s="327">
        <v>4.2529</v>
      </c>
      <c r="M390" s="327">
        <v>2.4681</v>
      </c>
      <c r="N390" s="327">
        <v>3.3715</v>
      </c>
      <c r="O390" s="327">
        <v>1.9838</v>
      </c>
      <c r="P390" s="327">
        <v>0</v>
      </c>
    </row>
    <row r="391" spans="1:16" ht="15">
      <c r="A391" s="326">
        <v>48</v>
      </c>
      <c r="B391" s="327">
        <v>0</v>
      </c>
      <c r="C391" s="327">
        <v>0</v>
      </c>
      <c r="D391" s="327">
        <v>6.2026</v>
      </c>
      <c r="E391" s="327">
        <v>1.7445</v>
      </c>
      <c r="F391" s="327">
        <v>4.832</v>
      </c>
      <c r="G391" s="327">
        <v>1.7433</v>
      </c>
      <c r="H391" s="327">
        <v>3.1751</v>
      </c>
      <c r="I391" s="327">
        <v>1.6566</v>
      </c>
      <c r="J391" s="327">
        <v>3.4943</v>
      </c>
      <c r="K391" s="327">
        <v>1.7718</v>
      </c>
      <c r="L391" s="327">
        <v>4.2561</v>
      </c>
      <c r="M391" s="327">
        <v>2.456</v>
      </c>
      <c r="N391" s="327">
        <v>3.3134</v>
      </c>
      <c r="O391" s="327">
        <v>1.9722</v>
      </c>
      <c r="P391" s="327">
        <v>0</v>
      </c>
    </row>
    <row r="392" spans="1:16" ht="15">
      <c r="A392" s="326">
        <v>49</v>
      </c>
      <c r="B392" s="327">
        <v>0</v>
      </c>
      <c r="C392" s="327">
        <v>0</v>
      </c>
      <c r="D392" s="327">
        <v>5.8654</v>
      </c>
      <c r="E392" s="327">
        <v>1.7403</v>
      </c>
      <c r="F392" s="327">
        <v>4.9308</v>
      </c>
      <c r="G392" s="327">
        <v>1.7401</v>
      </c>
      <c r="H392" s="327">
        <v>3.1877</v>
      </c>
      <c r="I392" s="327">
        <v>1.6503</v>
      </c>
      <c r="J392" s="327">
        <v>3.6036</v>
      </c>
      <c r="K392" s="327">
        <v>1.7627</v>
      </c>
      <c r="L392" s="327">
        <v>4.2593</v>
      </c>
      <c r="M392" s="327">
        <v>2.444</v>
      </c>
      <c r="N392" s="327">
        <v>3.2553</v>
      </c>
      <c r="O392" s="327">
        <v>1.9605</v>
      </c>
      <c r="P392" s="327">
        <v>0</v>
      </c>
    </row>
    <row r="393" spans="1:16" ht="15">
      <c r="A393" s="326">
        <v>50</v>
      </c>
      <c r="B393" s="327">
        <v>0</v>
      </c>
      <c r="C393" s="327">
        <v>0</v>
      </c>
      <c r="D393" s="327">
        <v>5.5282</v>
      </c>
      <c r="E393" s="327">
        <v>1.7362</v>
      </c>
      <c r="F393" s="327">
        <v>5.0297</v>
      </c>
      <c r="G393" s="327">
        <v>1.737</v>
      </c>
      <c r="H393" s="327">
        <v>3.2004</v>
      </c>
      <c r="I393" s="327">
        <v>1.644</v>
      </c>
      <c r="J393" s="327">
        <v>3.7129</v>
      </c>
      <c r="K393" s="327">
        <v>1.7536</v>
      </c>
      <c r="L393" s="327">
        <v>4.2625</v>
      </c>
      <c r="M393" s="327">
        <v>2.4319</v>
      </c>
      <c r="N393" s="327">
        <v>3.1972</v>
      </c>
      <c r="O393" s="327">
        <v>1.9489</v>
      </c>
      <c r="P393" s="327">
        <v>0</v>
      </c>
    </row>
    <row r="394" spans="1:16" ht="15">
      <c r="A394" s="326">
        <v>51</v>
      </c>
      <c r="B394" s="327">
        <v>0</v>
      </c>
      <c r="C394" s="327">
        <v>0</v>
      </c>
      <c r="D394" s="327">
        <v>5.1911</v>
      </c>
      <c r="E394" s="327">
        <v>1.732</v>
      </c>
      <c r="F394" s="327">
        <v>5.1285</v>
      </c>
      <c r="G394" s="327">
        <v>1.7338</v>
      </c>
      <c r="H394" s="327">
        <v>3.213</v>
      </c>
      <c r="I394" s="327">
        <v>1.6378</v>
      </c>
      <c r="J394" s="327">
        <v>3.8223</v>
      </c>
      <c r="K394" s="327">
        <v>1.7445</v>
      </c>
      <c r="L394" s="327">
        <v>4.2658</v>
      </c>
      <c r="M394" s="327">
        <v>2.4199</v>
      </c>
      <c r="N394" s="327">
        <v>3.1392</v>
      </c>
      <c r="O394" s="327">
        <v>1.9372</v>
      </c>
      <c r="P394" s="327">
        <v>0</v>
      </c>
    </row>
    <row r="395" spans="1:16" ht="15">
      <c r="A395" s="326">
        <v>52</v>
      </c>
      <c r="B395" s="327">
        <v>0</v>
      </c>
      <c r="C395" s="327">
        <v>0</v>
      </c>
      <c r="D395" s="327">
        <v>4.8539</v>
      </c>
      <c r="E395" s="327">
        <v>1.7279</v>
      </c>
      <c r="F395" s="327">
        <v>5.2273</v>
      </c>
      <c r="G395" s="327">
        <v>1.7307</v>
      </c>
      <c r="H395" s="327">
        <v>3.2256</v>
      </c>
      <c r="I395" s="327">
        <v>1.6315</v>
      </c>
      <c r="J395" s="327">
        <v>3.9316</v>
      </c>
      <c r="K395" s="327">
        <v>1.7354</v>
      </c>
      <c r="L395" s="327">
        <v>4.269</v>
      </c>
      <c r="M395" s="327">
        <v>2.4078</v>
      </c>
      <c r="N395" s="327">
        <v>3.0811</v>
      </c>
      <c r="O395" s="327">
        <v>1.9255</v>
      </c>
      <c r="P395" s="327">
        <v>0</v>
      </c>
    </row>
    <row r="396" spans="1:16" ht="15">
      <c r="A396" s="326">
        <v>53</v>
      </c>
      <c r="B396" s="327">
        <v>0</v>
      </c>
      <c r="C396" s="327">
        <v>0</v>
      </c>
      <c r="D396" s="327">
        <v>4.5168</v>
      </c>
      <c r="E396" s="327">
        <v>1.7237</v>
      </c>
      <c r="F396" s="327">
        <v>5.3262</v>
      </c>
      <c r="G396" s="327">
        <v>1.7275</v>
      </c>
      <c r="H396" s="327">
        <v>3.2382</v>
      </c>
      <c r="I396" s="327">
        <v>1.6252</v>
      </c>
      <c r="J396" s="327">
        <v>4.0409</v>
      </c>
      <c r="K396" s="327">
        <v>1.7263</v>
      </c>
      <c r="L396" s="327">
        <v>4.2722</v>
      </c>
      <c r="M396" s="327">
        <v>2.3958</v>
      </c>
      <c r="N396" s="327">
        <v>3.023</v>
      </c>
      <c r="O396" s="327">
        <v>1.9139</v>
      </c>
      <c r="P396" s="327">
        <v>0</v>
      </c>
    </row>
    <row r="397" spans="1:16" ht="15">
      <c r="A397" s="326">
        <v>54</v>
      </c>
      <c r="B397" s="327">
        <v>0</v>
      </c>
      <c r="C397" s="327">
        <v>0</v>
      </c>
      <c r="D397" s="327">
        <v>4.1796</v>
      </c>
      <c r="E397" s="327">
        <v>1.7196</v>
      </c>
      <c r="F397" s="327">
        <v>5.425</v>
      </c>
      <c r="G397" s="327">
        <v>1.7243</v>
      </c>
      <c r="H397" s="327">
        <v>3.2508</v>
      </c>
      <c r="I397" s="327">
        <v>1.6189</v>
      </c>
      <c r="J397" s="327">
        <v>4.1503</v>
      </c>
      <c r="K397" s="327">
        <v>1.7172</v>
      </c>
      <c r="L397" s="327">
        <v>4.2754</v>
      </c>
      <c r="M397" s="327">
        <v>2.3837</v>
      </c>
      <c r="N397" s="327">
        <v>2.9649</v>
      </c>
      <c r="O397" s="327">
        <v>1.9022</v>
      </c>
      <c r="P397" s="327">
        <v>0</v>
      </c>
    </row>
    <row r="398" spans="1:16" ht="15">
      <c r="A398" s="326">
        <v>55</v>
      </c>
      <c r="B398" s="327">
        <v>0</v>
      </c>
      <c r="C398" s="327">
        <v>0</v>
      </c>
      <c r="D398" s="327">
        <v>4.1923</v>
      </c>
      <c r="E398" s="327">
        <v>1.694</v>
      </c>
      <c r="F398" s="327">
        <v>5.3182</v>
      </c>
      <c r="G398" s="327">
        <v>1.6985</v>
      </c>
      <c r="H398" s="327">
        <v>3.1811</v>
      </c>
      <c r="I398" s="327">
        <v>1.602</v>
      </c>
      <c r="J398" s="327">
        <v>4.0208</v>
      </c>
      <c r="K398" s="327">
        <v>1.6925</v>
      </c>
      <c r="L398" s="327">
        <v>4.1434</v>
      </c>
      <c r="M398" s="327">
        <v>2.342</v>
      </c>
      <c r="N398" s="327">
        <v>2.9226</v>
      </c>
      <c r="O398" s="327">
        <v>1.8744</v>
      </c>
      <c r="P398" s="327">
        <v>0</v>
      </c>
    </row>
    <row r="399" spans="1:16" ht="15">
      <c r="A399" s="326">
        <v>56</v>
      </c>
      <c r="B399" s="327">
        <v>0</v>
      </c>
      <c r="C399" s="327">
        <v>0</v>
      </c>
      <c r="D399" s="327">
        <v>4.2051</v>
      </c>
      <c r="E399" s="327">
        <v>1.6683</v>
      </c>
      <c r="F399" s="327">
        <v>5.2113</v>
      </c>
      <c r="G399" s="327">
        <v>1.6726</v>
      </c>
      <c r="H399" s="327">
        <v>3.1115</v>
      </c>
      <c r="I399" s="327">
        <v>1.5851</v>
      </c>
      <c r="J399" s="327">
        <v>3.8914</v>
      </c>
      <c r="K399" s="327">
        <v>1.6677</v>
      </c>
      <c r="L399" s="327">
        <v>4.0114</v>
      </c>
      <c r="M399" s="327">
        <v>2.3003</v>
      </c>
      <c r="N399" s="327">
        <v>2.8803</v>
      </c>
      <c r="O399" s="327">
        <v>1.8465</v>
      </c>
      <c r="P399" s="327">
        <v>0</v>
      </c>
    </row>
    <row r="400" spans="1:16" ht="15">
      <c r="A400" s="326">
        <v>57</v>
      </c>
      <c r="B400" s="327">
        <v>0</v>
      </c>
      <c r="C400" s="327">
        <v>0</v>
      </c>
      <c r="D400" s="327">
        <v>4.2178</v>
      </c>
      <c r="E400" s="327">
        <v>1.6427</v>
      </c>
      <c r="F400" s="327">
        <v>5.1044</v>
      </c>
      <c r="G400" s="327">
        <v>1.6468</v>
      </c>
      <c r="H400" s="327">
        <v>3.0418</v>
      </c>
      <c r="I400" s="327">
        <v>1.5682</v>
      </c>
      <c r="J400" s="327">
        <v>3.762</v>
      </c>
      <c r="K400" s="327">
        <v>1.6429</v>
      </c>
      <c r="L400" s="327">
        <v>3.8794</v>
      </c>
      <c r="M400" s="327">
        <v>2.2587</v>
      </c>
      <c r="N400" s="327">
        <v>2.838</v>
      </c>
      <c r="O400" s="327">
        <v>1.8187</v>
      </c>
      <c r="P400" s="327">
        <v>0</v>
      </c>
    </row>
    <row r="401" spans="1:16" ht="15">
      <c r="A401" s="326">
        <v>58</v>
      </c>
      <c r="B401" s="327">
        <v>0</v>
      </c>
      <c r="C401" s="327">
        <v>0</v>
      </c>
      <c r="D401" s="327">
        <v>4.2305</v>
      </c>
      <c r="E401" s="327">
        <v>1.6171</v>
      </c>
      <c r="F401" s="327">
        <v>4.9976</v>
      </c>
      <c r="G401" s="327">
        <v>1.6209</v>
      </c>
      <c r="H401" s="327">
        <v>2.9722</v>
      </c>
      <c r="I401" s="327">
        <v>1.5513</v>
      </c>
      <c r="J401" s="327">
        <v>3.6325</v>
      </c>
      <c r="K401" s="327">
        <v>1.6182</v>
      </c>
      <c r="L401" s="327">
        <v>3.7474</v>
      </c>
      <c r="M401" s="327">
        <v>2.217</v>
      </c>
      <c r="N401" s="327">
        <v>2.7957</v>
      </c>
      <c r="O401" s="327">
        <v>1.7908</v>
      </c>
      <c r="P401" s="327">
        <v>0</v>
      </c>
    </row>
    <row r="402" spans="1:16" ht="15">
      <c r="A402" s="326">
        <v>59</v>
      </c>
      <c r="B402" s="327">
        <v>0</v>
      </c>
      <c r="C402" s="327">
        <v>0</v>
      </c>
      <c r="D402" s="327">
        <v>4.2432</v>
      </c>
      <c r="E402" s="327">
        <v>1.5915</v>
      </c>
      <c r="F402" s="327">
        <v>4.8907</v>
      </c>
      <c r="G402" s="327">
        <v>1.5951</v>
      </c>
      <c r="H402" s="327">
        <v>2.9025</v>
      </c>
      <c r="I402" s="327">
        <v>1.5344</v>
      </c>
      <c r="J402" s="327">
        <v>3.5031</v>
      </c>
      <c r="K402" s="327">
        <v>1.5934</v>
      </c>
      <c r="L402" s="327">
        <v>3.6154</v>
      </c>
      <c r="M402" s="327">
        <v>2.1753</v>
      </c>
      <c r="N402" s="327">
        <v>2.7534</v>
      </c>
      <c r="O402" s="327">
        <v>1.763</v>
      </c>
      <c r="P402" s="327">
        <v>0</v>
      </c>
    </row>
    <row r="403" spans="1:16" ht="15">
      <c r="A403" s="326">
        <v>60</v>
      </c>
      <c r="B403" s="327">
        <v>0</v>
      </c>
      <c r="C403" s="327">
        <v>0</v>
      </c>
      <c r="D403" s="327">
        <v>4.2559</v>
      </c>
      <c r="E403" s="327">
        <v>1.5659</v>
      </c>
      <c r="F403" s="327">
        <v>4.7839</v>
      </c>
      <c r="G403" s="327">
        <v>1.5692</v>
      </c>
      <c r="H403" s="327">
        <v>2.8328</v>
      </c>
      <c r="I403" s="327">
        <v>1.5175</v>
      </c>
      <c r="J403" s="327">
        <v>3.3737</v>
      </c>
      <c r="K403" s="327">
        <v>1.5686</v>
      </c>
      <c r="L403" s="327">
        <v>3.4834</v>
      </c>
      <c r="M403" s="327">
        <v>2.1336</v>
      </c>
      <c r="N403" s="327">
        <v>2.7111</v>
      </c>
      <c r="O403" s="327">
        <v>1.7351</v>
      </c>
      <c r="P403" s="327">
        <v>0</v>
      </c>
    </row>
    <row r="404" ht="12.75">
      <c r="A404" s="328"/>
    </row>
    <row r="405" ht="12.75">
      <c r="A405" s="320" t="e">
        <v>#N/A</v>
      </c>
    </row>
    <row r="406" spans="1:16" s="321" customFormat="1" ht="12.75">
      <c r="A406" s="484" t="s">
        <v>18311</v>
      </c>
      <c r="B406" s="484"/>
      <c r="C406" s="484"/>
      <c r="D406" s="484"/>
      <c r="E406" s="484"/>
      <c r="F406" s="484"/>
      <c r="G406" s="484"/>
      <c r="H406" s="484"/>
      <c r="I406" s="484"/>
      <c r="J406" s="484"/>
      <c r="K406" s="484"/>
      <c r="L406" s="484"/>
      <c r="M406" s="484"/>
      <c r="N406" s="484"/>
      <c r="O406" s="484"/>
      <c r="P406" s="484"/>
    </row>
    <row r="407" spans="1:16" ht="12.75">
      <c r="A407" s="485" t="s">
        <v>18088</v>
      </c>
      <c r="B407" s="485"/>
      <c r="C407" s="485"/>
      <c r="D407" s="485"/>
      <c r="E407" s="485"/>
      <c r="F407" s="485"/>
      <c r="G407" s="485"/>
      <c r="H407" s="485"/>
      <c r="I407" s="485"/>
      <c r="J407" s="485"/>
      <c r="K407" s="485"/>
      <c r="L407" s="485"/>
      <c r="M407" s="485"/>
      <c r="N407" s="485"/>
      <c r="O407" s="485"/>
      <c r="P407" s="485"/>
    </row>
    <row r="408" spans="1:16" ht="12.75">
      <c r="A408" s="322" t="s">
        <v>181</v>
      </c>
      <c r="B408" s="323" t="s">
        <v>182</v>
      </c>
      <c r="C408" s="323" t="s">
        <v>182</v>
      </c>
      <c r="D408" s="323" t="s">
        <v>182</v>
      </c>
      <c r="E408" s="323" t="s">
        <v>182</v>
      </c>
      <c r="F408" s="323" t="s">
        <v>182</v>
      </c>
      <c r="G408" s="323" t="s">
        <v>182</v>
      </c>
      <c r="H408" s="323" t="s">
        <v>182</v>
      </c>
      <c r="I408" s="323" t="s">
        <v>182</v>
      </c>
      <c r="J408" s="323" t="s">
        <v>182</v>
      </c>
      <c r="K408" s="323" t="s">
        <v>182</v>
      </c>
      <c r="L408" s="323" t="s">
        <v>182</v>
      </c>
      <c r="M408" s="323" t="s">
        <v>182</v>
      </c>
      <c r="N408" s="323" t="s">
        <v>182</v>
      </c>
      <c r="O408" s="323" t="s">
        <v>182</v>
      </c>
      <c r="P408" s="323" t="s">
        <v>182</v>
      </c>
    </row>
    <row r="409" spans="1:16" ht="12.75">
      <c r="A409" s="324" t="s">
        <v>196</v>
      </c>
      <c r="B409" s="325">
        <v>1</v>
      </c>
      <c r="C409" s="325">
        <v>2</v>
      </c>
      <c r="D409" s="325">
        <v>3</v>
      </c>
      <c r="E409" s="325">
        <v>4</v>
      </c>
      <c r="F409" s="325">
        <v>5</v>
      </c>
      <c r="G409" s="325">
        <v>6</v>
      </c>
      <c r="H409" s="325">
        <v>7</v>
      </c>
      <c r="I409" s="325">
        <v>8</v>
      </c>
      <c r="J409" s="325">
        <v>9</v>
      </c>
      <c r="K409" s="325">
        <v>10</v>
      </c>
      <c r="L409" s="325">
        <v>11</v>
      </c>
      <c r="M409" s="325">
        <v>12</v>
      </c>
      <c r="N409" s="325">
        <v>13</v>
      </c>
      <c r="O409" s="325">
        <v>14</v>
      </c>
      <c r="P409" s="325">
        <v>15</v>
      </c>
    </row>
    <row r="410" spans="1:16" ht="15">
      <c r="A410" s="326">
        <v>0</v>
      </c>
      <c r="B410" s="327">
        <v>0</v>
      </c>
      <c r="C410" s="327">
        <v>0</v>
      </c>
      <c r="D410" s="327">
        <v>22.9846</v>
      </c>
      <c r="E410" s="327">
        <v>9.1487</v>
      </c>
      <c r="F410" s="327">
        <v>28.3245</v>
      </c>
      <c r="G410" s="327">
        <v>8.6001</v>
      </c>
      <c r="H410" s="327">
        <v>32.9396</v>
      </c>
      <c r="I410" s="327">
        <v>8.4988</v>
      </c>
      <c r="J410" s="327">
        <v>33.7511</v>
      </c>
      <c r="K410" s="327">
        <v>8.5978</v>
      </c>
      <c r="L410" s="327">
        <v>27.126</v>
      </c>
      <c r="M410" s="327">
        <v>17.0145</v>
      </c>
      <c r="N410" s="327">
        <v>0</v>
      </c>
      <c r="O410" s="327">
        <v>0</v>
      </c>
      <c r="P410" s="327">
        <v>0</v>
      </c>
    </row>
    <row r="411" spans="1:16" ht="15">
      <c r="A411" s="326">
        <v>1</v>
      </c>
      <c r="B411" s="327">
        <v>0</v>
      </c>
      <c r="C411" s="327">
        <v>0</v>
      </c>
      <c r="D411" s="327">
        <v>20.4307</v>
      </c>
      <c r="E411" s="327">
        <v>8.1322</v>
      </c>
      <c r="F411" s="327">
        <v>25.1773</v>
      </c>
      <c r="G411" s="327">
        <v>7.6445</v>
      </c>
      <c r="H411" s="327">
        <v>29.2797</v>
      </c>
      <c r="I411" s="327">
        <v>7.5545</v>
      </c>
      <c r="J411" s="327">
        <v>30.001</v>
      </c>
      <c r="K411" s="327">
        <v>7.6425</v>
      </c>
      <c r="L411" s="327">
        <v>24.112</v>
      </c>
      <c r="M411" s="327">
        <v>15.124</v>
      </c>
      <c r="N411" s="327">
        <v>0</v>
      </c>
      <c r="O411" s="327">
        <v>0</v>
      </c>
      <c r="P411" s="327">
        <v>0</v>
      </c>
    </row>
    <row r="412" spans="1:16" ht="15">
      <c r="A412" s="326">
        <v>2</v>
      </c>
      <c r="B412" s="327">
        <v>0</v>
      </c>
      <c r="C412" s="327">
        <v>0</v>
      </c>
      <c r="D412" s="327">
        <v>17.8769</v>
      </c>
      <c r="E412" s="327">
        <v>7.1156</v>
      </c>
      <c r="F412" s="327">
        <v>22.0301</v>
      </c>
      <c r="G412" s="327">
        <v>6.689</v>
      </c>
      <c r="H412" s="327">
        <v>25.6197</v>
      </c>
      <c r="I412" s="327">
        <v>6.6102</v>
      </c>
      <c r="J412" s="327">
        <v>26.2509</v>
      </c>
      <c r="K412" s="327">
        <v>6.6872</v>
      </c>
      <c r="L412" s="327">
        <v>21.098</v>
      </c>
      <c r="M412" s="327">
        <v>13.2335</v>
      </c>
      <c r="N412" s="327">
        <v>0</v>
      </c>
      <c r="O412" s="327">
        <v>0</v>
      </c>
      <c r="P412" s="327">
        <v>0</v>
      </c>
    </row>
    <row r="413" spans="1:16" ht="15">
      <c r="A413" s="326">
        <v>3</v>
      </c>
      <c r="B413" s="327">
        <v>0</v>
      </c>
      <c r="C413" s="327">
        <v>0</v>
      </c>
      <c r="D413" s="327">
        <v>15.323</v>
      </c>
      <c r="E413" s="327">
        <v>6.0991</v>
      </c>
      <c r="F413" s="327">
        <v>18.883</v>
      </c>
      <c r="G413" s="327">
        <v>5.7334</v>
      </c>
      <c r="H413" s="327">
        <v>21.9598</v>
      </c>
      <c r="I413" s="327">
        <v>5.6659</v>
      </c>
      <c r="J413" s="327">
        <v>22.5008</v>
      </c>
      <c r="K413" s="327">
        <v>5.7319</v>
      </c>
      <c r="L413" s="327">
        <v>18.084</v>
      </c>
      <c r="M413" s="327">
        <v>11.343</v>
      </c>
      <c r="N413" s="327">
        <v>0</v>
      </c>
      <c r="O413" s="327">
        <v>0</v>
      </c>
      <c r="P413" s="327">
        <v>0</v>
      </c>
    </row>
    <row r="414" spans="1:16" ht="15">
      <c r="A414" s="326">
        <v>4</v>
      </c>
      <c r="B414" s="327">
        <v>0</v>
      </c>
      <c r="C414" s="327">
        <v>0</v>
      </c>
      <c r="D414" s="327">
        <v>12.7692</v>
      </c>
      <c r="E414" s="327">
        <v>5.0826</v>
      </c>
      <c r="F414" s="327">
        <v>15.7358</v>
      </c>
      <c r="G414" s="327">
        <v>4.7778</v>
      </c>
      <c r="H414" s="327">
        <v>18.2998</v>
      </c>
      <c r="I414" s="327">
        <v>4.7216</v>
      </c>
      <c r="J414" s="327">
        <v>18.7506</v>
      </c>
      <c r="K414" s="327">
        <v>4.7765</v>
      </c>
      <c r="L414" s="327">
        <v>15.07</v>
      </c>
      <c r="M414" s="327">
        <v>9.4525</v>
      </c>
      <c r="N414" s="327">
        <v>0</v>
      </c>
      <c r="O414" s="327">
        <v>0</v>
      </c>
      <c r="P414" s="327">
        <v>0</v>
      </c>
    </row>
    <row r="415" spans="1:16" ht="15">
      <c r="A415" s="326">
        <v>5</v>
      </c>
      <c r="B415" s="327">
        <v>0</v>
      </c>
      <c r="C415" s="327">
        <v>0</v>
      </c>
      <c r="D415" s="327">
        <v>10.2154</v>
      </c>
      <c r="E415" s="327">
        <v>4.0661</v>
      </c>
      <c r="F415" s="327">
        <v>12.5886</v>
      </c>
      <c r="G415" s="327">
        <v>3.8223</v>
      </c>
      <c r="H415" s="327">
        <v>14.6398</v>
      </c>
      <c r="I415" s="327">
        <v>3.7773</v>
      </c>
      <c r="J415" s="327">
        <v>15.0005</v>
      </c>
      <c r="K415" s="327">
        <v>3.8212</v>
      </c>
      <c r="L415" s="327">
        <v>12.056</v>
      </c>
      <c r="M415" s="327">
        <v>7.562</v>
      </c>
      <c r="N415" s="327">
        <v>0</v>
      </c>
      <c r="O415" s="327">
        <v>0</v>
      </c>
      <c r="P415" s="327">
        <v>0</v>
      </c>
    </row>
    <row r="416" spans="1:16" ht="15">
      <c r="A416" s="326">
        <v>6</v>
      </c>
      <c r="B416" s="327">
        <v>0</v>
      </c>
      <c r="C416" s="327">
        <v>0</v>
      </c>
      <c r="D416" s="327">
        <v>7.6615</v>
      </c>
      <c r="E416" s="327">
        <v>3.0496</v>
      </c>
      <c r="F416" s="327">
        <v>9.4415</v>
      </c>
      <c r="G416" s="327">
        <v>2.8667</v>
      </c>
      <c r="H416" s="327">
        <v>10.9799</v>
      </c>
      <c r="I416" s="327">
        <v>2.8329</v>
      </c>
      <c r="J416" s="327">
        <v>11.2504</v>
      </c>
      <c r="K416" s="327">
        <v>2.8659</v>
      </c>
      <c r="L416" s="327">
        <v>9.042</v>
      </c>
      <c r="M416" s="327">
        <v>5.6715</v>
      </c>
      <c r="N416" s="327">
        <v>0</v>
      </c>
      <c r="O416" s="327">
        <v>0</v>
      </c>
      <c r="P416" s="327">
        <v>0</v>
      </c>
    </row>
    <row r="417" spans="1:16" ht="15">
      <c r="A417" s="326">
        <v>7</v>
      </c>
      <c r="B417" s="327">
        <v>0</v>
      </c>
      <c r="C417" s="327">
        <v>0</v>
      </c>
      <c r="D417" s="327">
        <v>7.4727</v>
      </c>
      <c r="E417" s="327">
        <v>2.9784</v>
      </c>
      <c r="F417" s="327">
        <v>9.0942</v>
      </c>
      <c r="G417" s="327">
        <v>2.7998</v>
      </c>
      <c r="H417" s="327">
        <v>10.5606</v>
      </c>
      <c r="I417" s="327">
        <v>2.7655</v>
      </c>
      <c r="J417" s="327">
        <v>10.966</v>
      </c>
      <c r="K417" s="327">
        <v>2.7986</v>
      </c>
      <c r="L417" s="327">
        <v>8.8282</v>
      </c>
      <c r="M417" s="327">
        <v>5.514</v>
      </c>
      <c r="N417" s="327">
        <v>0</v>
      </c>
      <c r="O417" s="327">
        <v>0</v>
      </c>
      <c r="P417" s="327">
        <v>0</v>
      </c>
    </row>
    <row r="418" spans="1:16" ht="15">
      <c r="A418" s="326">
        <v>8</v>
      </c>
      <c r="B418" s="327">
        <v>0</v>
      </c>
      <c r="C418" s="327">
        <v>0</v>
      </c>
      <c r="D418" s="327">
        <v>7.2838</v>
      </c>
      <c r="E418" s="327">
        <v>2.9073</v>
      </c>
      <c r="F418" s="327">
        <v>8.747</v>
      </c>
      <c r="G418" s="327">
        <v>2.7329</v>
      </c>
      <c r="H418" s="327">
        <v>10.1413</v>
      </c>
      <c r="I418" s="327">
        <v>2.698</v>
      </c>
      <c r="J418" s="327">
        <v>10.6815</v>
      </c>
      <c r="K418" s="327">
        <v>2.7312</v>
      </c>
      <c r="L418" s="327">
        <v>8.6144</v>
      </c>
      <c r="M418" s="327">
        <v>5.3564</v>
      </c>
      <c r="N418" s="327">
        <v>0</v>
      </c>
      <c r="O418" s="327">
        <v>0</v>
      </c>
      <c r="P418" s="327">
        <v>0</v>
      </c>
    </row>
    <row r="419" spans="1:16" ht="15">
      <c r="A419" s="326">
        <v>9</v>
      </c>
      <c r="B419" s="327">
        <v>0</v>
      </c>
      <c r="C419" s="327">
        <v>0</v>
      </c>
      <c r="D419" s="327">
        <v>7.0949</v>
      </c>
      <c r="E419" s="327">
        <v>2.8362</v>
      </c>
      <c r="F419" s="327">
        <v>8.3997</v>
      </c>
      <c r="G419" s="327">
        <v>2.6661</v>
      </c>
      <c r="H419" s="327">
        <v>9.7221</v>
      </c>
      <c r="I419" s="327">
        <v>2.6306</v>
      </c>
      <c r="J419" s="327">
        <v>10.3971</v>
      </c>
      <c r="K419" s="327">
        <v>2.6639</v>
      </c>
      <c r="L419" s="327">
        <v>8.4006</v>
      </c>
      <c r="M419" s="327">
        <v>5.1989</v>
      </c>
      <c r="N419" s="327">
        <v>0</v>
      </c>
      <c r="O419" s="327">
        <v>0</v>
      </c>
      <c r="P419" s="327">
        <v>0</v>
      </c>
    </row>
    <row r="420" spans="1:16" ht="15">
      <c r="A420" s="326">
        <v>10</v>
      </c>
      <c r="B420" s="327">
        <v>0</v>
      </c>
      <c r="C420" s="327">
        <v>0</v>
      </c>
      <c r="D420" s="327">
        <v>6.9061</v>
      </c>
      <c r="E420" s="327">
        <v>2.765</v>
      </c>
      <c r="F420" s="327">
        <v>8.0524</v>
      </c>
      <c r="G420" s="327">
        <v>2.5992</v>
      </c>
      <c r="H420" s="327">
        <v>9.3028</v>
      </c>
      <c r="I420" s="327">
        <v>2.5631</v>
      </c>
      <c r="J420" s="327">
        <v>10.1127</v>
      </c>
      <c r="K420" s="327">
        <v>2.5965</v>
      </c>
      <c r="L420" s="327">
        <v>8.1868</v>
      </c>
      <c r="M420" s="327">
        <v>5.0413</v>
      </c>
      <c r="N420" s="327">
        <v>0</v>
      </c>
      <c r="O420" s="327">
        <v>0</v>
      </c>
      <c r="P420" s="327">
        <v>0</v>
      </c>
    </row>
    <row r="421" spans="1:16" ht="15">
      <c r="A421" s="326">
        <v>11</v>
      </c>
      <c r="B421" s="327">
        <v>0</v>
      </c>
      <c r="C421" s="327">
        <v>0</v>
      </c>
      <c r="D421" s="327">
        <v>6.7172</v>
      </c>
      <c r="E421" s="327">
        <v>2.6939</v>
      </c>
      <c r="F421" s="327">
        <v>7.7052</v>
      </c>
      <c r="G421" s="327">
        <v>2.5323</v>
      </c>
      <c r="H421" s="327">
        <v>8.8835</v>
      </c>
      <c r="I421" s="327">
        <v>2.4957</v>
      </c>
      <c r="J421" s="327">
        <v>9.8282</v>
      </c>
      <c r="K421" s="327">
        <v>2.5292</v>
      </c>
      <c r="L421" s="327">
        <v>7.973</v>
      </c>
      <c r="M421" s="327">
        <v>4.8838</v>
      </c>
      <c r="N421" s="327">
        <v>0</v>
      </c>
      <c r="O421" s="327">
        <v>0</v>
      </c>
      <c r="P421" s="327">
        <v>0</v>
      </c>
    </row>
    <row r="422" spans="1:16" ht="15">
      <c r="A422" s="326">
        <v>12</v>
      </c>
      <c r="B422" s="327">
        <v>0</v>
      </c>
      <c r="C422" s="327">
        <v>0</v>
      </c>
      <c r="D422" s="327">
        <v>6.5283</v>
      </c>
      <c r="E422" s="327">
        <v>2.6228</v>
      </c>
      <c r="F422" s="327">
        <v>7.3579</v>
      </c>
      <c r="G422" s="327">
        <v>2.4654</v>
      </c>
      <c r="H422" s="327">
        <v>8.4643</v>
      </c>
      <c r="I422" s="327">
        <v>2.4282</v>
      </c>
      <c r="J422" s="327">
        <v>9.5438</v>
      </c>
      <c r="K422" s="327">
        <v>2.4618</v>
      </c>
      <c r="L422" s="327">
        <v>7.7592</v>
      </c>
      <c r="M422" s="327">
        <v>4.7263</v>
      </c>
      <c r="N422" s="327">
        <v>0</v>
      </c>
      <c r="O422" s="327">
        <v>0</v>
      </c>
      <c r="P422" s="327">
        <v>0</v>
      </c>
    </row>
    <row r="423" spans="1:16" ht="15">
      <c r="A423" s="326">
        <v>13</v>
      </c>
      <c r="B423" s="327">
        <v>0</v>
      </c>
      <c r="C423" s="327">
        <v>0</v>
      </c>
      <c r="D423" s="327">
        <v>6.3395</v>
      </c>
      <c r="E423" s="327">
        <v>2.5516</v>
      </c>
      <c r="F423" s="327">
        <v>7.0106</v>
      </c>
      <c r="G423" s="327">
        <v>2.3985</v>
      </c>
      <c r="H423" s="327">
        <v>8.045</v>
      </c>
      <c r="I423" s="327">
        <v>2.3608</v>
      </c>
      <c r="J423" s="327">
        <v>9.2594</v>
      </c>
      <c r="K423" s="327">
        <v>2.3945</v>
      </c>
      <c r="L423" s="327">
        <v>7.5454</v>
      </c>
      <c r="M423" s="327">
        <v>4.5687</v>
      </c>
      <c r="N423" s="327">
        <v>0</v>
      </c>
      <c r="O423" s="327">
        <v>0</v>
      </c>
      <c r="P423" s="327">
        <v>0</v>
      </c>
    </row>
    <row r="424" spans="1:16" ht="15">
      <c r="A424" s="326">
        <v>14</v>
      </c>
      <c r="B424" s="327">
        <v>0</v>
      </c>
      <c r="C424" s="327">
        <v>0</v>
      </c>
      <c r="D424" s="327">
        <v>6.1506</v>
      </c>
      <c r="E424" s="327">
        <v>2.4805</v>
      </c>
      <c r="F424" s="327">
        <v>6.6634</v>
      </c>
      <c r="G424" s="327">
        <v>2.3317</v>
      </c>
      <c r="H424" s="327">
        <v>7.6257</v>
      </c>
      <c r="I424" s="327">
        <v>2.2933</v>
      </c>
      <c r="J424" s="327">
        <v>8.975</v>
      </c>
      <c r="K424" s="327">
        <v>2.3271</v>
      </c>
      <c r="L424" s="327">
        <v>7.3316</v>
      </c>
      <c r="M424" s="327">
        <v>4.4112</v>
      </c>
      <c r="N424" s="327">
        <v>0</v>
      </c>
      <c r="O424" s="327">
        <v>0</v>
      </c>
      <c r="P424" s="327">
        <v>0</v>
      </c>
    </row>
    <row r="425" spans="1:16" ht="15">
      <c r="A425" s="326">
        <v>15</v>
      </c>
      <c r="B425" s="327">
        <v>0</v>
      </c>
      <c r="C425" s="327">
        <v>0</v>
      </c>
      <c r="D425" s="327">
        <v>5.9617</v>
      </c>
      <c r="E425" s="327">
        <v>2.4093</v>
      </c>
      <c r="F425" s="327">
        <v>6.3161</v>
      </c>
      <c r="G425" s="327">
        <v>2.2648</v>
      </c>
      <c r="H425" s="327">
        <v>7.2065</v>
      </c>
      <c r="I425" s="327">
        <v>2.2259</v>
      </c>
      <c r="J425" s="327">
        <v>8.6905</v>
      </c>
      <c r="K425" s="327">
        <v>2.2598</v>
      </c>
      <c r="L425" s="327">
        <v>7.1178</v>
      </c>
      <c r="M425" s="327">
        <v>4.2536</v>
      </c>
      <c r="N425" s="327">
        <v>0</v>
      </c>
      <c r="O425" s="327">
        <v>0</v>
      </c>
      <c r="P425" s="327">
        <v>0</v>
      </c>
    </row>
    <row r="426" spans="1:16" ht="15">
      <c r="A426" s="326">
        <v>16</v>
      </c>
      <c r="B426" s="327">
        <v>0</v>
      </c>
      <c r="C426" s="327">
        <v>0</v>
      </c>
      <c r="D426" s="327">
        <v>5.7729</v>
      </c>
      <c r="E426" s="327">
        <v>2.3382</v>
      </c>
      <c r="F426" s="327">
        <v>5.9688</v>
      </c>
      <c r="G426" s="327">
        <v>2.1979</v>
      </c>
      <c r="H426" s="327">
        <v>6.7872</v>
      </c>
      <c r="I426" s="327">
        <v>2.1584</v>
      </c>
      <c r="J426" s="327">
        <v>8.4061</v>
      </c>
      <c r="K426" s="327">
        <v>2.1924</v>
      </c>
      <c r="L426" s="327">
        <v>6.904</v>
      </c>
      <c r="M426" s="327">
        <v>4.0961</v>
      </c>
      <c r="N426" s="327">
        <v>0</v>
      </c>
      <c r="O426" s="327">
        <v>0</v>
      </c>
      <c r="P426" s="327">
        <v>0</v>
      </c>
    </row>
    <row r="427" spans="1:16" ht="15">
      <c r="A427" s="326">
        <v>17</v>
      </c>
      <c r="B427" s="327">
        <v>0</v>
      </c>
      <c r="C427" s="327">
        <v>0</v>
      </c>
      <c r="D427" s="327">
        <v>5.584</v>
      </c>
      <c r="E427" s="327">
        <v>2.2671</v>
      </c>
      <c r="F427" s="327">
        <v>5.6216</v>
      </c>
      <c r="G427" s="327">
        <v>2.131</v>
      </c>
      <c r="H427" s="327">
        <v>6.3679</v>
      </c>
      <c r="I427" s="327">
        <v>2.091</v>
      </c>
      <c r="J427" s="327">
        <v>8.1217</v>
      </c>
      <c r="K427" s="327">
        <v>2.1251</v>
      </c>
      <c r="L427" s="327">
        <v>6.6902</v>
      </c>
      <c r="M427" s="327">
        <v>3.9386</v>
      </c>
      <c r="N427" s="327">
        <v>0</v>
      </c>
      <c r="O427" s="327">
        <v>0</v>
      </c>
      <c r="P427" s="327">
        <v>0</v>
      </c>
    </row>
    <row r="428" spans="1:16" ht="15">
      <c r="A428" s="326">
        <v>18</v>
      </c>
      <c r="B428" s="327">
        <v>0</v>
      </c>
      <c r="C428" s="327">
        <v>0</v>
      </c>
      <c r="D428" s="327">
        <v>5.3952</v>
      </c>
      <c r="E428" s="327">
        <v>2.1959</v>
      </c>
      <c r="F428" s="327">
        <v>5.2743</v>
      </c>
      <c r="G428" s="327">
        <v>2.0641</v>
      </c>
      <c r="H428" s="327">
        <v>5.9487</v>
      </c>
      <c r="I428" s="327">
        <v>2.0235</v>
      </c>
      <c r="J428" s="327">
        <v>7.8372</v>
      </c>
      <c r="K428" s="327">
        <v>2.0577</v>
      </c>
      <c r="L428" s="327">
        <v>6.4764</v>
      </c>
      <c r="M428" s="327">
        <v>3.781</v>
      </c>
      <c r="N428" s="327">
        <v>8.2583</v>
      </c>
      <c r="O428" s="327">
        <v>3.8487</v>
      </c>
      <c r="P428" s="327">
        <v>0</v>
      </c>
    </row>
    <row r="429" spans="1:16" ht="15">
      <c r="A429" s="326">
        <v>19</v>
      </c>
      <c r="B429" s="327">
        <v>0</v>
      </c>
      <c r="C429" s="327">
        <v>0</v>
      </c>
      <c r="D429" s="327">
        <v>5.6643</v>
      </c>
      <c r="E429" s="327">
        <v>2.194</v>
      </c>
      <c r="F429" s="327">
        <v>5.3319</v>
      </c>
      <c r="G429" s="327">
        <v>2.0628</v>
      </c>
      <c r="H429" s="327">
        <v>5.9407</v>
      </c>
      <c r="I429" s="327">
        <v>2.0218</v>
      </c>
      <c r="J429" s="327">
        <v>7.5814</v>
      </c>
      <c r="K429" s="327">
        <v>2.055</v>
      </c>
      <c r="L429" s="327">
        <v>6.3396</v>
      </c>
      <c r="M429" s="327">
        <v>3.7377</v>
      </c>
      <c r="N429" s="327">
        <v>8.0289</v>
      </c>
      <c r="O429" s="327">
        <v>3.7418</v>
      </c>
      <c r="P429" s="327">
        <v>0</v>
      </c>
    </row>
    <row r="430" spans="1:16" ht="15">
      <c r="A430" s="326">
        <v>20</v>
      </c>
      <c r="B430" s="327">
        <v>0</v>
      </c>
      <c r="C430" s="327">
        <v>0</v>
      </c>
      <c r="D430" s="327">
        <v>5.9335</v>
      </c>
      <c r="E430" s="327">
        <v>2.192</v>
      </c>
      <c r="F430" s="327">
        <v>5.3895</v>
      </c>
      <c r="G430" s="327">
        <v>2.0615</v>
      </c>
      <c r="H430" s="327">
        <v>5.9327</v>
      </c>
      <c r="I430" s="327">
        <v>2.02</v>
      </c>
      <c r="J430" s="327">
        <v>7.3256</v>
      </c>
      <c r="K430" s="327">
        <v>2.0522</v>
      </c>
      <c r="L430" s="327">
        <v>6.2028</v>
      </c>
      <c r="M430" s="327">
        <v>3.6944</v>
      </c>
      <c r="N430" s="327">
        <v>7.7995</v>
      </c>
      <c r="O430" s="327">
        <v>3.6349</v>
      </c>
      <c r="P430" s="327">
        <v>0</v>
      </c>
    </row>
    <row r="431" spans="1:16" ht="15">
      <c r="A431" s="326">
        <v>21</v>
      </c>
      <c r="B431" s="327">
        <v>0</v>
      </c>
      <c r="C431" s="327">
        <v>0</v>
      </c>
      <c r="D431" s="327">
        <v>6.2026</v>
      </c>
      <c r="E431" s="327">
        <v>2.19</v>
      </c>
      <c r="F431" s="327">
        <v>5.4471</v>
      </c>
      <c r="G431" s="327">
        <v>2.0602</v>
      </c>
      <c r="H431" s="327">
        <v>5.9246</v>
      </c>
      <c r="I431" s="327">
        <v>2.0183</v>
      </c>
      <c r="J431" s="327">
        <v>7.0697</v>
      </c>
      <c r="K431" s="327">
        <v>2.0494</v>
      </c>
      <c r="L431" s="327">
        <v>6.066</v>
      </c>
      <c r="M431" s="327">
        <v>3.6511</v>
      </c>
      <c r="N431" s="327">
        <v>7.5701</v>
      </c>
      <c r="O431" s="327">
        <v>3.528</v>
      </c>
      <c r="P431" s="327">
        <v>0</v>
      </c>
    </row>
    <row r="432" spans="1:16" ht="15">
      <c r="A432" s="326">
        <v>22</v>
      </c>
      <c r="B432" s="327">
        <v>0</v>
      </c>
      <c r="C432" s="327">
        <v>0</v>
      </c>
      <c r="D432" s="327">
        <v>6.4718</v>
      </c>
      <c r="E432" s="327">
        <v>2.1881</v>
      </c>
      <c r="F432" s="327">
        <v>5.5047</v>
      </c>
      <c r="G432" s="327">
        <v>2.0589</v>
      </c>
      <c r="H432" s="327">
        <v>5.9166</v>
      </c>
      <c r="I432" s="327">
        <v>2.0166</v>
      </c>
      <c r="J432" s="327">
        <v>6.8139</v>
      </c>
      <c r="K432" s="327">
        <v>2.0466</v>
      </c>
      <c r="L432" s="327">
        <v>5.9293</v>
      </c>
      <c r="M432" s="327">
        <v>3.6078</v>
      </c>
      <c r="N432" s="327">
        <v>7.3407</v>
      </c>
      <c r="O432" s="327">
        <v>3.4211</v>
      </c>
      <c r="P432" s="327">
        <v>0</v>
      </c>
    </row>
    <row r="433" spans="1:16" ht="15">
      <c r="A433" s="326">
        <v>23</v>
      </c>
      <c r="B433" s="327">
        <v>0</v>
      </c>
      <c r="C433" s="327">
        <v>0</v>
      </c>
      <c r="D433" s="327">
        <v>6.741</v>
      </c>
      <c r="E433" s="327">
        <v>2.1861</v>
      </c>
      <c r="F433" s="327">
        <v>5.5624</v>
      </c>
      <c r="G433" s="327">
        <v>2.0576</v>
      </c>
      <c r="H433" s="327">
        <v>5.9086</v>
      </c>
      <c r="I433" s="327">
        <v>2.0148</v>
      </c>
      <c r="J433" s="327">
        <v>6.558</v>
      </c>
      <c r="K433" s="327">
        <v>2.0438</v>
      </c>
      <c r="L433" s="327">
        <v>5.7925</v>
      </c>
      <c r="M433" s="327">
        <v>3.5645</v>
      </c>
      <c r="N433" s="327">
        <v>7.1113</v>
      </c>
      <c r="O433" s="327">
        <v>3.3142</v>
      </c>
      <c r="P433" s="327">
        <v>0</v>
      </c>
    </row>
    <row r="434" spans="1:16" ht="15">
      <c r="A434" s="326">
        <v>24</v>
      </c>
      <c r="B434" s="327">
        <v>0</v>
      </c>
      <c r="C434" s="327">
        <v>0</v>
      </c>
      <c r="D434" s="327">
        <v>7.0101</v>
      </c>
      <c r="E434" s="327">
        <v>2.1841</v>
      </c>
      <c r="F434" s="327">
        <v>5.62</v>
      </c>
      <c r="G434" s="327">
        <v>2.0562</v>
      </c>
      <c r="H434" s="327">
        <v>5.9006</v>
      </c>
      <c r="I434" s="327">
        <v>2.0131</v>
      </c>
      <c r="J434" s="327">
        <v>6.3022</v>
      </c>
      <c r="K434" s="327">
        <v>2.0411</v>
      </c>
      <c r="L434" s="327">
        <v>5.6557</v>
      </c>
      <c r="M434" s="327">
        <v>3.5212</v>
      </c>
      <c r="N434" s="327">
        <v>6.8819</v>
      </c>
      <c r="O434" s="327">
        <v>3.2073</v>
      </c>
      <c r="P434" s="327">
        <v>0</v>
      </c>
    </row>
    <row r="435" spans="1:16" ht="15">
      <c r="A435" s="326">
        <v>25</v>
      </c>
      <c r="B435" s="327">
        <v>0</v>
      </c>
      <c r="C435" s="327">
        <v>0</v>
      </c>
      <c r="D435" s="327">
        <v>7.2793</v>
      </c>
      <c r="E435" s="327">
        <v>2.1821</v>
      </c>
      <c r="F435" s="327">
        <v>5.6776</v>
      </c>
      <c r="G435" s="327">
        <v>2.0549</v>
      </c>
      <c r="H435" s="327">
        <v>5.8926</v>
      </c>
      <c r="I435" s="327">
        <v>2.0114</v>
      </c>
      <c r="J435" s="327">
        <v>6.0464</v>
      </c>
      <c r="K435" s="327">
        <v>2.0383</v>
      </c>
      <c r="L435" s="327">
        <v>5.5189</v>
      </c>
      <c r="M435" s="327">
        <v>3.4779</v>
      </c>
      <c r="N435" s="327">
        <v>6.6525</v>
      </c>
      <c r="O435" s="327">
        <v>3.1004</v>
      </c>
      <c r="P435" s="327">
        <v>0</v>
      </c>
    </row>
    <row r="436" spans="1:16" ht="15">
      <c r="A436" s="326">
        <v>26</v>
      </c>
      <c r="B436" s="327">
        <v>0</v>
      </c>
      <c r="C436" s="327">
        <v>0</v>
      </c>
      <c r="D436" s="327">
        <v>7.5485</v>
      </c>
      <c r="E436" s="327">
        <v>2.1802</v>
      </c>
      <c r="F436" s="327">
        <v>5.7352</v>
      </c>
      <c r="G436" s="327">
        <v>2.0536</v>
      </c>
      <c r="H436" s="327">
        <v>5.8846</v>
      </c>
      <c r="I436" s="327">
        <v>2.0096</v>
      </c>
      <c r="J436" s="327">
        <v>5.7905</v>
      </c>
      <c r="K436" s="327">
        <v>2.0355</v>
      </c>
      <c r="L436" s="327">
        <v>5.3822</v>
      </c>
      <c r="M436" s="327">
        <v>3.4346</v>
      </c>
      <c r="N436" s="327">
        <v>6.4231</v>
      </c>
      <c r="O436" s="327">
        <v>2.9935</v>
      </c>
      <c r="P436" s="327">
        <v>0</v>
      </c>
    </row>
    <row r="437" spans="1:16" ht="15">
      <c r="A437" s="326">
        <v>27</v>
      </c>
      <c r="B437" s="327">
        <v>0</v>
      </c>
      <c r="C437" s="327">
        <v>0</v>
      </c>
      <c r="D437" s="327">
        <v>7.8176</v>
      </c>
      <c r="E437" s="327">
        <v>2.1782</v>
      </c>
      <c r="F437" s="327">
        <v>5.7928</v>
      </c>
      <c r="G437" s="327">
        <v>2.0523</v>
      </c>
      <c r="H437" s="327">
        <v>5.8766</v>
      </c>
      <c r="I437" s="327">
        <v>2.0079</v>
      </c>
      <c r="J437" s="327">
        <v>5.5347</v>
      </c>
      <c r="K437" s="327">
        <v>2.0327</v>
      </c>
      <c r="L437" s="327">
        <v>5.2454</v>
      </c>
      <c r="M437" s="327">
        <v>3.3913</v>
      </c>
      <c r="N437" s="327">
        <v>6.1937</v>
      </c>
      <c r="O437" s="327">
        <v>2.8865</v>
      </c>
      <c r="P437" s="327">
        <v>0</v>
      </c>
    </row>
    <row r="438" spans="1:16" ht="15">
      <c r="A438" s="326">
        <v>28</v>
      </c>
      <c r="B438" s="327">
        <v>0</v>
      </c>
      <c r="C438" s="327">
        <v>0</v>
      </c>
      <c r="D438" s="327">
        <v>8.0868</v>
      </c>
      <c r="E438" s="327">
        <v>2.1762</v>
      </c>
      <c r="F438" s="327">
        <v>5.8504</v>
      </c>
      <c r="G438" s="327">
        <v>2.051</v>
      </c>
      <c r="H438" s="327">
        <v>5.8686</v>
      </c>
      <c r="I438" s="327">
        <v>2.0062</v>
      </c>
      <c r="J438" s="327">
        <v>5.2788</v>
      </c>
      <c r="K438" s="327">
        <v>2.0299</v>
      </c>
      <c r="L438" s="327">
        <v>5.1086</v>
      </c>
      <c r="M438" s="327">
        <v>3.348</v>
      </c>
      <c r="N438" s="327">
        <v>5.9643</v>
      </c>
      <c r="O438" s="327">
        <v>2.7796</v>
      </c>
      <c r="P438" s="327">
        <v>0</v>
      </c>
    </row>
    <row r="439" spans="1:16" ht="15">
      <c r="A439" s="326">
        <v>29</v>
      </c>
      <c r="B439" s="327">
        <v>0</v>
      </c>
      <c r="C439" s="327">
        <v>0</v>
      </c>
      <c r="D439" s="327">
        <v>8.3559</v>
      </c>
      <c r="E439" s="327">
        <v>2.1743</v>
      </c>
      <c r="F439" s="327">
        <v>5.908</v>
      </c>
      <c r="G439" s="327">
        <v>2.0497</v>
      </c>
      <c r="H439" s="327">
        <v>5.8606</v>
      </c>
      <c r="I439" s="327">
        <v>2.0044</v>
      </c>
      <c r="J439" s="327">
        <v>5.023</v>
      </c>
      <c r="K439" s="327">
        <v>2.0272</v>
      </c>
      <c r="L439" s="327">
        <v>4.9719</v>
      </c>
      <c r="M439" s="327">
        <v>3.3047</v>
      </c>
      <c r="N439" s="327">
        <v>5.7349</v>
      </c>
      <c r="O439" s="327">
        <v>2.6727</v>
      </c>
      <c r="P439" s="327">
        <v>0</v>
      </c>
    </row>
    <row r="440" spans="1:16" ht="15">
      <c r="A440" s="326">
        <v>30</v>
      </c>
      <c r="B440" s="327">
        <v>0</v>
      </c>
      <c r="C440" s="327">
        <v>0</v>
      </c>
      <c r="D440" s="327">
        <v>8.6251</v>
      </c>
      <c r="E440" s="327">
        <v>2.1723</v>
      </c>
      <c r="F440" s="327">
        <v>5.9656</v>
      </c>
      <c r="G440" s="327">
        <v>2.0483</v>
      </c>
      <c r="H440" s="327">
        <v>5.8525</v>
      </c>
      <c r="I440" s="327">
        <v>2.0027</v>
      </c>
      <c r="J440" s="327">
        <v>4.7671</v>
      </c>
      <c r="K440" s="327">
        <v>2.0244</v>
      </c>
      <c r="L440" s="327">
        <v>4.8351</v>
      </c>
      <c r="M440" s="327">
        <v>3.2614</v>
      </c>
      <c r="N440" s="327">
        <v>5.5055</v>
      </c>
      <c r="O440" s="327">
        <v>2.5658</v>
      </c>
      <c r="P440" s="327">
        <v>0</v>
      </c>
    </row>
    <row r="441" spans="1:16" ht="15">
      <c r="A441" s="326">
        <v>31</v>
      </c>
      <c r="B441" s="327">
        <v>0</v>
      </c>
      <c r="C441" s="327">
        <v>0</v>
      </c>
      <c r="D441" s="327">
        <v>8.2551</v>
      </c>
      <c r="E441" s="327">
        <v>2.1703</v>
      </c>
      <c r="F441" s="327">
        <v>5.8744</v>
      </c>
      <c r="G441" s="327">
        <v>2.047</v>
      </c>
      <c r="H441" s="327">
        <v>5.8838</v>
      </c>
      <c r="I441" s="327">
        <v>1.985</v>
      </c>
      <c r="J441" s="327">
        <v>4.6869</v>
      </c>
      <c r="K441" s="327">
        <v>2.0195</v>
      </c>
      <c r="L441" s="327">
        <v>4.797</v>
      </c>
      <c r="M441" s="327">
        <v>3.2376</v>
      </c>
      <c r="N441" s="327">
        <v>5.4042</v>
      </c>
      <c r="O441" s="327">
        <v>2.5467</v>
      </c>
      <c r="P441" s="327">
        <v>0</v>
      </c>
    </row>
    <row r="442" spans="1:16" ht="15">
      <c r="A442" s="326">
        <v>32</v>
      </c>
      <c r="B442" s="327">
        <v>0</v>
      </c>
      <c r="C442" s="327">
        <v>0</v>
      </c>
      <c r="D442" s="327">
        <v>7.885</v>
      </c>
      <c r="E442" s="327">
        <v>2.1684</v>
      </c>
      <c r="F442" s="327">
        <v>5.7831</v>
      </c>
      <c r="G442" s="327">
        <v>2.0457</v>
      </c>
      <c r="H442" s="327">
        <v>5.9151</v>
      </c>
      <c r="I442" s="327">
        <v>1.9672</v>
      </c>
      <c r="J442" s="327">
        <v>4.6066</v>
      </c>
      <c r="K442" s="327">
        <v>2.0146</v>
      </c>
      <c r="L442" s="327">
        <v>4.759</v>
      </c>
      <c r="M442" s="327">
        <v>3.2139</v>
      </c>
      <c r="N442" s="327">
        <v>5.3028</v>
      </c>
      <c r="O442" s="327">
        <v>2.5276</v>
      </c>
      <c r="P442" s="327">
        <v>0</v>
      </c>
    </row>
    <row r="443" spans="1:16" ht="15">
      <c r="A443" s="326">
        <v>33</v>
      </c>
      <c r="B443" s="327">
        <v>0</v>
      </c>
      <c r="C443" s="327">
        <v>0</v>
      </c>
      <c r="D443" s="327">
        <v>7.515</v>
      </c>
      <c r="E443" s="327">
        <v>2.1664</v>
      </c>
      <c r="F443" s="327">
        <v>5.6919</v>
      </c>
      <c r="G443" s="327">
        <v>2.0444</v>
      </c>
      <c r="H443" s="327">
        <v>5.9464</v>
      </c>
      <c r="I443" s="327">
        <v>1.9495</v>
      </c>
      <c r="J443" s="327">
        <v>4.5263</v>
      </c>
      <c r="K443" s="327">
        <v>2.0097</v>
      </c>
      <c r="L443" s="327">
        <v>4.721</v>
      </c>
      <c r="M443" s="327">
        <v>3.1902</v>
      </c>
      <c r="N443" s="327">
        <v>5.2014</v>
      </c>
      <c r="O443" s="327">
        <v>2.5084</v>
      </c>
      <c r="P443" s="327">
        <v>0</v>
      </c>
    </row>
    <row r="444" spans="1:16" ht="15">
      <c r="A444" s="326">
        <v>34</v>
      </c>
      <c r="B444" s="327">
        <v>0</v>
      </c>
      <c r="C444" s="327">
        <v>0</v>
      </c>
      <c r="D444" s="327">
        <v>7.1449</v>
      </c>
      <c r="E444" s="327">
        <v>2.1645</v>
      </c>
      <c r="F444" s="327">
        <v>5.6007</v>
      </c>
      <c r="G444" s="327">
        <v>2.0431</v>
      </c>
      <c r="H444" s="327">
        <v>5.9777</v>
      </c>
      <c r="I444" s="327">
        <v>1.9318</v>
      </c>
      <c r="J444" s="327">
        <v>4.446</v>
      </c>
      <c r="K444" s="327">
        <v>2.0048</v>
      </c>
      <c r="L444" s="327">
        <v>4.6829</v>
      </c>
      <c r="M444" s="327">
        <v>3.1665</v>
      </c>
      <c r="N444" s="327">
        <v>5.1001</v>
      </c>
      <c r="O444" s="327">
        <v>2.4893</v>
      </c>
      <c r="P444" s="327">
        <v>0</v>
      </c>
    </row>
    <row r="445" spans="1:16" ht="15">
      <c r="A445" s="326">
        <v>35</v>
      </c>
      <c r="B445" s="327">
        <v>0</v>
      </c>
      <c r="C445" s="327">
        <v>0</v>
      </c>
      <c r="D445" s="327">
        <v>6.7749</v>
      </c>
      <c r="E445" s="327">
        <v>2.1625</v>
      </c>
      <c r="F445" s="327">
        <v>5.5094</v>
      </c>
      <c r="G445" s="327">
        <v>2.0418</v>
      </c>
      <c r="H445" s="327">
        <v>6.009</v>
      </c>
      <c r="I445" s="327">
        <v>1.914</v>
      </c>
      <c r="J445" s="327">
        <v>4.3657</v>
      </c>
      <c r="K445" s="327">
        <v>2</v>
      </c>
      <c r="L445" s="327">
        <v>4.6449</v>
      </c>
      <c r="M445" s="327">
        <v>3.1427</v>
      </c>
      <c r="N445" s="327">
        <v>4.9987</v>
      </c>
      <c r="O445" s="327">
        <v>2.4702</v>
      </c>
      <c r="P445" s="327">
        <v>0</v>
      </c>
    </row>
    <row r="446" spans="1:16" ht="15">
      <c r="A446" s="326">
        <v>36</v>
      </c>
      <c r="B446" s="327">
        <v>0</v>
      </c>
      <c r="C446" s="327">
        <v>0</v>
      </c>
      <c r="D446" s="327">
        <v>6.4048</v>
      </c>
      <c r="E446" s="327">
        <v>2.1606</v>
      </c>
      <c r="F446" s="327">
        <v>5.4182</v>
      </c>
      <c r="G446" s="327">
        <v>2.0405</v>
      </c>
      <c r="H446" s="327">
        <v>6.0402</v>
      </c>
      <c r="I446" s="327">
        <v>1.8963</v>
      </c>
      <c r="J446" s="327">
        <v>4.2855</v>
      </c>
      <c r="K446" s="327">
        <v>1.9951</v>
      </c>
      <c r="L446" s="327">
        <v>4.6069</v>
      </c>
      <c r="M446" s="327">
        <v>3.119</v>
      </c>
      <c r="N446" s="327">
        <v>4.8973</v>
      </c>
      <c r="O446" s="327">
        <v>2.451</v>
      </c>
      <c r="P446" s="327">
        <v>0</v>
      </c>
    </row>
    <row r="447" spans="1:16" ht="15">
      <c r="A447" s="326">
        <v>37</v>
      </c>
      <c r="B447" s="327">
        <v>0</v>
      </c>
      <c r="C447" s="327">
        <v>0</v>
      </c>
      <c r="D447" s="327">
        <v>6.0348</v>
      </c>
      <c r="E447" s="327">
        <v>2.1586</v>
      </c>
      <c r="F447" s="327">
        <v>5.327</v>
      </c>
      <c r="G447" s="327">
        <v>2.0392</v>
      </c>
      <c r="H447" s="327">
        <v>6.0715</v>
      </c>
      <c r="I447" s="327">
        <v>1.8786</v>
      </c>
      <c r="J447" s="327">
        <v>4.2052</v>
      </c>
      <c r="K447" s="327">
        <v>1.9902</v>
      </c>
      <c r="L447" s="327">
        <v>4.5688</v>
      </c>
      <c r="M447" s="327">
        <v>3.0953</v>
      </c>
      <c r="N447" s="327">
        <v>4.796</v>
      </c>
      <c r="O447" s="327">
        <v>2.4319</v>
      </c>
      <c r="P447" s="327">
        <v>0</v>
      </c>
    </row>
    <row r="448" spans="1:16" ht="15">
      <c r="A448" s="326">
        <v>38</v>
      </c>
      <c r="B448" s="327">
        <v>0</v>
      </c>
      <c r="C448" s="327">
        <v>0</v>
      </c>
      <c r="D448" s="327">
        <v>5.6647</v>
      </c>
      <c r="E448" s="327">
        <v>2.1567</v>
      </c>
      <c r="F448" s="327">
        <v>5.2358</v>
      </c>
      <c r="G448" s="327">
        <v>2.0379</v>
      </c>
      <c r="H448" s="327">
        <v>6.1028</v>
      </c>
      <c r="I448" s="327">
        <v>1.8608</v>
      </c>
      <c r="J448" s="327">
        <v>4.1249</v>
      </c>
      <c r="K448" s="327">
        <v>1.9853</v>
      </c>
      <c r="L448" s="327">
        <v>4.5308</v>
      </c>
      <c r="M448" s="327">
        <v>3.0716</v>
      </c>
      <c r="N448" s="327">
        <v>4.6946</v>
      </c>
      <c r="O448" s="327">
        <v>2.4128</v>
      </c>
      <c r="P448" s="327">
        <v>0</v>
      </c>
    </row>
    <row r="449" spans="1:16" ht="15">
      <c r="A449" s="326">
        <v>39</v>
      </c>
      <c r="B449" s="327">
        <v>0</v>
      </c>
      <c r="C449" s="327">
        <v>0</v>
      </c>
      <c r="D449" s="327">
        <v>5.2946</v>
      </c>
      <c r="E449" s="327">
        <v>2.1547</v>
      </c>
      <c r="F449" s="327">
        <v>5.1445</v>
      </c>
      <c r="G449" s="327">
        <v>2.0366</v>
      </c>
      <c r="H449" s="327">
        <v>6.1341</v>
      </c>
      <c r="I449" s="327">
        <v>1.8431</v>
      </c>
      <c r="J449" s="327">
        <v>4.0446</v>
      </c>
      <c r="K449" s="327">
        <v>1.9804</v>
      </c>
      <c r="L449" s="327">
        <v>4.4928</v>
      </c>
      <c r="M449" s="327">
        <v>3.0478</v>
      </c>
      <c r="N449" s="327">
        <v>4.5932</v>
      </c>
      <c r="O449" s="327">
        <v>2.3937</v>
      </c>
      <c r="P449" s="327">
        <v>0</v>
      </c>
    </row>
    <row r="450" spans="1:16" ht="15">
      <c r="A450" s="326">
        <v>40</v>
      </c>
      <c r="B450" s="327">
        <v>0</v>
      </c>
      <c r="C450" s="327">
        <v>0</v>
      </c>
      <c r="D450" s="327">
        <v>4.9246</v>
      </c>
      <c r="E450" s="327">
        <v>2.1528</v>
      </c>
      <c r="F450" s="327">
        <v>5.0533</v>
      </c>
      <c r="G450" s="327">
        <v>2.0353</v>
      </c>
      <c r="H450" s="327">
        <v>6.1654</v>
      </c>
      <c r="I450" s="327">
        <v>1.8254</v>
      </c>
      <c r="J450" s="327">
        <v>3.9643</v>
      </c>
      <c r="K450" s="327">
        <v>1.9755</v>
      </c>
      <c r="L450" s="327">
        <v>4.4547</v>
      </c>
      <c r="M450" s="327">
        <v>3.0241</v>
      </c>
      <c r="N450" s="327">
        <v>4.4919</v>
      </c>
      <c r="O450" s="327">
        <v>2.3745</v>
      </c>
      <c r="P450" s="327">
        <v>0</v>
      </c>
    </row>
    <row r="451" spans="1:16" ht="15">
      <c r="A451" s="326">
        <v>41</v>
      </c>
      <c r="B451" s="327">
        <v>0</v>
      </c>
      <c r="C451" s="327">
        <v>0</v>
      </c>
      <c r="D451" s="327">
        <v>4.5545</v>
      </c>
      <c r="E451" s="327">
        <v>2.1508</v>
      </c>
      <c r="F451" s="327">
        <v>4.9621</v>
      </c>
      <c r="G451" s="327">
        <v>2.034</v>
      </c>
      <c r="H451" s="327">
        <v>6.1967</v>
      </c>
      <c r="I451" s="327">
        <v>1.8076</v>
      </c>
      <c r="J451" s="327">
        <v>3.8841</v>
      </c>
      <c r="K451" s="327">
        <v>1.9707</v>
      </c>
      <c r="L451" s="327">
        <v>4.4167</v>
      </c>
      <c r="M451" s="327">
        <v>3.0004</v>
      </c>
      <c r="N451" s="327">
        <v>4.3905</v>
      </c>
      <c r="O451" s="327">
        <v>2.3554</v>
      </c>
      <c r="P451" s="327">
        <v>0</v>
      </c>
    </row>
    <row r="452" spans="1:16" ht="15">
      <c r="A452" s="326">
        <v>42</v>
      </c>
      <c r="B452" s="327">
        <v>0</v>
      </c>
      <c r="C452" s="327">
        <v>0</v>
      </c>
      <c r="D452" s="327">
        <v>4.1845</v>
      </c>
      <c r="E452" s="327">
        <v>2.1489</v>
      </c>
      <c r="F452" s="327">
        <v>4.8708</v>
      </c>
      <c r="G452" s="327">
        <v>2.0327</v>
      </c>
      <c r="H452" s="327">
        <v>6.2279</v>
      </c>
      <c r="I452" s="327">
        <v>1.7899</v>
      </c>
      <c r="J452" s="327">
        <v>3.8038</v>
      </c>
      <c r="K452" s="327">
        <v>1.9658</v>
      </c>
      <c r="L452" s="327">
        <v>4.3787</v>
      </c>
      <c r="M452" s="327">
        <v>2.9767</v>
      </c>
      <c r="N452" s="327">
        <v>4.2891</v>
      </c>
      <c r="O452" s="327">
        <v>2.3363</v>
      </c>
      <c r="P452" s="327">
        <v>0</v>
      </c>
    </row>
    <row r="453" spans="1:16" ht="15">
      <c r="A453" s="326">
        <v>43</v>
      </c>
      <c r="B453" s="327">
        <v>0</v>
      </c>
      <c r="C453" s="327">
        <v>0</v>
      </c>
      <c r="D453" s="327">
        <v>4.8325</v>
      </c>
      <c r="E453" s="327">
        <v>2.1384</v>
      </c>
      <c r="F453" s="327">
        <v>4.8866</v>
      </c>
      <c r="G453" s="327">
        <v>2.0269</v>
      </c>
      <c r="H453" s="327">
        <v>6.0454</v>
      </c>
      <c r="I453" s="327">
        <v>1.7884</v>
      </c>
      <c r="J453" s="327">
        <v>3.7891</v>
      </c>
      <c r="K453" s="327">
        <v>1.9631</v>
      </c>
      <c r="L453" s="327">
        <v>4.3591</v>
      </c>
      <c r="M453" s="327">
        <v>2.9656</v>
      </c>
      <c r="N453" s="327">
        <v>4.2265</v>
      </c>
      <c r="O453" s="327">
        <v>2.3307</v>
      </c>
      <c r="P453" s="327">
        <v>0</v>
      </c>
    </row>
    <row r="454" spans="1:16" ht="15">
      <c r="A454" s="326">
        <v>44</v>
      </c>
      <c r="B454" s="327">
        <v>0</v>
      </c>
      <c r="C454" s="327">
        <v>0</v>
      </c>
      <c r="D454" s="327">
        <v>5.4806</v>
      </c>
      <c r="E454" s="327">
        <v>2.1279</v>
      </c>
      <c r="F454" s="327">
        <v>4.9024</v>
      </c>
      <c r="G454" s="327">
        <v>2.0212</v>
      </c>
      <c r="H454" s="327">
        <v>5.8629</v>
      </c>
      <c r="I454" s="327">
        <v>1.7868</v>
      </c>
      <c r="J454" s="327">
        <v>3.7745</v>
      </c>
      <c r="K454" s="327">
        <v>1.9605</v>
      </c>
      <c r="L454" s="327">
        <v>4.3395</v>
      </c>
      <c r="M454" s="327">
        <v>2.9545</v>
      </c>
      <c r="N454" s="327">
        <v>4.1639</v>
      </c>
      <c r="O454" s="327">
        <v>2.3252</v>
      </c>
      <c r="P454" s="327">
        <v>0</v>
      </c>
    </row>
    <row r="455" spans="1:16" ht="15">
      <c r="A455" s="326">
        <v>45</v>
      </c>
      <c r="B455" s="327">
        <v>0</v>
      </c>
      <c r="C455" s="327">
        <v>0</v>
      </c>
      <c r="D455" s="327">
        <v>6.1286</v>
      </c>
      <c r="E455" s="327">
        <v>2.1175</v>
      </c>
      <c r="F455" s="327">
        <v>4.9182</v>
      </c>
      <c r="G455" s="327">
        <v>2.0155</v>
      </c>
      <c r="H455" s="327">
        <v>5.6803</v>
      </c>
      <c r="I455" s="327">
        <v>1.7853</v>
      </c>
      <c r="J455" s="327">
        <v>3.7599</v>
      </c>
      <c r="K455" s="327">
        <v>1.9578</v>
      </c>
      <c r="L455" s="327">
        <v>4.3199</v>
      </c>
      <c r="M455" s="327">
        <v>2.9435</v>
      </c>
      <c r="N455" s="327">
        <v>4.1013</v>
      </c>
      <c r="O455" s="327">
        <v>2.3197</v>
      </c>
      <c r="P455" s="327">
        <v>0</v>
      </c>
    </row>
    <row r="456" spans="1:16" ht="15">
      <c r="A456" s="326">
        <v>46</v>
      </c>
      <c r="B456" s="327">
        <v>0</v>
      </c>
      <c r="C456" s="327">
        <v>0</v>
      </c>
      <c r="D456" s="327">
        <v>6.7766</v>
      </c>
      <c r="E456" s="327">
        <v>2.107</v>
      </c>
      <c r="F456" s="327">
        <v>4.934</v>
      </c>
      <c r="G456" s="327">
        <v>2.0097</v>
      </c>
      <c r="H456" s="327">
        <v>5.4978</v>
      </c>
      <c r="I456" s="327">
        <v>1.7838</v>
      </c>
      <c r="J456" s="327">
        <v>3.7453</v>
      </c>
      <c r="K456" s="327">
        <v>1.9551</v>
      </c>
      <c r="L456" s="327">
        <v>4.3003</v>
      </c>
      <c r="M456" s="327">
        <v>2.9324</v>
      </c>
      <c r="N456" s="327">
        <v>4.0387</v>
      </c>
      <c r="O456" s="327">
        <v>2.3141</v>
      </c>
      <c r="P456" s="327">
        <v>0</v>
      </c>
    </row>
    <row r="457" spans="1:16" ht="15">
      <c r="A457" s="326">
        <v>47</v>
      </c>
      <c r="B457" s="327">
        <v>0</v>
      </c>
      <c r="C457" s="327">
        <v>0</v>
      </c>
      <c r="D457" s="327">
        <v>7.4247</v>
      </c>
      <c r="E457" s="327">
        <v>2.0965</v>
      </c>
      <c r="F457" s="327">
        <v>4.9498</v>
      </c>
      <c r="G457" s="327">
        <v>2.004</v>
      </c>
      <c r="H457" s="327">
        <v>5.3153</v>
      </c>
      <c r="I457" s="327">
        <v>1.7822</v>
      </c>
      <c r="J457" s="327">
        <v>3.7306</v>
      </c>
      <c r="K457" s="327">
        <v>1.9525</v>
      </c>
      <c r="L457" s="327">
        <v>4.2807</v>
      </c>
      <c r="M457" s="327">
        <v>2.9213</v>
      </c>
      <c r="N457" s="327">
        <v>3.9762</v>
      </c>
      <c r="O457" s="327">
        <v>2.3086</v>
      </c>
      <c r="P457" s="327">
        <v>0</v>
      </c>
    </row>
    <row r="458" spans="1:16" ht="15">
      <c r="A458" s="326">
        <v>48</v>
      </c>
      <c r="B458" s="327">
        <v>0</v>
      </c>
      <c r="C458" s="327">
        <v>0</v>
      </c>
      <c r="D458" s="327">
        <v>8.0727</v>
      </c>
      <c r="E458" s="327">
        <v>2.086</v>
      </c>
      <c r="F458" s="327">
        <v>4.9656</v>
      </c>
      <c r="G458" s="327">
        <v>1.9983</v>
      </c>
      <c r="H458" s="327">
        <v>5.1327</v>
      </c>
      <c r="I458" s="327">
        <v>1.7807</v>
      </c>
      <c r="J458" s="327">
        <v>3.716</v>
      </c>
      <c r="K458" s="327">
        <v>1.9498</v>
      </c>
      <c r="L458" s="327">
        <v>4.261</v>
      </c>
      <c r="M458" s="327">
        <v>2.9103</v>
      </c>
      <c r="N458" s="327">
        <v>3.9136</v>
      </c>
      <c r="O458" s="327">
        <v>2.3031</v>
      </c>
      <c r="P458" s="327">
        <v>0</v>
      </c>
    </row>
    <row r="459" spans="1:16" ht="15">
      <c r="A459" s="326">
        <v>49</v>
      </c>
      <c r="B459" s="327">
        <v>0</v>
      </c>
      <c r="C459" s="327">
        <v>0</v>
      </c>
      <c r="D459" s="327">
        <v>8.7208</v>
      </c>
      <c r="E459" s="327">
        <v>2.0756</v>
      </c>
      <c r="F459" s="327">
        <v>4.9814</v>
      </c>
      <c r="G459" s="327">
        <v>1.9925</v>
      </c>
      <c r="H459" s="327">
        <v>4.9502</v>
      </c>
      <c r="I459" s="327">
        <v>1.7792</v>
      </c>
      <c r="J459" s="327">
        <v>3.7014</v>
      </c>
      <c r="K459" s="327">
        <v>1.9472</v>
      </c>
      <c r="L459" s="327">
        <v>4.2414</v>
      </c>
      <c r="M459" s="327">
        <v>2.8992</v>
      </c>
      <c r="N459" s="327">
        <v>3.851</v>
      </c>
      <c r="O459" s="327">
        <v>2.2975</v>
      </c>
      <c r="P459" s="327">
        <v>0</v>
      </c>
    </row>
    <row r="460" spans="1:16" ht="15">
      <c r="A460" s="326">
        <v>50</v>
      </c>
      <c r="B460" s="327">
        <v>0</v>
      </c>
      <c r="C460" s="327">
        <v>0</v>
      </c>
      <c r="D460" s="327">
        <v>9.3688</v>
      </c>
      <c r="E460" s="327">
        <v>2.0651</v>
      </c>
      <c r="F460" s="327">
        <v>4.9972</v>
      </c>
      <c r="G460" s="327">
        <v>1.9868</v>
      </c>
      <c r="H460" s="327">
        <v>4.7676</v>
      </c>
      <c r="I460" s="327">
        <v>1.7776</v>
      </c>
      <c r="J460" s="327">
        <v>3.6867</v>
      </c>
      <c r="K460" s="327">
        <v>1.9445</v>
      </c>
      <c r="L460" s="327">
        <v>4.2218</v>
      </c>
      <c r="M460" s="327">
        <v>2.8881</v>
      </c>
      <c r="N460" s="327">
        <v>3.7884</v>
      </c>
      <c r="O460" s="327">
        <v>2.292</v>
      </c>
      <c r="P460" s="327">
        <v>0</v>
      </c>
    </row>
    <row r="461" spans="1:16" ht="15">
      <c r="A461" s="326">
        <v>51</v>
      </c>
      <c r="B461" s="327">
        <v>0</v>
      </c>
      <c r="C461" s="327">
        <v>0</v>
      </c>
      <c r="D461" s="327">
        <v>10.0168</v>
      </c>
      <c r="E461" s="327">
        <v>2.0546</v>
      </c>
      <c r="F461" s="327">
        <v>5.013</v>
      </c>
      <c r="G461" s="327">
        <v>1.9811</v>
      </c>
      <c r="H461" s="327">
        <v>4.5851</v>
      </c>
      <c r="I461" s="327">
        <v>1.7761</v>
      </c>
      <c r="J461" s="327">
        <v>3.6721</v>
      </c>
      <c r="K461" s="327">
        <v>1.9419</v>
      </c>
      <c r="L461" s="327">
        <v>4.2022</v>
      </c>
      <c r="M461" s="327">
        <v>2.877</v>
      </c>
      <c r="N461" s="327">
        <v>3.7258</v>
      </c>
      <c r="O461" s="327">
        <v>2.2865</v>
      </c>
      <c r="P461" s="327">
        <v>0</v>
      </c>
    </row>
    <row r="462" spans="1:16" ht="15">
      <c r="A462" s="326">
        <v>52</v>
      </c>
      <c r="B462" s="327">
        <v>0</v>
      </c>
      <c r="C462" s="327">
        <v>0</v>
      </c>
      <c r="D462" s="327">
        <v>10.6649</v>
      </c>
      <c r="E462" s="327">
        <v>2.0441</v>
      </c>
      <c r="F462" s="327">
        <v>5.0288</v>
      </c>
      <c r="G462" s="327">
        <v>1.9753</v>
      </c>
      <c r="H462" s="327">
        <v>4.4026</v>
      </c>
      <c r="I462" s="327">
        <v>1.7745</v>
      </c>
      <c r="J462" s="327">
        <v>3.6575</v>
      </c>
      <c r="K462" s="327">
        <v>1.9392</v>
      </c>
      <c r="L462" s="327">
        <v>4.1826</v>
      </c>
      <c r="M462" s="327">
        <v>2.866</v>
      </c>
      <c r="N462" s="327">
        <v>3.6632</v>
      </c>
      <c r="O462" s="327">
        <v>2.2809</v>
      </c>
      <c r="P462" s="327">
        <v>0</v>
      </c>
    </row>
    <row r="463" spans="1:16" ht="15">
      <c r="A463" s="326">
        <v>53</v>
      </c>
      <c r="B463" s="327">
        <v>0</v>
      </c>
      <c r="C463" s="327">
        <v>0</v>
      </c>
      <c r="D463" s="327">
        <v>11.3129</v>
      </c>
      <c r="E463" s="327">
        <v>2.0337</v>
      </c>
      <c r="F463" s="327">
        <v>5.0446</v>
      </c>
      <c r="G463" s="327">
        <v>1.9696</v>
      </c>
      <c r="H463" s="327">
        <v>4.22</v>
      </c>
      <c r="I463" s="327">
        <v>1.773</v>
      </c>
      <c r="J463" s="327">
        <v>3.6428</v>
      </c>
      <c r="K463" s="327">
        <v>1.9366</v>
      </c>
      <c r="L463" s="327">
        <v>4.163</v>
      </c>
      <c r="M463" s="327">
        <v>2.8549</v>
      </c>
      <c r="N463" s="327">
        <v>3.6006</v>
      </c>
      <c r="O463" s="327">
        <v>2.2754</v>
      </c>
      <c r="P463" s="327">
        <v>0</v>
      </c>
    </row>
    <row r="464" spans="1:16" ht="15">
      <c r="A464" s="326">
        <v>54</v>
      </c>
      <c r="B464" s="327">
        <v>0</v>
      </c>
      <c r="C464" s="327">
        <v>0</v>
      </c>
      <c r="D464" s="327">
        <v>11.961</v>
      </c>
      <c r="E464" s="327">
        <v>2.0232</v>
      </c>
      <c r="F464" s="327">
        <v>5.0604</v>
      </c>
      <c r="G464" s="327">
        <v>1.9639</v>
      </c>
      <c r="H464" s="327">
        <v>4.0375</v>
      </c>
      <c r="I464" s="327">
        <v>1.7715</v>
      </c>
      <c r="J464" s="327">
        <v>3.6282</v>
      </c>
      <c r="K464" s="327">
        <v>1.9339</v>
      </c>
      <c r="L464" s="327">
        <v>4.1434</v>
      </c>
      <c r="M464" s="327">
        <v>2.8438</v>
      </c>
      <c r="N464" s="327">
        <v>3.538</v>
      </c>
      <c r="O464" s="327">
        <v>2.2699</v>
      </c>
      <c r="P464" s="327">
        <v>0</v>
      </c>
    </row>
    <row r="465" spans="1:16" ht="15">
      <c r="A465" s="326">
        <v>55</v>
      </c>
      <c r="B465" s="327">
        <v>0</v>
      </c>
      <c r="C465" s="327">
        <v>0</v>
      </c>
      <c r="D465" s="327">
        <v>11.158</v>
      </c>
      <c r="E465" s="327">
        <v>1.9892</v>
      </c>
      <c r="F465" s="327">
        <v>4.9151</v>
      </c>
      <c r="G465" s="327">
        <v>1.9358</v>
      </c>
      <c r="H465" s="327">
        <v>3.9127</v>
      </c>
      <c r="I465" s="327">
        <v>1.7591</v>
      </c>
      <c r="J465" s="327">
        <v>3.5474</v>
      </c>
      <c r="K465" s="327">
        <v>1.9085</v>
      </c>
      <c r="L465" s="327">
        <v>4.0641</v>
      </c>
      <c r="M465" s="327">
        <v>2.7939</v>
      </c>
      <c r="N465" s="327">
        <v>3.4734</v>
      </c>
      <c r="O465" s="327">
        <v>2.2304</v>
      </c>
      <c r="P465" s="327">
        <v>0</v>
      </c>
    </row>
    <row r="466" spans="1:16" ht="15">
      <c r="A466" s="326">
        <v>56</v>
      </c>
      <c r="B466" s="327">
        <v>0</v>
      </c>
      <c r="C466" s="327">
        <v>0</v>
      </c>
      <c r="D466" s="327">
        <v>10.355</v>
      </c>
      <c r="E466" s="327">
        <v>1.9552</v>
      </c>
      <c r="F466" s="327">
        <v>4.7698</v>
      </c>
      <c r="G466" s="327">
        <v>1.9078</v>
      </c>
      <c r="H466" s="327">
        <v>3.7879</v>
      </c>
      <c r="I466" s="327">
        <v>1.7468</v>
      </c>
      <c r="J466" s="327">
        <v>3.4666</v>
      </c>
      <c r="K466" s="327">
        <v>1.8831</v>
      </c>
      <c r="L466" s="327">
        <v>3.9847</v>
      </c>
      <c r="M466" s="327">
        <v>2.7439</v>
      </c>
      <c r="N466" s="327">
        <v>3.4088</v>
      </c>
      <c r="O466" s="327">
        <v>2.191</v>
      </c>
      <c r="P466" s="327">
        <v>0</v>
      </c>
    </row>
    <row r="467" spans="1:16" ht="15">
      <c r="A467" s="326">
        <v>57</v>
      </c>
      <c r="B467" s="327">
        <v>0</v>
      </c>
      <c r="C467" s="327">
        <v>0</v>
      </c>
      <c r="D467" s="327">
        <v>9.552</v>
      </c>
      <c r="E467" s="327">
        <v>1.9212</v>
      </c>
      <c r="F467" s="327">
        <v>4.6245</v>
      </c>
      <c r="G467" s="327">
        <v>1.8797</v>
      </c>
      <c r="H467" s="327">
        <v>3.6631</v>
      </c>
      <c r="I467" s="327">
        <v>1.7344</v>
      </c>
      <c r="J467" s="327">
        <v>3.3858</v>
      </c>
      <c r="K467" s="327">
        <v>1.8577</v>
      </c>
      <c r="L467" s="327">
        <v>3.9053</v>
      </c>
      <c r="M467" s="327">
        <v>2.694</v>
      </c>
      <c r="N467" s="327">
        <v>3.3442</v>
      </c>
      <c r="O467" s="327">
        <v>2.1516</v>
      </c>
      <c r="P467" s="327">
        <v>0</v>
      </c>
    </row>
    <row r="468" spans="1:16" ht="15">
      <c r="A468" s="326">
        <v>58</v>
      </c>
      <c r="B468" s="327">
        <v>0</v>
      </c>
      <c r="C468" s="327">
        <v>0</v>
      </c>
      <c r="D468" s="327">
        <v>8.749</v>
      </c>
      <c r="E468" s="327">
        <v>1.8872</v>
      </c>
      <c r="F468" s="327">
        <v>4.4792</v>
      </c>
      <c r="G468" s="327">
        <v>1.8516</v>
      </c>
      <c r="H468" s="327">
        <v>3.5383</v>
      </c>
      <c r="I468" s="327">
        <v>1.7221</v>
      </c>
      <c r="J468" s="327">
        <v>3.305</v>
      </c>
      <c r="K468" s="327">
        <v>1.8323</v>
      </c>
      <c r="L468" s="327">
        <v>3.8259</v>
      </c>
      <c r="M468" s="327">
        <v>2.6441</v>
      </c>
      <c r="N468" s="327">
        <v>3.2796</v>
      </c>
      <c r="O468" s="327">
        <v>2.1122</v>
      </c>
      <c r="P468" s="327">
        <v>0</v>
      </c>
    </row>
    <row r="469" spans="1:16" ht="15">
      <c r="A469" s="326">
        <v>59</v>
      </c>
      <c r="B469" s="327">
        <v>0</v>
      </c>
      <c r="C469" s="327">
        <v>0</v>
      </c>
      <c r="D469" s="327">
        <v>7.946</v>
      </c>
      <c r="E469" s="327">
        <v>1.8532</v>
      </c>
      <c r="F469" s="327">
        <v>4.3339</v>
      </c>
      <c r="G469" s="327">
        <v>1.8236</v>
      </c>
      <c r="H469" s="327">
        <v>3.4136</v>
      </c>
      <c r="I469" s="327">
        <v>1.7097</v>
      </c>
      <c r="J469" s="327">
        <v>3.2242</v>
      </c>
      <c r="K469" s="327">
        <v>1.8069</v>
      </c>
      <c r="L469" s="327">
        <v>3.7465</v>
      </c>
      <c r="M469" s="327">
        <v>2.5941</v>
      </c>
      <c r="N469" s="327">
        <v>3.2151</v>
      </c>
      <c r="O469" s="327">
        <v>2.0727</v>
      </c>
      <c r="P469" s="327">
        <v>0</v>
      </c>
    </row>
    <row r="470" spans="1:16" ht="15">
      <c r="A470" s="326">
        <v>60</v>
      </c>
      <c r="B470" s="327">
        <v>0</v>
      </c>
      <c r="C470" s="327">
        <v>0</v>
      </c>
      <c r="D470" s="327">
        <v>7.143</v>
      </c>
      <c r="E470" s="327">
        <v>1.8192</v>
      </c>
      <c r="F470" s="327">
        <v>4.1886</v>
      </c>
      <c r="G470" s="327">
        <v>1.7955</v>
      </c>
      <c r="H470" s="327">
        <v>3.2888</v>
      </c>
      <c r="I470" s="327">
        <v>1.6973</v>
      </c>
      <c r="J470" s="327">
        <v>3.1434</v>
      </c>
      <c r="K470" s="327">
        <v>1.7815</v>
      </c>
      <c r="L470" s="327">
        <v>3.6672</v>
      </c>
      <c r="M470" s="327">
        <v>2.5442</v>
      </c>
      <c r="N470" s="327">
        <v>3.1505</v>
      </c>
      <c r="O470" s="327">
        <v>2.0333</v>
      </c>
      <c r="P470" s="327">
        <v>0</v>
      </c>
    </row>
    <row r="471" ht="12.75">
      <c r="A471" s="328"/>
    </row>
    <row r="472" ht="12.75">
      <c r="A472" s="320" t="e">
        <v>#N/A</v>
      </c>
    </row>
    <row r="473" spans="1:16" s="321" customFormat="1" ht="12.75">
      <c r="A473" s="484" t="s">
        <v>18311</v>
      </c>
      <c r="B473" s="484"/>
      <c r="C473" s="484"/>
      <c r="D473" s="484"/>
      <c r="E473" s="484"/>
      <c r="F473" s="484"/>
      <c r="G473" s="484"/>
      <c r="H473" s="484"/>
      <c r="I473" s="484"/>
      <c r="J473" s="484"/>
      <c r="K473" s="484"/>
      <c r="L473" s="484"/>
      <c r="M473" s="484"/>
      <c r="N473" s="484"/>
      <c r="O473" s="484"/>
      <c r="P473" s="484"/>
    </row>
    <row r="474" spans="1:16" ht="12.75">
      <c r="A474" s="485" t="s">
        <v>18123</v>
      </c>
      <c r="B474" s="485"/>
      <c r="C474" s="485"/>
      <c r="D474" s="485"/>
      <c r="E474" s="485"/>
      <c r="F474" s="485"/>
      <c r="G474" s="485"/>
      <c r="H474" s="485"/>
      <c r="I474" s="485"/>
      <c r="J474" s="485"/>
      <c r="K474" s="485"/>
      <c r="L474" s="485"/>
      <c r="M474" s="485"/>
      <c r="N474" s="485"/>
      <c r="O474" s="485"/>
      <c r="P474" s="485"/>
    </row>
    <row r="475" spans="1:16" ht="12.75">
      <c r="A475" s="322" t="s">
        <v>181</v>
      </c>
      <c r="B475" s="323" t="s">
        <v>182</v>
      </c>
      <c r="C475" s="323" t="s">
        <v>182</v>
      </c>
      <c r="D475" s="323" t="s">
        <v>182</v>
      </c>
      <c r="E475" s="323" t="s">
        <v>182</v>
      </c>
      <c r="F475" s="323" t="s">
        <v>182</v>
      </c>
      <c r="G475" s="323" t="s">
        <v>182</v>
      </c>
      <c r="H475" s="323" t="s">
        <v>182</v>
      </c>
      <c r="I475" s="323" t="s">
        <v>182</v>
      </c>
      <c r="J475" s="323" t="s">
        <v>182</v>
      </c>
      <c r="K475" s="323" t="s">
        <v>182</v>
      </c>
      <c r="L475" s="323" t="s">
        <v>182</v>
      </c>
      <c r="M475" s="323" t="s">
        <v>182</v>
      </c>
      <c r="N475" s="323" t="s">
        <v>182</v>
      </c>
      <c r="O475" s="323" t="s">
        <v>182</v>
      </c>
      <c r="P475" s="323" t="s">
        <v>182</v>
      </c>
    </row>
    <row r="476" spans="1:16" ht="12.75">
      <c r="A476" s="324" t="s">
        <v>196</v>
      </c>
      <c r="B476" s="325">
        <v>1</v>
      </c>
      <c r="C476" s="325">
        <v>2</v>
      </c>
      <c r="D476" s="325">
        <v>3</v>
      </c>
      <c r="E476" s="325">
        <v>4</v>
      </c>
      <c r="F476" s="325">
        <v>5</v>
      </c>
      <c r="G476" s="325">
        <v>6</v>
      </c>
      <c r="H476" s="325">
        <v>7</v>
      </c>
      <c r="I476" s="325">
        <v>8</v>
      </c>
      <c r="J476" s="325">
        <v>9</v>
      </c>
      <c r="K476" s="325">
        <v>10</v>
      </c>
      <c r="L476" s="325">
        <v>11</v>
      </c>
      <c r="M476" s="325">
        <v>12</v>
      </c>
      <c r="N476" s="325">
        <v>13</v>
      </c>
      <c r="O476" s="325">
        <v>14</v>
      </c>
      <c r="P476" s="325">
        <v>15</v>
      </c>
    </row>
    <row r="477" spans="1:16" ht="15">
      <c r="A477" s="326">
        <v>0</v>
      </c>
      <c r="B477" s="327">
        <v>0</v>
      </c>
      <c r="C477" s="327">
        <v>0</v>
      </c>
      <c r="D477" s="327">
        <v>21.6542</v>
      </c>
      <c r="E477" s="327">
        <v>9.1318</v>
      </c>
      <c r="F477" s="327">
        <v>25.2327</v>
      </c>
      <c r="G477" s="327">
        <v>8.4566</v>
      </c>
      <c r="H477" s="327">
        <v>34.8219</v>
      </c>
      <c r="I477" s="327">
        <v>8.271</v>
      </c>
      <c r="J477" s="327">
        <v>23.1127</v>
      </c>
      <c r="K477" s="327">
        <v>9.9249</v>
      </c>
      <c r="L477" s="327">
        <v>37</v>
      </c>
      <c r="M477" s="327">
        <v>10.9464</v>
      </c>
      <c r="N477" s="327">
        <v>0</v>
      </c>
      <c r="O477" s="327">
        <v>0</v>
      </c>
      <c r="P477" s="327">
        <v>0</v>
      </c>
    </row>
    <row r="478" spans="1:16" ht="15">
      <c r="A478" s="326">
        <v>1</v>
      </c>
      <c r="B478" s="327">
        <v>0</v>
      </c>
      <c r="C478" s="327">
        <v>0</v>
      </c>
      <c r="D478" s="327">
        <v>19.2482</v>
      </c>
      <c r="E478" s="327">
        <v>8.1172</v>
      </c>
      <c r="F478" s="327">
        <v>22.429</v>
      </c>
      <c r="G478" s="327">
        <v>7.517</v>
      </c>
      <c r="H478" s="327">
        <v>30.9528</v>
      </c>
      <c r="I478" s="327">
        <v>7.352</v>
      </c>
      <c r="J478" s="327">
        <v>20.5446</v>
      </c>
      <c r="K478" s="327">
        <v>8.8221</v>
      </c>
      <c r="L478" s="327">
        <v>32.8889</v>
      </c>
      <c r="M478" s="327">
        <v>9.7301</v>
      </c>
      <c r="N478" s="327">
        <v>0</v>
      </c>
      <c r="O478" s="327">
        <v>0</v>
      </c>
      <c r="P478" s="327">
        <v>0</v>
      </c>
    </row>
    <row r="479" spans="1:16" ht="15">
      <c r="A479" s="326">
        <v>2</v>
      </c>
      <c r="B479" s="327">
        <v>0</v>
      </c>
      <c r="C479" s="327">
        <v>0</v>
      </c>
      <c r="D479" s="327">
        <v>16.8421</v>
      </c>
      <c r="E479" s="327">
        <v>7.1025</v>
      </c>
      <c r="F479" s="327">
        <v>19.6254</v>
      </c>
      <c r="G479" s="327">
        <v>6.5774</v>
      </c>
      <c r="H479" s="327">
        <v>27.0837</v>
      </c>
      <c r="I479" s="327">
        <v>6.433</v>
      </c>
      <c r="J479" s="327">
        <v>17.9765</v>
      </c>
      <c r="K479" s="327">
        <v>7.7193</v>
      </c>
      <c r="L479" s="327">
        <v>28.7778</v>
      </c>
      <c r="M479" s="327">
        <v>8.5138</v>
      </c>
      <c r="N479" s="327">
        <v>0</v>
      </c>
      <c r="O479" s="327">
        <v>0</v>
      </c>
      <c r="P479" s="327">
        <v>0</v>
      </c>
    </row>
    <row r="480" spans="1:16" ht="15">
      <c r="A480" s="326">
        <v>3</v>
      </c>
      <c r="B480" s="327">
        <v>0</v>
      </c>
      <c r="C480" s="327">
        <v>0</v>
      </c>
      <c r="D480" s="327">
        <v>14.4361</v>
      </c>
      <c r="E480" s="327">
        <v>6.0879</v>
      </c>
      <c r="F480" s="327">
        <v>16.8218</v>
      </c>
      <c r="G480" s="327">
        <v>5.6378</v>
      </c>
      <c r="H480" s="327">
        <v>23.2146</v>
      </c>
      <c r="I480" s="327">
        <v>5.514</v>
      </c>
      <c r="J480" s="327">
        <v>15.4085</v>
      </c>
      <c r="K480" s="327">
        <v>6.6166</v>
      </c>
      <c r="L480" s="327">
        <v>24.6666</v>
      </c>
      <c r="M480" s="327">
        <v>7.2976</v>
      </c>
      <c r="N480" s="327">
        <v>0</v>
      </c>
      <c r="O480" s="327">
        <v>0</v>
      </c>
      <c r="P480" s="327">
        <v>0</v>
      </c>
    </row>
    <row r="481" spans="1:16" ht="15">
      <c r="A481" s="326">
        <v>4</v>
      </c>
      <c r="B481" s="327">
        <v>0</v>
      </c>
      <c r="C481" s="327">
        <v>0</v>
      </c>
      <c r="D481" s="327">
        <v>12.0301</v>
      </c>
      <c r="E481" s="327">
        <v>5.0732</v>
      </c>
      <c r="F481" s="327">
        <v>14.0181</v>
      </c>
      <c r="G481" s="327">
        <v>4.6981</v>
      </c>
      <c r="H481" s="327">
        <v>19.3455</v>
      </c>
      <c r="I481" s="327">
        <v>4.595</v>
      </c>
      <c r="J481" s="327">
        <v>12.8404</v>
      </c>
      <c r="K481" s="327">
        <v>5.5138</v>
      </c>
      <c r="L481" s="327">
        <v>20.5555</v>
      </c>
      <c r="M481" s="327">
        <v>6.0813</v>
      </c>
      <c r="N481" s="327">
        <v>0</v>
      </c>
      <c r="O481" s="327">
        <v>0</v>
      </c>
      <c r="P481" s="327">
        <v>0</v>
      </c>
    </row>
    <row r="482" spans="1:16" ht="15">
      <c r="A482" s="326">
        <v>5</v>
      </c>
      <c r="B482" s="327">
        <v>0</v>
      </c>
      <c r="C482" s="327">
        <v>0</v>
      </c>
      <c r="D482" s="327">
        <v>9.6241</v>
      </c>
      <c r="E482" s="327">
        <v>4.0586</v>
      </c>
      <c r="F482" s="327">
        <v>11.2145</v>
      </c>
      <c r="G482" s="327">
        <v>3.7585</v>
      </c>
      <c r="H482" s="327">
        <v>15.4764</v>
      </c>
      <c r="I482" s="327">
        <v>3.676</v>
      </c>
      <c r="J482" s="327">
        <v>10.2723</v>
      </c>
      <c r="K482" s="327">
        <v>4.4111</v>
      </c>
      <c r="L482" s="327">
        <v>16.4444</v>
      </c>
      <c r="M482" s="327">
        <v>4.865</v>
      </c>
      <c r="N482" s="327">
        <v>0</v>
      </c>
      <c r="O482" s="327">
        <v>0</v>
      </c>
      <c r="P482" s="327">
        <v>0</v>
      </c>
    </row>
    <row r="483" spans="1:16" ht="15">
      <c r="A483" s="326">
        <v>6</v>
      </c>
      <c r="B483" s="327">
        <v>0</v>
      </c>
      <c r="C483" s="327">
        <v>0</v>
      </c>
      <c r="D483" s="327">
        <v>7.2181</v>
      </c>
      <c r="E483" s="327">
        <v>3.0439</v>
      </c>
      <c r="F483" s="327">
        <v>8.4109</v>
      </c>
      <c r="G483" s="327">
        <v>2.8189</v>
      </c>
      <c r="H483" s="327">
        <v>11.6073</v>
      </c>
      <c r="I483" s="327">
        <v>2.757</v>
      </c>
      <c r="J483" s="327">
        <v>7.7042</v>
      </c>
      <c r="K483" s="327">
        <v>3.3083</v>
      </c>
      <c r="L483" s="327">
        <v>12.3333</v>
      </c>
      <c r="M483" s="327">
        <v>3.6488</v>
      </c>
      <c r="N483" s="327">
        <v>0</v>
      </c>
      <c r="O483" s="327">
        <v>0</v>
      </c>
      <c r="P483" s="327">
        <v>0</v>
      </c>
    </row>
    <row r="484" spans="1:16" ht="15">
      <c r="A484" s="326">
        <v>7</v>
      </c>
      <c r="B484" s="327">
        <v>0</v>
      </c>
      <c r="C484" s="327">
        <v>0</v>
      </c>
      <c r="D484" s="327">
        <v>7.0546</v>
      </c>
      <c r="E484" s="327">
        <v>2.9735</v>
      </c>
      <c r="F484" s="327">
        <v>8.0751</v>
      </c>
      <c r="G484" s="327">
        <v>2.7534</v>
      </c>
      <c r="H484" s="327">
        <v>11.066</v>
      </c>
      <c r="I484" s="327">
        <v>2.6927</v>
      </c>
      <c r="J484" s="327">
        <v>7.6345</v>
      </c>
      <c r="K484" s="327">
        <v>3.2164</v>
      </c>
      <c r="L484" s="327">
        <v>11.7289</v>
      </c>
      <c r="M484" s="327">
        <v>3.5637</v>
      </c>
      <c r="N484" s="327">
        <v>0</v>
      </c>
      <c r="O484" s="327">
        <v>0</v>
      </c>
      <c r="P484" s="327">
        <v>0</v>
      </c>
    </row>
    <row r="485" spans="1:16" ht="15">
      <c r="A485" s="326">
        <v>8</v>
      </c>
      <c r="B485" s="327">
        <v>0</v>
      </c>
      <c r="C485" s="327">
        <v>0</v>
      </c>
      <c r="D485" s="327">
        <v>6.8911</v>
      </c>
      <c r="E485" s="327">
        <v>2.9031</v>
      </c>
      <c r="F485" s="327">
        <v>7.7393</v>
      </c>
      <c r="G485" s="327">
        <v>2.6879</v>
      </c>
      <c r="H485" s="327">
        <v>10.5247</v>
      </c>
      <c r="I485" s="327">
        <v>2.6283</v>
      </c>
      <c r="J485" s="327">
        <v>7.5648</v>
      </c>
      <c r="K485" s="327">
        <v>3.1245</v>
      </c>
      <c r="L485" s="327">
        <v>11.1244</v>
      </c>
      <c r="M485" s="327">
        <v>3.4787</v>
      </c>
      <c r="N485" s="327">
        <v>0</v>
      </c>
      <c r="O485" s="327">
        <v>0</v>
      </c>
      <c r="P485" s="327">
        <v>0</v>
      </c>
    </row>
    <row r="486" spans="1:16" ht="15">
      <c r="A486" s="326">
        <v>9</v>
      </c>
      <c r="B486" s="327">
        <v>0</v>
      </c>
      <c r="C486" s="327">
        <v>0</v>
      </c>
      <c r="D486" s="327">
        <v>6.7277</v>
      </c>
      <c r="E486" s="327">
        <v>2.8327</v>
      </c>
      <c r="F486" s="327">
        <v>7.4036</v>
      </c>
      <c r="G486" s="327">
        <v>2.6225</v>
      </c>
      <c r="H486" s="327">
        <v>9.9834</v>
      </c>
      <c r="I486" s="327">
        <v>2.564</v>
      </c>
      <c r="J486" s="327">
        <v>7.4951</v>
      </c>
      <c r="K486" s="327">
        <v>3.0326</v>
      </c>
      <c r="L486" s="327">
        <v>10.52</v>
      </c>
      <c r="M486" s="327">
        <v>3.3936</v>
      </c>
      <c r="N486" s="327">
        <v>0</v>
      </c>
      <c r="O486" s="327">
        <v>0</v>
      </c>
      <c r="P486" s="327">
        <v>0</v>
      </c>
    </row>
    <row r="487" spans="1:16" ht="15">
      <c r="A487" s="326">
        <v>10</v>
      </c>
      <c r="B487" s="327">
        <v>0</v>
      </c>
      <c r="C487" s="327">
        <v>0</v>
      </c>
      <c r="D487" s="327">
        <v>6.5642</v>
      </c>
      <c r="E487" s="327">
        <v>2.7623</v>
      </c>
      <c r="F487" s="327">
        <v>7.0678</v>
      </c>
      <c r="G487" s="327">
        <v>2.557</v>
      </c>
      <c r="H487" s="327">
        <v>9.4421</v>
      </c>
      <c r="I487" s="327">
        <v>2.4997</v>
      </c>
      <c r="J487" s="327">
        <v>7.4254</v>
      </c>
      <c r="K487" s="327">
        <v>2.9407</v>
      </c>
      <c r="L487" s="327">
        <v>9.9156</v>
      </c>
      <c r="M487" s="327">
        <v>3.3085</v>
      </c>
      <c r="N487" s="327">
        <v>0</v>
      </c>
      <c r="O487" s="327">
        <v>0</v>
      </c>
      <c r="P487" s="327">
        <v>0</v>
      </c>
    </row>
    <row r="488" spans="1:16" ht="15">
      <c r="A488" s="326">
        <v>11</v>
      </c>
      <c r="B488" s="327">
        <v>0</v>
      </c>
      <c r="C488" s="327">
        <v>0</v>
      </c>
      <c r="D488" s="327">
        <v>6.4007</v>
      </c>
      <c r="E488" s="327">
        <v>2.6919</v>
      </c>
      <c r="F488" s="327">
        <v>6.732</v>
      </c>
      <c r="G488" s="327">
        <v>2.4915</v>
      </c>
      <c r="H488" s="327">
        <v>8.9008</v>
      </c>
      <c r="I488" s="327">
        <v>2.4353</v>
      </c>
      <c r="J488" s="327">
        <v>7.3557</v>
      </c>
      <c r="K488" s="327">
        <v>2.8488</v>
      </c>
      <c r="L488" s="327">
        <v>9.3111</v>
      </c>
      <c r="M488" s="327">
        <v>3.2235</v>
      </c>
      <c r="N488" s="327">
        <v>0</v>
      </c>
      <c r="O488" s="327">
        <v>0</v>
      </c>
      <c r="P488" s="327">
        <v>0</v>
      </c>
    </row>
    <row r="489" spans="1:16" ht="15">
      <c r="A489" s="326">
        <v>12</v>
      </c>
      <c r="B489" s="327">
        <v>0</v>
      </c>
      <c r="C489" s="327">
        <v>0</v>
      </c>
      <c r="D489" s="327">
        <v>6.2372</v>
      </c>
      <c r="E489" s="327">
        <v>2.6215</v>
      </c>
      <c r="F489" s="327">
        <v>6.3963</v>
      </c>
      <c r="G489" s="327">
        <v>2.4261</v>
      </c>
      <c r="H489" s="327">
        <v>8.3595</v>
      </c>
      <c r="I489" s="327">
        <v>2.371</v>
      </c>
      <c r="J489" s="327">
        <v>7.286</v>
      </c>
      <c r="K489" s="327">
        <v>2.7569</v>
      </c>
      <c r="L489" s="327">
        <v>8.7067</v>
      </c>
      <c r="M489" s="327">
        <v>3.1384</v>
      </c>
      <c r="N489" s="327">
        <v>0</v>
      </c>
      <c r="O489" s="327">
        <v>0</v>
      </c>
      <c r="P489" s="327">
        <v>0</v>
      </c>
    </row>
    <row r="490" spans="1:16" ht="15">
      <c r="A490" s="326">
        <v>13</v>
      </c>
      <c r="B490" s="327">
        <v>0</v>
      </c>
      <c r="C490" s="327">
        <v>0</v>
      </c>
      <c r="D490" s="327">
        <v>6.0738</v>
      </c>
      <c r="E490" s="327">
        <v>2.5511</v>
      </c>
      <c r="F490" s="327">
        <v>6.0605</v>
      </c>
      <c r="G490" s="327">
        <v>2.3606</v>
      </c>
      <c r="H490" s="327">
        <v>7.8182</v>
      </c>
      <c r="I490" s="327">
        <v>2.3067</v>
      </c>
      <c r="J490" s="327">
        <v>7.2163</v>
      </c>
      <c r="K490" s="327">
        <v>2.665</v>
      </c>
      <c r="L490" s="327">
        <v>8.1023</v>
      </c>
      <c r="M490" s="327">
        <v>3.0533</v>
      </c>
      <c r="N490" s="327">
        <v>0</v>
      </c>
      <c r="O490" s="327">
        <v>0</v>
      </c>
      <c r="P490" s="327">
        <v>0</v>
      </c>
    </row>
    <row r="491" spans="1:16" ht="15">
      <c r="A491" s="326">
        <v>14</v>
      </c>
      <c r="B491" s="327">
        <v>0</v>
      </c>
      <c r="C491" s="327">
        <v>0</v>
      </c>
      <c r="D491" s="327">
        <v>5.9103</v>
      </c>
      <c r="E491" s="327">
        <v>2.4807</v>
      </c>
      <c r="F491" s="327">
        <v>5.7247</v>
      </c>
      <c r="G491" s="327">
        <v>2.2951</v>
      </c>
      <c r="H491" s="327">
        <v>7.2769</v>
      </c>
      <c r="I491" s="327">
        <v>2.2424</v>
      </c>
      <c r="J491" s="327">
        <v>7.1466</v>
      </c>
      <c r="K491" s="327">
        <v>2.5731</v>
      </c>
      <c r="L491" s="327">
        <v>7.4978</v>
      </c>
      <c r="M491" s="327">
        <v>2.9683</v>
      </c>
      <c r="N491" s="327">
        <v>0</v>
      </c>
      <c r="O491" s="327">
        <v>0</v>
      </c>
      <c r="P491" s="327">
        <v>0</v>
      </c>
    </row>
    <row r="492" spans="1:16" ht="15">
      <c r="A492" s="326">
        <v>15</v>
      </c>
      <c r="B492" s="327">
        <v>0</v>
      </c>
      <c r="C492" s="327">
        <v>0</v>
      </c>
      <c r="D492" s="327">
        <v>5.7468</v>
      </c>
      <c r="E492" s="327">
        <v>2.4103</v>
      </c>
      <c r="F492" s="327">
        <v>5.389</v>
      </c>
      <c r="G492" s="327">
        <v>2.2297</v>
      </c>
      <c r="H492" s="327">
        <v>6.7356</v>
      </c>
      <c r="I492" s="327">
        <v>2.178</v>
      </c>
      <c r="J492" s="327">
        <v>7.0769</v>
      </c>
      <c r="K492" s="327">
        <v>2.4812</v>
      </c>
      <c r="L492" s="327">
        <v>6.8934</v>
      </c>
      <c r="M492" s="327">
        <v>2.8832</v>
      </c>
      <c r="N492" s="327">
        <v>0</v>
      </c>
      <c r="O492" s="327">
        <v>0</v>
      </c>
      <c r="P492" s="327">
        <v>0</v>
      </c>
    </row>
    <row r="493" spans="1:16" ht="15">
      <c r="A493" s="326">
        <v>16</v>
      </c>
      <c r="B493" s="327">
        <v>0</v>
      </c>
      <c r="C493" s="327">
        <v>0</v>
      </c>
      <c r="D493" s="327">
        <v>5.5834</v>
      </c>
      <c r="E493" s="327">
        <v>2.3399</v>
      </c>
      <c r="F493" s="327">
        <v>5.0532</v>
      </c>
      <c r="G493" s="327">
        <v>2.1642</v>
      </c>
      <c r="H493" s="327">
        <v>6.1943</v>
      </c>
      <c r="I493" s="327">
        <v>2.1137</v>
      </c>
      <c r="J493" s="327">
        <v>7.0072</v>
      </c>
      <c r="K493" s="327">
        <v>2.3893</v>
      </c>
      <c r="L493" s="327">
        <v>6.2889</v>
      </c>
      <c r="M493" s="327">
        <v>2.7981</v>
      </c>
      <c r="N493" s="327">
        <v>0</v>
      </c>
      <c r="O493" s="327">
        <v>0</v>
      </c>
      <c r="P493" s="327">
        <v>0</v>
      </c>
    </row>
    <row r="494" spans="1:16" ht="15">
      <c r="A494" s="326">
        <v>17</v>
      </c>
      <c r="B494" s="327">
        <v>0</v>
      </c>
      <c r="C494" s="327">
        <v>0</v>
      </c>
      <c r="D494" s="327">
        <v>5.4199</v>
      </c>
      <c r="E494" s="327">
        <v>2.2695</v>
      </c>
      <c r="F494" s="327">
        <v>4.7174</v>
      </c>
      <c r="G494" s="327">
        <v>2.0987</v>
      </c>
      <c r="H494" s="327">
        <v>5.6531</v>
      </c>
      <c r="I494" s="327">
        <v>2.0494</v>
      </c>
      <c r="J494" s="327">
        <v>6.9375</v>
      </c>
      <c r="K494" s="327">
        <v>2.2974</v>
      </c>
      <c r="L494" s="327">
        <v>5.6845</v>
      </c>
      <c r="M494" s="327">
        <v>2.7131</v>
      </c>
      <c r="N494" s="327">
        <v>0</v>
      </c>
      <c r="O494" s="327">
        <v>0</v>
      </c>
      <c r="P494" s="327">
        <v>0</v>
      </c>
    </row>
    <row r="495" spans="1:16" ht="15">
      <c r="A495" s="326">
        <v>18</v>
      </c>
      <c r="B495" s="327">
        <v>0</v>
      </c>
      <c r="C495" s="327">
        <v>0</v>
      </c>
      <c r="D495" s="327">
        <v>5.2564</v>
      </c>
      <c r="E495" s="327">
        <v>2.1991</v>
      </c>
      <c r="F495" s="327">
        <v>4.3817</v>
      </c>
      <c r="G495" s="327">
        <v>2.0333</v>
      </c>
      <c r="H495" s="327">
        <v>5.1118</v>
      </c>
      <c r="I495" s="327">
        <v>1.985</v>
      </c>
      <c r="J495" s="327">
        <v>6.8678</v>
      </c>
      <c r="K495" s="327">
        <v>2.2055</v>
      </c>
      <c r="L495" s="327">
        <v>5.0801</v>
      </c>
      <c r="M495" s="327">
        <v>2.628</v>
      </c>
      <c r="N495" s="327">
        <v>7.171</v>
      </c>
      <c r="O495" s="327">
        <v>3.757</v>
      </c>
      <c r="P495" s="327">
        <v>0</v>
      </c>
    </row>
    <row r="496" spans="1:16" ht="15">
      <c r="A496" s="326">
        <v>19</v>
      </c>
      <c r="B496" s="327">
        <v>0</v>
      </c>
      <c r="C496" s="327">
        <v>0</v>
      </c>
      <c r="D496" s="327">
        <v>5.4336</v>
      </c>
      <c r="E496" s="327">
        <v>2.1884</v>
      </c>
      <c r="F496" s="327">
        <v>4.4311</v>
      </c>
      <c r="G496" s="327">
        <v>2.0261</v>
      </c>
      <c r="H496" s="327">
        <v>4.9962</v>
      </c>
      <c r="I496" s="327">
        <v>1.9846</v>
      </c>
      <c r="J496" s="327">
        <v>6.5869</v>
      </c>
      <c r="K496" s="327">
        <v>2.1912</v>
      </c>
      <c r="L496" s="327">
        <v>4.947</v>
      </c>
      <c r="M496" s="327">
        <v>2.624</v>
      </c>
      <c r="N496" s="327">
        <v>6.9718</v>
      </c>
      <c r="O496" s="327">
        <v>3.6526</v>
      </c>
      <c r="P496" s="327">
        <v>0</v>
      </c>
    </row>
    <row r="497" spans="1:16" ht="15">
      <c r="A497" s="326">
        <v>20</v>
      </c>
      <c r="B497" s="327">
        <v>0</v>
      </c>
      <c r="C497" s="327">
        <v>0</v>
      </c>
      <c r="D497" s="327">
        <v>5.6108</v>
      </c>
      <c r="E497" s="327">
        <v>2.1777</v>
      </c>
      <c r="F497" s="327">
        <v>4.4806</v>
      </c>
      <c r="G497" s="327">
        <v>2.0189</v>
      </c>
      <c r="H497" s="327">
        <v>4.8806</v>
      </c>
      <c r="I497" s="327">
        <v>1.9841</v>
      </c>
      <c r="J497" s="327">
        <v>6.306</v>
      </c>
      <c r="K497" s="327">
        <v>2.1768</v>
      </c>
      <c r="L497" s="327">
        <v>4.814</v>
      </c>
      <c r="M497" s="327">
        <v>2.62</v>
      </c>
      <c r="N497" s="327">
        <v>6.7726</v>
      </c>
      <c r="O497" s="327">
        <v>3.5483</v>
      </c>
      <c r="P497" s="327">
        <v>0</v>
      </c>
    </row>
    <row r="498" spans="1:16" ht="15">
      <c r="A498" s="326">
        <v>21</v>
      </c>
      <c r="B498" s="327">
        <v>0</v>
      </c>
      <c r="C498" s="327">
        <v>0</v>
      </c>
      <c r="D498" s="327">
        <v>5.7879</v>
      </c>
      <c r="E498" s="327">
        <v>2.167</v>
      </c>
      <c r="F498" s="327">
        <v>4.53</v>
      </c>
      <c r="G498" s="327">
        <v>2.0117</v>
      </c>
      <c r="H498" s="327">
        <v>4.765</v>
      </c>
      <c r="I498" s="327">
        <v>1.9836</v>
      </c>
      <c r="J498" s="327">
        <v>6.0252</v>
      </c>
      <c r="K498" s="327">
        <v>2.1624</v>
      </c>
      <c r="L498" s="327">
        <v>4.681</v>
      </c>
      <c r="M498" s="327">
        <v>2.616</v>
      </c>
      <c r="N498" s="327">
        <v>6.5734</v>
      </c>
      <c r="O498" s="327">
        <v>3.4439</v>
      </c>
      <c r="P498" s="327">
        <v>0</v>
      </c>
    </row>
    <row r="499" spans="1:16" ht="15">
      <c r="A499" s="326">
        <v>22</v>
      </c>
      <c r="B499" s="327">
        <v>0</v>
      </c>
      <c r="C499" s="327">
        <v>0</v>
      </c>
      <c r="D499" s="327">
        <v>5.9651</v>
      </c>
      <c r="E499" s="327">
        <v>2.1563</v>
      </c>
      <c r="F499" s="327">
        <v>4.5795</v>
      </c>
      <c r="G499" s="327">
        <v>2.0045</v>
      </c>
      <c r="H499" s="327">
        <v>4.6494</v>
      </c>
      <c r="I499" s="327">
        <v>1.9831</v>
      </c>
      <c r="J499" s="327">
        <v>5.7443</v>
      </c>
      <c r="K499" s="327">
        <v>2.1481</v>
      </c>
      <c r="L499" s="327">
        <v>4.5479</v>
      </c>
      <c r="M499" s="327">
        <v>2.612</v>
      </c>
      <c r="N499" s="327">
        <v>6.3742</v>
      </c>
      <c r="O499" s="327">
        <v>3.3396</v>
      </c>
      <c r="P499" s="327">
        <v>0</v>
      </c>
    </row>
    <row r="500" spans="1:16" ht="15">
      <c r="A500" s="326">
        <v>23</v>
      </c>
      <c r="B500" s="327">
        <v>0</v>
      </c>
      <c r="C500" s="327">
        <v>0</v>
      </c>
      <c r="D500" s="327">
        <v>6.1422</v>
      </c>
      <c r="E500" s="327">
        <v>2.1456</v>
      </c>
      <c r="F500" s="327">
        <v>4.6289</v>
      </c>
      <c r="G500" s="327">
        <v>1.9973</v>
      </c>
      <c r="H500" s="327">
        <v>4.5338</v>
      </c>
      <c r="I500" s="327">
        <v>1.9826</v>
      </c>
      <c r="J500" s="327">
        <v>5.4635</v>
      </c>
      <c r="K500" s="327">
        <v>2.1337</v>
      </c>
      <c r="L500" s="327">
        <v>4.4149</v>
      </c>
      <c r="M500" s="327">
        <v>2.6081</v>
      </c>
      <c r="N500" s="327">
        <v>6.175</v>
      </c>
      <c r="O500" s="327">
        <v>3.2352</v>
      </c>
      <c r="P500" s="327">
        <v>0</v>
      </c>
    </row>
    <row r="501" spans="1:16" ht="15">
      <c r="A501" s="326">
        <v>24</v>
      </c>
      <c r="B501" s="327">
        <v>0</v>
      </c>
      <c r="C501" s="327">
        <v>0</v>
      </c>
      <c r="D501" s="327">
        <v>6.3194</v>
      </c>
      <c r="E501" s="327">
        <v>2.1349</v>
      </c>
      <c r="F501" s="327">
        <v>4.6784</v>
      </c>
      <c r="G501" s="327">
        <v>1.9901</v>
      </c>
      <c r="H501" s="327">
        <v>4.4182</v>
      </c>
      <c r="I501" s="327">
        <v>1.9821</v>
      </c>
      <c r="J501" s="327">
        <v>5.1826</v>
      </c>
      <c r="K501" s="327">
        <v>2.1193</v>
      </c>
      <c r="L501" s="327">
        <v>4.2819</v>
      </c>
      <c r="M501" s="327">
        <v>2.6041</v>
      </c>
      <c r="N501" s="327">
        <v>5.9758</v>
      </c>
      <c r="O501" s="327">
        <v>3.1308</v>
      </c>
      <c r="P501" s="327">
        <v>0</v>
      </c>
    </row>
    <row r="502" spans="1:16" ht="15">
      <c r="A502" s="326">
        <v>25</v>
      </c>
      <c r="B502" s="327">
        <v>0</v>
      </c>
      <c r="C502" s="327">
        <v>0</v>
      </c>
      <c r="D502" s="327">
        <v>6.4965</v>
      </c>
      <c r="E502" s="327">
        <v>2.1242</v>
      </c>
      <c r="F502" s="327">
        <v>4.7279</v>
      </c>
      <c r="G502" s="327">
        <v>1.9829</v>
      </c>
      <c r="H502" s="327">
        <v>4.3025</v>
      </c>
      <c r="I502" s="327">
        <v>1.9816</v>
      </c>
      <c r="J502" s="327">
        <v>4.9018</v>
      </c>
      <c r="K502" s="327">
        <v>2.105</v>
      </c>
      <c r="L502" s="327">
        <v>4.1489</v>
      </c>
      <c r="M502" s="327">
        <v>2.6001</v>
      </c>
      <c r="N502" s="327">
        <v>5.7766</v>
      </c>
      <c r="O502" s="327">
        <v>3.0265</v>
      </c>
      <c r="P502" s="327">
        <v>0</v>
      </c>
    </row>
    <row r="503" spans="1:16" ht="15">
      <c r="A503" s="326">
        <v>26</v>
      </c>
      <c r="B503" s="327">
        <v>0</v>
      </c>
      <c r="C503" s="327">
        <v>0</v>
      </c>
      <c r="D503" s="327">
        <v>6.6737</v>
      </c>
      <c r="E503" s="327">
        <v>2.1135</v>
      </c>
      <c r="F503" s="327">
        <v>4.7773</v>
      </c>
      <c r="G503" s="327">
        <v>1.9757</v>
      </c>
      <c r="H503" s="327">
        <v>4.1869</v>
      </c>
      <c r="I503" s="327">
        <v>1.9811</v>
      </c>
      <c r="J503" s="327">
        <v>4.6209</v>
      </c>
      <c r="K503" s="327">
        <v>2.0906</v>
      </c>
      <c r="L503" s="327">
        <v>4.0158</v>
      </c>
      <c r="M503" s="327">
        <v>2.5961</v>
      </c>
      <c r="N503" s="327">
        <v>5.5774</v>
      </c>
      <c r="O503" s="327">
        <v>2.9221</v>
      </c>
      <c r="P503" s="327">
        <v>0</v>
      </c>
    </row>
    <row r="504" spans="1:16" ht="15">
      <c r="A504" s="326">
        <v>27</v>
      </c>
      <c r="B504" s="327">
        <v>0</v>
      </c>
      <c r="C504" s="327">
        <v>0</v>
      </c>
      <c r="D504" s="327">
        <v>6.8509</v>
      </c>
      <c r="E504" s="327">
        <v>2.1028</v>
      </c>
      <c r="F504" s="327">
        <v>4.8268</v>
      </c>
      <c r="G504" s="327">
        <v>1.9685</v>
      </c>
      <c r="H504" s="327">
        <v>4.0713</v>
      </c>
      <c r="I504" s="327">
        <v>1.9807</v>
      </c>
      <c r="J504" s="327">
        <v>4.3401</v>
      </c>
      <c r="K504" s="327">
        <v>2.0763</v>
      </c>
      <c r="L504" s="327">
        <v>3.8828</v>
      </c>
      <c r="M504" s="327">
        <v>2.5921</v>
      </c>
      <c r="N504" s="327">
        <v>5.3782</v>
      </c>
      <c r="O504" s="327">
        <v>2.8177</v>
      </c>
      <c r="P504" s="327">
        <v>0</v>
      </c>
    </row>
    <row r="505" spans="1:16" ht="15">
      <c r="A505" s="326">
        <v>28</v>
      </c>
      <c r="B505" s="327">
        <v>0</v>
      </c>
      <c r="C505" s="327">
        <v>0</v>
      </c>
      <c r="D505" s="327">
        <v>7.028</v>
      </c>
      <c r="E505" s="327">
        <v>2.0921</v>
      </c>
      <c r="F505" s="327">
        <v>4.8762</v>
      </c>
      <c r="G505" s="327">
        <v>1.9613</v>
      </c>
      <c r="H505" s="327">
        <v>3.9557</v>
      </c>
      <c r="I505" s="327">
        <v>1.9802</v>
      </c>
      <c r="J505" s="327">
        <v>4.0592</v>
      </c>
      <c r="K505" s="327">
        <v>2.0619</v>
      </c>
      <c r="L505" s="327">
        <v>3.7498</v>
      </c>
      <c r="M505" s="327">
        <v>2.5881</v>
      </c>
      <c r="N505" s="327">
        <v>5.179</v>
      </c>
      <c r="O505" s="327">
        <v>2.7134</v>
      </c>
      <c r="P505" s="327">
        <v>0</v>
      </c>
    </row>
    <row r="506" spans="1:16" ht="15">
      <c r="A506" s="326">
        <v>29</v>
      </c>
      <c r="B506" s="327">
        <v>0</v>
      </c>
      <c r="C506" s="327">
        <v>0</v>
      </c>
      <c r="D506" s="327">
        <v>7.2052</v>
      </c>
      <c r="E506" s="327">
        <v>2.0814</v>
      </c>
      <c r="F506" s="327">
        <v>4.9257</v>
      </c>
      <c r="G506" s="327">
        <v>1.9541</v>
      </c>
      <c r="H506" s="327">
        <v>3.8401</v>
      </c>
      <c r="I506" s="327">
        <v>1.9797</v>
      </c>
      <c r="J506" s="327">
        <v>3.7784</v>
      </c>
      <c r="K506" s="327">
        <v>2.0475</v>
      </c>
      <c r="L506" s="327">
        <v>3.6167</v>
      </c>
      <c r="M506" s="327">
        <v>2.5841</v>
      </c>
      <c r="N506" s="327">
        <v>4.9798</v>
      </c>
      <c r="O506" s="327">
        <v>2.609</v>
      </c>
      <c r="P506" s="327">
        <v>0</v>
      </c>
    </row>
    <row r="507" spans="1:16" ht="15">
      <c r="A507" s="326">
        <v>30</v>
      </c>
      <c r="B507" s="327">
        <v>0</v>
      </c>
      <c r="C507" s="327">
        <v>0</v>
      </c>
      <c r="D507" s="327">
        <v>7.3823</v>
      </c>
      <c r="E507" s="327">
        <v>2.0706</v>
      </c>
      <c r="F507" s="327">
        <v>4.9751</v>
      </c>
      <c r="G507" s="327">
        <v>1.9469</v>
      </c>
      <c r="H507" s="327">
        <v>3.7245</v>
      </c>
      <c r="I507" s="327">
        <v>1.9792</v>
      </c>
      <c r="J507" s="327">
        <v>3.4975</v>
      </c>
      <c r="K507" s="327">
        <v>2.0332</v>
      </c>
      <c r="L507" s="327">
        <v>3.4837</v>
      </c>
      <c r="M507" s="327">
        <v>2.5801</v>
      </c>
      <c r="N507" s="327">
        <v>4.7806</v>
      </c>
      <c r="O507" s="327">
        <v>2.5047</v>
      </c>
      <c r="P507" s="327">
        <v>0</v>
      </c>
    </row>
    <row r="508" spans="1:16" ht="15">
      <c r="A508" s="326">
        <v>31</v>
      </c>
      <c r="B508" s="327">
        <v>0</v>
      </c>
      <c r="C508" s="327">
        <v>0</v>
      </c>
      <c r="D508" s="327">
        <v>7.6155</v>
      </c>
      <c r="E508" s="327">
        <v>2.0606</v>
      </c>
      <c r="F508" s="327">
        <v>5.1052</v>
      </c>
      <c r="G508" s="327">
        <v>1.94</v>
      </c>
      <c r="H508" s="327">
        <v>3.738</v>
      </c>
      <c r="I508" s="327">
        <v>1.9787</v>
      </c>
      <c r="J508" s="327">
        <v>3.6949</v>
      </c>
      <c r="K508" s="327">
        <v>2.028</v>
      </c>
      <c r="L508" s="327">
        <v>3.4744</v>
      </c>
      <c r="M508" s="327">
        <v>2.5762</v>
      </c>
      <c r="N508" s="327">
        <v>4.681</v>
      </c>
      <c r="O508" s="327">
        <v>2.4711</v>
      </c>
      <c r="P508" s="327">
        <v>0</v>
      </c>
    </row>
    <row r="509" spans="1:16" ht="15">
      <c r="A509" s="326">
        <v>32</v>
      </c>
      <c r="B509" s="327">
        <v>0</v>
      </c>
      <c r="C509" s="327">
        <v>0</v>
      </c>
      <c r="D509" s="327">
        <v>7.8487</v>
      </c>
      <c r="E509" s="327">
        <v>2.0505</v>
      </c>
      <c r="F509" s="327">
        <v>5.2352</v>
      </c>
      <c r="G509" s="327">
        <v>1.9332</v>
      </c>
      <c r="H509" s="327">
        <v>3.7514</v>
      </c>
      <c r="I509" s="327">
        <v>1.9782</v>
      </c>
      <c r="J509" s="327">
        <v>3.8922</v>
      </c>
      <c r="K509" s="327">
        <v>2.0228</v>
      </c>
      <c r="L509" s="327">
        <v>3.4652</v>
      </c>
      <c r="M509" s="327">
        <v>2.5723</v>
      </c>
      <c r="N509" s="327">
        <v>4.5813</v>
      </c>
      <c r="O509" s="327">
        <v>2.4375</v>
      </c>
      <c r="P509" s="327">
        <v>0</v>
      </c>
    </row>
    <row r="510" spans="1:16" ht="15">
      <c r="A510" s="326">
        <v>33</v>
      </c>
      <c r="B510" s="327">
        <v>0</v>
      </c>
      <c r="C510" s="327">
        <v>0</v>
      </c>
      <c r="D510" s="327">
        <v>8.0819</v>
      </c>
      <c r="E510" s="327">
        <v>2.0404</v>
      </c>
      <c r="F510" s="327">
        <v>5.3652</v>
      </c>
      <c r="G510" s="327">
        <v>1.9263</v>
      </c>
      <c r="H510" s="327">
        <v>3.7649</v>
      </c>
      <c r="I510" s="327">
        <v>1.9777</v>
      </c>
      <c r="J510" s="327">
        <v>4.0895</v>
      </c>
      <c r="K510" s="327">
        <v>2.0176</v>
      </c>
      <c r="L510" s="327">
        <v>3.4559</v>
      </c>
      <c r="M510" s="327">
        <v>2.5684</v>
      </c>
      <c r="N510" s="327">
        <v>4.4817</v>
      </c>
      <c r="O510" s="327">
        <v>2.4039</v>
      </c>
      <c r="P510" s="327">
        <v>0</v>
      </c>
    </row>
    <row r="511" spans="1:16" ht="15">
      <c r="A511" s="326">
        <v>34</v>
      </c>
      <c r="B511" s="327">
        <v>0</v>
      </c>
      <c r="C511" s="327">
        <v>0</v>
      </c>
      <c r="D511" s="327">
        <v>8.3151</v>
      </c>
      <c r="E511" s="327">
        <v>2.0303</v>
      </c>
      <c r="F511" s="327">
        <v>5.4953</v>
      </c>
      <c r="G511" s="327">
        <v>1.9194</v>
      </c>
      <c r="H511" s="327">
        <v>3.7783</v>
      </c>
      <c r="I511" s="327">
        <v>1.9773</v>
      </c>
      <c r="J511" s="327">
        <v>4.2868</v>
      </c>
      <c r="K511" s="327">
        <v>2.0124</v>
      </c>
      <c r="L511" s="327">
        <v>3.4467</v>
      </c>
      <c r="M511" s="327">
        <v>2.5645</v>
      </c>
      <c r="N511" s="327">
        <v>4.382</v>
      </c>
      <c r="O511" s="327">
        <v>2.3703</v>
      </c>
      <c r="P511" s="327">
        <v>0</v>
      </c>
    </row>
    <row r="512" spans="1:16" ht="15">
      <c r="A512" s="326">
        <v>35</v>
      </c>
      <c r="B512" s="327">
        <v>0</v>
      </c>
      <c r="C512" s="327">
        <v>0</v>
      </c>
      <c r="D512" s="327">
        <v>8.5483</v>
      </c>
      <c r="E512" s="327">
        <v>2.0202</v>
      </c>
      <c r="F512" s="327">
        <v>5.6253</v>
      </c>
      <c r="G512" s="327">
        <v>1.9125</v>
      </c>
      <c r="H512" s="327">
        <v>3.7918</v>
      </c>
      <c r="I512" s="327">
        <v>1.9768</v>
      </c>
      <c r="J512" s="327">
        <v>4.4841</v>
      </c>
      <c r="K512" s="327">
        <v>2.0073</v>
      </c>
      <c r="L512" s="327">
        <v>3.4374</v>
      </c>
      <c r="M512" s="327">
        <v>2.5605</v>
      </c>
      <c r="N512" s="327">
        <v>4.2824</v>
      </c>
      <c r="O512" s="327">
        <v>2.3367</v>
      </c>
      <c r="P512" s="327">
        <v>0</v>
      </c>
    </row>
    <row r="513" spans="1:16" ht="15">
      <c r="A513" s="326">
        <v>36</v>
      </c>
      <c r="B513" s="327">
        <v>0</v>
      </c>
      <c r="C513" s="327">
        <v>0</v>
      </c>
      <c r="D513" s="327">
        <v>8.7815</v>
      </c>
      <c r="E513" s="327">
        <v>2.0101</v>
      </c>
      <c r="F513" s="327">
        <v>5.7553</v>
      </c>
      <c r="G513" s="327">
        <v>1.9056</v>
      </c>
      <c r="H513" s="327">
        <v>3.8052</v>
      </c>
      <c r="I513" s="327">
        <v>1.9763</v>
      </c>
      <c r="J513" s="327">
        <v>4.6815</v>
      </c>
      <c r="K513" s="327">
        <v>2.0021</v>
      </c>
      <c r="L513" s="327">
        <v>3.4282</v>
      </c>
      <c r="M513" s="327">
        <v>2.5566</v>
      </c>
      <c r="N513" s="327">
        <v>4.1827</v>
      </c>
      <c r="O513" s="327">
        <v>2.3031</v>
      </c>
      <c r="P513" s="327">
        <v>0</v>
      </c>
    </row>
    <row r="514" spans="1:16" ht="15">
      <c r="A514" s="326">
        <v>37</v>
      </c>
      <c r="B514" s="327">
        <v>0</v>
      </c>
      <c r="C514" s="327">
        <v>0</v>
      </c>
      <c r="D514" s="327">
        <v>9.0148</v>
      </c>
      <c r="E514" s="327">
        <v>2.0001</v>
      </c>
      <c r="F514" s="327">
        <v>5.8854</v>
      </c>
      <c r="G514" s="327">
        <v>1.8987</v>
      </c>
      <c r="H514" s="327">
        <v>3.8187</v>
      </c>
      <c r="I514" s="327">
        <v>1.9758</v>
      </c>
      <c r="J514" s="327">
        <v>4.8788</v>
      </c>
      <c r="K514" s="327">
        <v>1.9969</v>
      </c>
      <c r="L514" s="327">
        <v>3.4189</v>
      </c>
      <c r="M514" s="327">
        <v>2.5527</v>
      </c>
      <c r="N514" s="327">
        <v>4.0831</v>
      </c>
      <c r="O514" s="327">
        <v>2.2695</v>
      </c>
      <c r="P514" s="327">
        <v>0</v>
      </c>
    </row>
    <row r="515" spans="1:16" ht="15">
      <c r="A515" s="326">
        <v>38</v>
      </c>
      <c r="B515" s="327">
        <v>0</v>
      </c>
      <c r="C515" s="327">
        <v>0</v>
      </c>
      <c r="D515" s="327">
        <v>9.248</v>
      </c>
      <c r="E515" s="327">
        <v>1.99</v>
      </c>
      <c r="F515" s="327">
        <v>6.0154</v>
      </c>
      <c r="G515" s="327">
        <v>1.8918</v>
      </c>
      <c r="H515" s="327">
        <v>3.8321</v>
      </c>
      <c r="I515" s="327">
        <v>1.9753</v>
      </c>
      <c r="J515" s="327">
        <v>5.0761</v>
      </c>
      <c r="K515" s="327">
        <v>1.9917</v>
      </c>
      <c r="L515" s="327">
        <v>3.4097</v>
      </c>
      <c r="M515" s="327">
        <v>2.5488</v>
      </c>
      <c r="N515" s="327">
        <v>3.9834</v>
      </c>
      <c r="O515" s="327">
        <v>2.2359</v>
      </c>
      <c r="P515" s="327">
        <v>0</v>
      </c>
    </row>
    <row r="516" spans="1:16" ht="15">
      <c r="A516" s="326">
        <v>39</v>
      </c>
      <c r="B516" s="327">
        <v>0</v>
      </c>
      <c r="C516" s="327">
        <v>0</v>
      </c>
      <c r="D516" s="327">
        <v>9.4812</v>
      </c>
      <c r="E516" s="327">
        <v>1.9799</v>
      </c>
      <c r="F516" s="327">
        <v>6.1454</v>
      </c>
      <c r="G516" s="327">
        <v>1.8849</v>
      </c>
      <c r="H516" s="327">
        <v>3.8456</v>
      </c>
      <c r="I516" s="327">
        <v>1.9748</v>
      </c>
      <c r="J516" s="327">
        <v>5.2734</v>
      </c>
      <c r="K516" s="327">
        <v>1.9865</v>
      </c>
      <c r="L516" s="327">
        <v>3.4004</v>
      </c>
      <c r="M516" s="327">
        <v>2.5449</v>
      </c>
      <c r="N516" s="327">
        <v>3.8838</v>
      </c>
      <c r="O516" s="327">
        <v>2.2023</v>
      </c>
      <c r="P516" s="327">
        <v>0</v>
      </c>
    </row>
    <row r="517" spans="1:16" ht="15">
      <c r="A517" s="326">
        <v>40</v>
      </c>
      <c r="B517" s="327">
        <v>0</v>
      </c>
      <c r="C517" s="327">
        <v>0</v>
      </c>
      <c r="D517" s="327">
        <v>9.7144</v>
      </c>
      <c r="E517" s="327">
        <v>1.9698</v>
      </c>
      <c r="F517" s="327">
        <v>6.2755</v>
      </c>
      <c r="G517" s="327">
        <v>1.878</v>
      </c>
      <c r="H517" s="327">
        <v>3.859</v>
      </c>
      <c r="I517" s="327">
        <v>1.9743</v>
      </c>
      <c r="J517" s="327">
        <v>5.4708</v>
      </c>
      <c r="K517" s="327">
        <v>1.9814</v>
      </c>
      <c r="L517" s="327">
        <v>3.3911</v>
      </c>
      <c r="M517" s="327">
        <v>2.541</v>
      </c>
      <c r="N517" s="327">
        <v>3.7841</v>
      </c>
      <c r="O517" s="327">
        <v>2.1687</v>
      </c>
      <c r="P517" s="327">
        <v>0</v>
      </c>
    </row>
    <row r="518" spans="1:16" ht="15">
      <c r="A518" s="326">
        <v>41</v>
      </c>
      <c r="B518" s="327">
        <v>0</v>
      </c>
      <c r="C518" s="327">
        <v>0</v>
      </c>
      <c r="D518" s="327">
        <v>9.9476</v>
      </c>
      <c r="E518" s="327">
        <v>1.9597</v>
      </c>
      <c r="F518" s="327">
        <v>6.4055</v>
      </c>
      <c r="G518" s="327">
        <v>1.8712</v>
      </c>
      <c r="H518" s="327">
        <v>3.8725</v>
      </c>
      <c r="I518" s="327">
        <v>1.9739</v>
      </c>
      <c r="J518" s="327">
        <v>5.6681</v>
      </c>
      <c r="K518" s="327">
        <v>1.9762</v>
      </c>
      <c r="L518" s="327">
        <v>3.3819</v>
      </c>
      <c r="M518" s="327">
        <v>2.537</v>
      </c>
      <c r="N518" s="327">
        <v>3.6845</v>
      </c>
      <c r="O518" s="327">
        <v>2.1351</v>
      </c>
      <c r="P518" s="327">
        <v>0</v>
      </c>
    </row>
    <row r="519" spans="1:16" ht="15">
      <c r="A519" s="326">
        <v>42</v>
      </c>
      <c r="B519" s="327">
        <v>0</v>
      </c>
      <c r="C519" s="327">
        <v>0</v>
      </c>
      <c r="D519" s="327">
        <v>10.1808</v>
      </c>
      <c r="E519" s="327">
        <v>1.9497</v>
      </c>
      <c r="F519" s="327">
        <v>6.5355</v>
      </c>
      <c r="G519" s="327">
        <v>1.8643</v>
      </c>
      <c r="H519" s="327">
        <v>3.8859</v>
      </c>
      <c r="I519" s="327">
        <v>1.9734</v>
      </c>
      <c r="J519" s="327">
        <v>5.8654</v>
      </c>
      <c r="K519" s="327">
        <v>1.971</v>
      </c>
      <c r="L519" s="327">
        <v>3.3726</v>
      </c>
      <c r="M519" s="327">
        <v>2.5331</v>
      </c>
      <c r="N519" s="327">
        <v>3.5848</v>
      </c>
      <c r="O519" s="327">
        <v>2.1015</v>
      </c>
      <c r="P519" s="327">
        <v>0</v>
      </c>
    </row>
    <row r="520" spans="1:16" ht="15">
      <c r="A520" s="326">
        <v>43</v>
      </c>
      <c r="B520" s="327">
        <v>0</v>
      </c>
      <c r="C520" s="327">
        <v>0</v>
      </c>
      <c r="D520" s="327">
        <v>9.5746</v>
      </c>
      <c r="E520" s="327">
        <v>1.9331</v>
      </c>
      <c r="F520" s="327">
        <v>6.3672</v>
      </c>
      <c r="G520" s="327">
        <v>1.8554</v>
      </c>
      <c r="H520" s="327">
        <v>3.9529</v>
      </c>
      <c r="I520" s="327">
        <v>1.9663</v>
      </c>
      <c r="J520" s="327">
        <v>5.9215</v>
      </c>
      <c r="K520" s="327">
        <v>1.9572</v>
      </c>
      <c r="L520" s="327">
        <v>3.3492</v>
      </c>
      <c r="M520" s="327">
        <v>2.5221</v>
      </c>
      <c r="N520" s="327">
        <v>3.5323</v>
      </c>
      <c r="O520" s="327">
        <v>2.0933</v>
      </c>
      <c r="P520" s="327">
        <v>0</v>
      </c>
    </row>
    <row r="521" spans="1:16" ht="15">
      <c r="A521" s="326">
        <v>44</v>
      </c>
      <c r="B521" s="327">
        <v>0</v>
      </c>
      <c r="C521" s="327">
        <v>0</v>
      </c>
      <c r="D521" s="327">
        <v>8.9684</v>
      </c>
      <c r="E521" s="327">
        <v>1.9164</v>
      </c>
      <c r="F521" s="327">
        <v>6.1989</v>
      </c>
      <c r="G521" s="327">
        <v>1.8465</v>
      </c>
      <c r="H521" s="327">
        <v>4.0199</v>
      </c>
      <c r="I521" s="327">
        <v>1.9591</v>
      </c>
      <c r="J521" s="327">
        <v>5.9777</v>
      </c>
      <c r="K521" s="327">
        <v>1.9433</v>
      </c>
      <c r="L521" s="327">
        <v>3.3259</v>
      </c>
      <c r="M521" s="327">
        <v>2.511</v>
      </c>
      <c r="N521" s="327">
        <v>3.4798</v>
      </c>
      <c r="O521" s="327">
        <v>2.0852</v>
      </c>
      <c r="P521" s="327">
        <v>0</v>
      </c>
    </row>
    <row r="522" spans="1:16" ht="15">
      <c r="A522" s="326">
        <v>45</v>
      </c>
      <c r="B522" s="327">
        <v>0</v>
      </c>
      <c r="C522" s="327">
        <v>0</v>
      </c>
      <c r="D522" s="327">
        <v>8.3623</v>
      </c>
      <c r="E522" s="327">
        <v>1.8998</v>
      </c>
      <c r="F522" s="327">
        <v>6.0306</v>
      </c>
      <c r="G522" s="327">
        <v>1.8376</v>
      </c>
      <c r="H522" s="327">
        <v>4.0869</v>
      </c>
      <c r="I522" s="327">
        <v>1.952</v>
      </c>
      <c r="J522" s="327">
        <v>6.0338</v>
      </c>
      <c r="K522" s="327">
        <v>1.9295</v>
      </c>
      <c r="L522" s="327">
        <v>3.3025</v>
      </c>
      <c r="M522" s="327">
        <v>2.4999</v>
      </c>
      <c r="N522" s="327">
        <v>3.4273</v>
      </c>
      <c r="O522" s="327">
        <v>2.0771</v>
      </c>
      <c r="P522" s="327">
        <v>0</v>
      </c>
    </row>
    <row r="523" spans="1:16" ht="15">
      <c r="A523" s="326">
        <v>46</v>
      </c>
      <c r="B523" s="327">
        <v>0</v>
      </c>
      <c r="C523" s="327">
        <v>0</v>
      </c>
      <c r="D523" s="327">
        <v>7.7561</v>
      </c>
      <c r="E523" s="327">
        <v>1.8832</v>
      </c>
      <c r="F523" s="327">
        <v>5.8622</v>
      </c>
      <c r="G523" s="327">
        <v>1.8287</v>
      </c>
      <c r="H523" s="327">
        <v>4.1539</v>
      </c>
      <c r="I523" s="327">
        <v>1.9449</v>
      </c>
      <c r="J523" s="327">
        <v>6.09</v>
      </c>
      <c r="K523" s="327">
        <v>1.9157</v>
      </c>
      <c r="L523" s="327">
        <v>3.2791</v>
      </c>
      <c r="M523" s="327">
        <v>2.4889</v>
      </c>
      <c r="N523" s="327">
        <v>3.3748</v>
      </c>
      <c r="O523" s="327">
        <v>2.069</v>
      </c>
      <c r="P523" s="327">
        <v>0</v>
      </c>
    </row>
    <row r="524" spans="1:16" ht="15">
      <c r="A524" s="326">
        <v>47</v>
      </c>
      <c r="B524" s="327">
        <v>0</v>
      </c>
      <c r="C524" s="327">
        <v>0</v>
      </c>
      <c r="D524" s="327">
        <v>7.1499</v>
      </c>
      <c r="E524" s="327">
        <v>1.8666</v>
      </c>
      <c r="F524" s="327">
        <v>5.6939</v>
      </c>
      <c r="G524" s="327">
        <v>1.8198</v>
      </c>
      <c r="H524" s="327">
        <v>4.2209</v>
      </c>
      <c r="I524" s="327">
        <v>1.9378</v>
      </c>
      <c r="J524" s="327">
        <v>6.1461</v>
      </c>
      <c r="K524" s="327">
        <v>1.9018</v>
      </c>
      <c r="L524" s="327">
        <v>3.2557</v>
      </c>
      <c r="M524" s="327">
        <v>2.4778</v>
      </c>
      <c r="N524" s="327">
        <v>3.3223</v>
      </c>
      <c r="O524" s="327">
        <v>2.0609</v>
      </c>
      <c r="P524" s="327">
        <v>0</v>
      </c>
    </row>
    <row r="525" spans="1:16" ht="15">
      <c r="A525" s="326">
        <v>48</v>
      </c>
      <c r="B525" s="327">
        <v>0</v>
      </c>
      <c r="C525" s="327">
        <v>0</v>
      </c>
      <c r="D525" s="327">
        <v>6.5438</v>
      </c>
      <c r="E525" s="327">
        <v>1.85</v>
      </c>
      <c r="F525" s="327">
        <v>5.5256</v>
      </c>
      <c r="G525" s="327">
        <v>1.8109</v>
      </c>
      <c r="H525" s="327">
        <v>4.2879</v>
      </c>
      <c r="I525" s="327">
        <v>1.9307</v>
      </c>
      <c r="J525" s="327">
        <v>6.2022</v>
      </c>
      <c r="K525" s="327">
        <v>1.888</v>
      </c>
      <c r="L525" s="327">
        <v>3.2323</v>
      </c>
      <c r="M525" s="327">
        <v>2.4667</v>
      </c>
      <c r="N525" s="327">
        <v>3.2698</v>
      </c>
      <c r="O525" s="327">
        <v>2.0528</v>
      </c>
      <c r="P525" s="327">
        <v>0</v>
      </c>
    </row>
    <row r="526" spans="1:16" ht="15">
      <c r="A526" s="326">
        <v>49</v>
      </c>
      <c r="B526" s="327">
        <v>0</v>
      </c>
      <c r="C526" s="327">
        <v>0</v>
      </c>
      <c r="D526" s="327">
        <v>5.9376</v>
      </c>
      <c r="E526" s="327">
        <v>1.8334</v>
      </c>
      <c r="F526" s="327">
        <v>5.3572</v>
      </c>
      <c r="G526" s="327">
        <v>1.802</v>
      </c>
      <c r="H526" s="327">
        <v>4.3549</v>
      </c>
      <c r="I526" s="327">
        <v>1.9236</v>
      </c>
      <c r="J526" s="327">
        <v>6.2584</v>
      </c>
      <c r="K526" s="327">
        <v>1.8742</v>
      </c>
      <c r="L526" s="327">
        <v>3.2089</v>
      </c>
      <c r="M526" s="327">
        <v>2.4556</v>
      </c>
      <c r="N526" s="327">
        <v>3.2174</v>
      </c>
      <c r="O526" s="327">
        <v>2.0447</v>
      </c>
      <c r="P526" s="327">
        <v>0</v>
      </c>
    </row>
    <row r="527" spans="1:16" ht="15">
      <c r="A527" s="326">
        <v>50</v>
      </c>
      <c r="B527" s="327">
        <v>0</v>
      </c>
      <c r="C527" s="327">
        <v>0</v>
      </c>
      <c r="D527" s="327">
        <v>5.3314</v>
      </c>
      <c r="E527" s="327">
        <v>1.8168</v>
      </c>
      <c r="F527" s="327">
        <v>5.1889</v>
      </c>
      <c r="G527" s="327">
        <v>1.7931</v>
      </c>
      <c r="H527" s="327">
        <v>4.4219</v>
      </c>
      <c r="I527" s="327">
        <v>1.9164</v>
      </c>
      <c r="J527" s="327">
        <v>6.3145</v>
      </c>
      <c r="K527" s="327">
        <v>1.8603</v>
      </c>
      <c r="L527" s="327">
        <v>3.1855</v>
      </c>
      <c r="M527" s="327">
        <v>2.4446</v>
      </c>
      <c r="N527" s="327">
        <v>3.1649</v>
      </c>
      <c r="O527" s="327">
        <v>2.0366</v>
      </c>
      <c r="P527" s="327">
        <v>0</v>
      </c>
    </row>
    <row r="528" spans="1:16" ht="15">
      <c r="A528" s="326">
        <v>51</v>
      </c>
      <c r="B528" s="327">
        <v>0</v>
      </c>
      <c r="C528" s="327">
        <v>0</v>
      </c>
      <c r="D528" s="327">
        <v>4.7253</v>
      </c>
      <c r="E528" s="327">
        <v>1.8002</v>
      </c>
      <c r="F528" s="327">
        <v>5.0206</v>
      </c>
      <c r="G528" s="327">
        <v>1.7842</v>
      </c>
      <c r="H528" s="327">
        <v>4.4889</v>
      </c>
      <c r="I528" s="327">
        <v>1.9093</v>
      </c>
      <c r="J528" s="327">
        <v>6.3706</v>
      </c>
      <c r="K528" s="327">
        <v>1.8465</v>
      </c>
      <c r="L528" s="327">
        <v>3.1621</v>
      </c>
      <c r="M528" s="327">
        <v>2.4335</v>
      </c>
      <c r="N528" s="327">
        <v>3.1124</v>
      </c>
      <c r="O528" s="327">
        <v>2.0285</v>
      </c>
      <c r="P528" s="327">
        <v>0</v>
      </c>
    </row>
    <row r="529" spans="1:16" ht="15">
      <c r="A529" s="326">
        <v>52</v>
      </c>
      <c r="B529" s="327">
        <v>0</v>
      </c>
      <c r="C529" s="327">
        <v>0</v>
      </c>
      <c r="D529" s="327">
        <v>4.1191</v>
      </c>
      <c r="E529" s="327">
        <v>1.7836</v>
      </c>
      <c r="F529" s="327">
        <v>4.8523</v>
      </c>
      <c r="G529" s="327">
        <v>1.7753</v>
      </c>
      <c r="H529" s="327">
        <v>4.5559</v>
      </c>
      <c r="I529" s="327">
        <v>1.9022</v>
      </c>
      <c r="J529" s="327">
        <v>6.4268</v>
      </c>
      <c r="K529" s="327">
        <v>1.8326</v>
      </c>
      <c r="L529" s="327">
        <v>3.1387</v>
      </c>
      <c r="M529" s="327">
        <v>2.4224</v>
      </c>
      <c r="N529" s="327">
        <v>3.0599</v>
      </c>
      <c r="O529" s="327">
        <v>2.0204</v>
      </c>
      <c r="P529" s="327">
        <v>0</v>
      </c>
    </row>
    <row r="530" spans="1:16" ht="15">
      <c r="A530" s="326">
        <v>53</v>
      </c>
      <c r="B530" s="327">
        <v>0</v>
      </c>
      <c r="C530" s="327">
        <v>0</v>
      </c>
      <c r="D530" s="327">
        <v>3.513</v>
      </c>
      <c r="E530" s="327">
        <v>1.767</v>
      </c>
      <c r="F530" s="327">
        <v>4.6839</v>
      </c>
      <c r="G530" s="327">
        <v>1.7664</v>
      </c>
      <c r="H530" s="327">
        <v>4.6229</v>
      </c>
      <c r="I530" s="327">
        <v>1.8951</v>
      </c>
      <c r="J530" s="327">
        <v>6.4829</v>
      </c>
      <c r="K530" s="327">
        <v>1.8188</v>
      </c>
      <c r="L530" s="327">
        <v>3.1153</v>
      </c>
      <c r="M530" s="327">
        <v>2.4114</v>
      </c>
      <c r="N530" s="327">
        <v>3.0074</v>
      </c>
      <c r="O530" s="327">
        <v>2.0123</v>
      </c>
      <c r="P530" s="327">
        <v>0</v>
      </c>
    </row>
    <row r="531" spans="1:16" ht="15">
      <c r="A531" s="326">
        <v>54</v>
      </c>
      <c r="B531" s="327">
        <v>0</v>
      </c>
      <c r="C531" s="327">
        <v>0</v>
      </c>
      <c r="D531" s="327">
        <v>2.9068</v>
      </c>
      <c r="E531" s="327">
        <v>1.7504</v>
      </c>
      <c r="F531" s="327">
        <v>4.5156</v>
      </c>
      <c r="G531" s="327">
        <v>1.7575</v>
      </c>
      <c r="H531" s="327">
        <v>4.6899</v>
      </c>
      <c r="I531" s="327">
        <v>1.888</v>
      </c>
      <c r="J531" s="327">
        <v>6.539</v>
      </c>
      <c r="K531" s="327">
        <v>1.805</v>
      </c>
      <c r="L531" s="327">
        <v>3.0919</v>
      </c>
      <c r="M531" s="327">
        <v>2.4003</v>
      </c>
      <c r="N531" s="327">
        <v>2.9549</v>
      </c>
      <c r="O531" s="327">
        <v>2.0042</v>
      </c>
      <c r="P531" s="327">
        <v>0</v>
      </c>
    </row>
    <row r="532" spans="1:16" ht="15">
      <c r="A532" s="326">
        <v>55</v>
      </c>
      <c r="B532" s="327">
        <v>0</v>
      </c>
      <c r="C532" s="327">
        <v>0</v>
      </c>
      <c r="D532" s="327">
        <v>2.8654</v>
      </c>
      <c r="E532" s="327">
        <v>1.7255</v>
      </c>
      <c r="F532" s="327">
        <v>4.3144</v>
      </c>
      <c r="G532" s="327">
        <v>1.7324</v>
      </c>
      <c r="H532" s="327">
        <v>4.4743</v>
      </c>
      <c r="I532" s="327">
        <v>1.8533</v>
      </c>
      <c r="J532" s="327">
        <v>6.1397</v>
      </c>
      <c r="K532" s="327">
        <v>1.7768</v>
      </c>
      <c r="L532" s="327">
        <v>3.0907</v>
      </c>
      <c r="M532" s="327">
        <v>2.3633</v>
      </c>
      <c r="N532" s="327">
        <v>2.9159</v>
      </c>
      <c r="O532" s="327">
        <v>1.9739</v>
      </c>
      <c r="P532" s="327">
        <v>0</v>
      </c>
    </row>
    <row r="533" spans="1:16" ht="15">
      <c r="A533" s="326">
        <v>56</v>
      </c>
      <c r="B533" s="327">
        <v>0</v>
      </c>
      <c r="C533" s="327">
        <v>0</v>
      </c>
      <c r="D533" s="327">
        <v>2.824</v>
      </c>
      <c r="E533" s="327">
        <v>1.7006</v>
      </c>
      <c r="F533" s="327">
        <v>4.1133</v>
      </c>
      <c r="G533" s="327">
        <v>1.7072</v>
      </c>
      <c r="H533" s="327">
        <v>4.2586</v>
      </c>
      <c r="I533" s="327">
        <v>1.8185</v>
      </c>
      <c r="J533" s="327">
        <v>5.7403</v>
      </c>
      <c r="K533" s="327">
        <v>1.7487</v>
      </c>
      <c r="L533" s="327">
        <v>3.0895</v>
      </c>
      <c r="M533" s="327">
        <v>2.3263</v>
      </c>
      <c r="N533" s="327">
        <v>2.877</v>
      </c>
      <c r="O533" s="327">
        <v>1.9437</v>
      </c>
      <c r="P533" s="327">
        <v>0</v>
      </c>
    </row>
    <row r="534" spans="1:16" ht="15">
      <c r="A534" s="326">
        <v>57</v>
      </c>
      <c r="B534" s="327">
        <v>0</v>
      </c>
      <c r="C534" s="327">
        <v>0</v>
      </c>
      <c r="D534" s="327">
        <v>2.7825</v>
      </c>
      <c r="E534" s="327">
        <v>1.6757</v>
      </c>
      <c r="F534" s="327">
        <v>3.9121</v>
      </c>
      <c r="G534" s="327">
        <v>1.682</v>
      </c>
      <c r="H534" s="327">
        <v>4.0429</v>
      </c>
      <c r="I534" s="327">
        <v>1.7838</v>
      </c>
      <c r="J534" s="327">
        <v>5.3409</v>
      </c>
      <c r="K534" s="327">
        <v>1.7206</v>
      </c>
      <c r="L534" s="327">
        <v>3.0883</v>
      </c>
      <c r="M534" s="327">
        <v>2.2894</v>
      </c>
      <c r="N534" s="327">
        <v>2.838</v>
      </c>
      <c r="O534" s="327">
        <v>1.9134</v>
      </c>
      <c r="P534" s="327">
        <v>0</v>
      </c>
    </row>
    <row r="535" spans="1:16" ht="15">
      <c r="A535" s="326">
        <v>58</v>
      </c>
      <c r="B535" s="327">
        <v>0</v>
      </c>
      <c r="C535" s="327">
        <v>0</v>
      </c>
      <c r="D535" s="327">
        <v>2.7411</v>
      </c>
      <c r="E535" s="327">
        <v>1.6508</v>
      </c>
      <c r="F535" s="327">
        <v>3.711</v>
      </c>
      <c r="G535" s="327">
        <v>1.6569</v>
      </c>
      <c r="H535" s="327">
        <v>3.8272</v>
      </c>
      <c r="I535" s="327">
        <v>1.7491</v>
      </c>
      <c r="J535" s="327">
        <v>4.9416</v>
      </c>
      <c r="K535" s="327">
        <v>1.6924</v>
      </c>
      <c r="L535" s="327">
        <v>3.0871</v>
      </c>
      <c r="M535" s="327">
        <v>2.2524</v>
      </c>
      <c r="N535" s="327">
        <v>2.7991</v>
      </c>
      <c r="O535" s="327">
        <v>1.8831</v>
      </c>
      <c r="P535" s="327">
        <v>0</v>
      </c>
    </row>
    <row r="536" spans="1:16" ht="15">
      <c r="A536" s="326">
        <v>59</v>
      </c>
      <c r="B536" s="327">
        <v>0</v>
      </c>
      <c r="C536" s="327">
        <v>0</v>
      </c>
      <c r="D536" s="327">
        <v>2.6997</v>
      </c>
      <c r="E536" s="327">
        <v>1.6259</v>
      </c>
      <c r="F536" s="327">
        <v>3.5098</v>
      </c>
      <c r="G536" s="327">
        <v>1.6317</v>
      </c>
      <c r="H536" s="327">
        <v>3.6115</v>
      </c>
      <c r="I536" s="327">
        <v>1.7144</v>
      </c>
      <c r="J536" s="327">
        <v>4.5422</v>
      </c>
      <c r="K536" s="327">
        <v>1.6643</v>
      </c>
      <c r="L536" s="327">
        <v>3.0859</v>
      </c>
      <c r="M536" s="327">
        <v>2.2154</v>
      </c>
      <c r="N536" s="327">
        <v>2.7601</v>
      </c>
      <c r="O536" s="327">
        <v>1.8529</v>
      </c>
      <c r="P536" s="327">
        <v>0</v>
      </c>
    </row>
    <row r="537" spans="1:16" ht="15">
      <c r="A537" s="326">
        <v>60</v>
      </c>
      <c r="B537" s="327">
        <v>0</v>
      </c>
      <c r="C537" s="327">
        <v>0</v>
      </c>
      <c r="D537" s="327">
        <v>2.6583</v>
      </c>
      <c r="E537" s="327">
        <v>1.601</v>
      </c>
      <c r="F537" s="327">
        <v>3.3087</v>
      </c>
      <c r="G537" s="327">
        <v>1.6065</v>
      </c>
      <c r="H537" s="327">
        <v>3.3959</v>
      </c>
      <c r="I537" s="327">
        <v>1.6797</v>
      </c>
      <c r="J537" s="327">
        <v>4.1428</v>
      </c>
      <c r="K537" s="327">
        <v>1.6362</v>
      </c>
      <c r="L537" s="327">
        <v>3.0847</v>
      </c>
      <c r="M537" s="327">
        <v>2.1784</v>
      </c>
      <c r="N537" s="327">
        <v>2.7212</v>
      </c>
      <c r="O537" s="327">
        <v>1.8226</v>
      </c>
      <c r="P537" s="327">
        <v>0</v>
      </c>
    </row>
  </sheetData>
  <sheetProtection password="C620" sheet="1" objects="1" scenarios="1"/>
  <mergeCells count="16">
    <mergeCell ref="A139:P139"/>
    <mergeCell ref="A4:P4"/>
    <mergeCell ref="A5:P5"/>
    <mergeCell ref="A71:P71"/>
    <mergeCell ref="A72:P72"/>
    <mergeCell ref="A138:P138"/>
    <mergeCell ref="A406:P406"/>
    <mergeCell ref="A407:P407"/>
    <mergeCell ref="A473:P473"/>
    <mergeCell ref="A474:P474"/>
    <mergeCell ref="A205:P205"/>
    <mergeCell ref="A206:P206"/>
    <mergeCell ref="A272:P272"/>
    <mergeCell ref="A273:P273"/>
    <mergeCell ref="A339:P339"/>
    <mergeCell ref="A340:P34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BB54"/>
  <sheetViews>
    <sheetView showGridLines="0" tabSelected="1" workbookViewId="0" topLeftCell="A1">
      <pane ySplit="1" topLeftCell="A2" activePane="bottomLeft" state="frozen"/>
      <selection pane="bottomLeft" activeCell="I22" sqref="I22:J22"/>
    </sheetView>
  </sheetViews>
  <sheetFormatPr defaultColWidth="3.140625" defaultRowHeight="12.75"/>
  <cols>
    <col min="1" max="1" width="6.28125" style="118" customWidth="1"/>
    <col min="2" max="2" width="4.7109375" style="118" customWidth="1"/>
    <col min="3" max="3" width="0.9921875" style="118" customWidth="1"/>
    <col min="4" max="4" width="15.28125" style="118" bestFit="1" customWidth="1"/>
    <col min="5" max="5" width="5.28125" style="118" customWidth="1"/>
    <col min="6" max="6" width="6.7109375" style="118" customWidth="1"/>
    <col min="7" max="12" width="4.7109375" style="118" customWidth="1"/>
    <col min="13" max="13" width="0.71875" style="118" customWidth="1"/>
    <col min="14" max="19" width="4.7109375" style="118" customWidth="1"/>
    <col min="20" max="20" width="17.00390625" style="118" customWidth="1"/>
    <col min="21" max="23" width="4.7109375" style="118" customWidth="1"/>
    <col min="24" max="24" width="8.28125" style="118" customWidth="1"/>
    <col min="25" max="25" width="4.7109375" style="118" customWidth="1"/>
    <col min="26" max="26" width="8.421875" style="118" customWidth="1"/>
    <col min="27" max="29" width="4.7109375" style="118" customWidth="1"/>
    <col min="30" max="30" width="6.00390625" style="118" customWidth="1"/>
    <col min="31" max="36" width="4.7109375" style="118" customWidth="1"/>
    <col min="37" max="39" width="3.140625" style="118" customWidth="1"/>
    <col min="40" max="40" width="3.00390625" style="118" customWidth="1"/>
    <col min="41" max="41" width="11.140625" style="118" hidden="1" customWidth="1"/>
    <col min="42" max="42" width="6.00390625" style="269" hidden="1" customWidth="1"/>
    <col min="43" max="53" width="3.140625" style="118" customWidth="1"/>
    <col min="54" max="54" width="8.421875" style="118" bestFit="1" customWidth="1"/>
    <col min="55" max="16384" width="3.140625" style="118" customWidth="1"/>
  </cols>
  <sheetData>
    <row r="1" spans="2:39" ht="16.5" thickBot="1">
      <c r="B1" s="450" t="s">
        <v>45</v>
      </c>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2"/>
      <c r="AK1" s="119"/>
      <c r="AL1" s="119"/>
      <c r="AM1" s="119"/>
    </row>
    <row r="2" ht="6.75" customHeight="1"/>
    <row r="3" spans="2:52" ht="12.75">
      <c r="B3" s="367" t="s">
        <v>46</v>
      </c>
      <c r="C3" s="428"/>
      <c r="D3" s="428"/>
      <c r="E3" s="428"/>
      <c r="F3" s="429"/>
      <c r="G3" s="456"/>
      <c r="H3" s="457"/>
      <c r="I3" s="457"/>
      <c r="J3" s="457"/>
      <c r="K3" s="457"/>
      <c r="L3" s="457"/>
      <c r="M3" s="457"/>
      <c r="N3" s="457"/>
      <c r="O3" s="457"/>
      <c r="P3" s="457"/>
      <c r="Q3" s="457"/>
      <c r="R3" s="457"/>
      <c r="S3" s="457"/>
      <c r="T3" s="457"/>
      <c r="U3" s="458"/>
      <c r="AA3" s="121"/>
      <c r="AB3" s="121"/>
      <c r="AC3" s="121"/>
      <c r="AD3" s="120" t="s">
        <v>47</v>
      </c>
      <c r="AE3" s="425"/>
      <c r="AF3" s="462"/>
      <c r="AG3" s="122"/>
      <c r="AH3" s="123"/>
      <c r="AI3" s="123"/>
      <c r="AJ3" s="124"/>
      <c r="AO3" s="260"/>
      <c r="AT3" s="125"/>
      <c r="AU3" s="121"/>
      <c r="AV3" s="121"/>
      <c r="AW3" s="121"/>
      <c r="AX3" s="121"/>
      <c r="AY3" s="121"/>
      <c r="AZ3" s="121"/>
    </row>
    <row r="4" spans="1:52" ht="15">
      <c r="A4" s="126"/>
      <c r="B4" s="430" t="s">
        <v>48</v>
      </c>
      <c r="C4" s="367"/>
      <c r="D4" s="367"/>
      <c r="E4" s="367"/>
      <c r="F4" s="367"/>
      <c r="G4" s="453"/>
      <c r="H4" s="418"/>
      <c r="I4" s="418"/>
      <c r="J4" s="418"/>
      <c r="K4" s="419"/>
      <c r="L4" s="454" t="s">
        <v>49</v>
      </c>
      <c r="M4" s="455"/>
      <c r="N4" s="455"/>
      <c r="O4" s="455"/>
      <c r="P4" s="455"/>
      <c r="Q4" s="453"/>
      <c r="R4" s="418"/>
      <c r="S4" s="418"/>
      <c r="T4" s="418"/>
      <c r="U4" s="419"/>
      <c r="AA4" s="121"/>
      <c r="AB4" s="121"/>
      <c r="AC4" s="121"/>
      <c r="AD4" s="120" t="s">
        <v>50</v>
      </c>
      <c r="AE4" s="461"/>
      <c r="AF4" s="432"/>
      <c r="AG4" s="432"/>
      <c r="AH4" s="128"/>
      <c r="AI4" s="123"/>
      <c r="AJ4" s="124"/>
      <c r="AQ4" s="125"/>
      <c r="AY4" s="129"/>
      <c r="AZ4" s="129"/>
    </row>
    <row r="5" spans="7:52" ht="12.75">
      <c r="G5" s="130" t="str">
        <f>IF(K22="","",IF(K22&gt;60,"Note:claim age &gt;60 mths (ie. outside the NEER window)",""))</f>
        <v/>
      </c>
      <c r="AA5" s="121"/>
      <c r="AB5" s="121"/>
      <c r="AC5" s="121"/>
      <c r="AD5" s="120" t="s">
        <v>51</v>
      </c>
      <c r="AE5" s="463" t="str">
        <f>IF($G$8="","",LOOKUP(YEAR($G$8),'CT'!$A$6:$A$102,'CT'!$B$6:$B$102))</f>
        <v/>
      </c>
      <c r="AF5" s="378"/>
      <c r="AG5" s="412"/>
      <c r="AH5" s="128"/>
      <c r="AI5" s="123"/>
      <c r="AJ5" s="124"/>
      <c r="AK5" s="132"/>
      <c r="AL5" s="132"/>
      <c r="AQ5" s="133"/>
      <c r="AY5" s="134"/>
      <c r="AZ5" s="134"/>
    </row>
    <row r="6" spans="4:52" ht="12.75" customHeight="1">
      <c r="D6" s="367" t="s">
        <v>52</v>
      </c>
      <c r="E6" s="428"/>
      <c r="F6" s="429"/>
      <c r="G6" s="425"/>
      <c r="H6" s="426"/>
      <c r="I6" s="426"/>
      <c r="J6" s="427"/>
      <c r="K6" s="430" t="s">
        <v>53</v>
      </c>
      <c r="L6" s="428"/>
      <c r="M6" s="428"/>
      <c r="N6" s="428"/>
      <c r="O6" s="429"/>
      <c r="P6" s="431"/>
      <c r="Q6" s="432"/>
      <c r="R6" s="432"/>
      <c r="S6" s="432"/>
      <c r="T6" s="432"/>
      <c r="U6" s="432"/>
      <c r="V6" s="432"/>
      <c r="W6" s="433"/>
      <c r="AA6" s="135"/>
      <c r="AB6" s="135"/>
      <c r="AC6" s="135"/>
      <c r="AD6" s="120" t="s">
        <v>54</v>
      </c>
      <c r="AE6" s="411" t="str">
        <f>IF($AE$3="","",IF($G$8="","",IF(ISERROR(VLOOKUP(VALUE($AE$3),OH!$A:$AC,YEAR($G$8)-2001,FALSE)*100),"Not Found",VLOOKUP(VALUE($AE$3),OH!$A:$AC,YEAR($G$8)-2001,FALSE)*100)))</f>
        <v/>
      </c>
      <c r="AF6" s="378"/>
      <c r="AG6" s="412"/>
      <c r="AJ6" s="136"/>
      <c r="AK6" s="132"/>
      <c r="AL6" s="132"/>
      <c r="AM6" s="132"/>
      <c r="AP6" s="275" t="str">
        <f>IF(AA13&lt;&gt;"",AA13,IF(AP8=FALSE,IF(AP9=FALSE,AP10,AP9),AP8))</f>
        <v>N/A</v>
      </c>
      <c r="AQ6" s="133"/>
      <c r="AY6" s="134"/>
      <c r="AZ6" s="134"/>
    </row>
    <row r="7" spans="3:52" ht="9" customHeight="1">
      <c r="C7" s="135"/>
      <c r="AQ7" s="133"/>
      <c r="AY7" s="134"/>
      <c r="AZ7" s="134"/>
    </row>
    <row r="8" spans="2:54" ht="16.5">
      <c r="B8" s="367" t="s">
        <v>55</v>
      </c>
      <c r="C8" s="424"/>
      <c r="D8" s="424"/>
      <c r="E8" s="424"/>
      <c r="F8" s="423"/>
      <c r="G8" s="438"/>
      <c r="H8" s="439"/>
      <c r="I8" s="439"/>
      <c r="J8" s="439"/>
      <c r="K8" s="440"/>
      <c r="N8" s="367" t="s">
        <v>56</v>
      </c>
      <c r="O8" s="423"/>
      <c r="P8" s="423"/>
      <c r="Q8" s="423"/>
      <c r="R8" s="423"/>
      <c r="S8" s="423"/>
      <c r="T8" s="369"/>
      <c r="U8" s="417"/>
      <c r="V8" s="418"/>
      <c r="W8" s="419"/>
      <c r="Y8" s="137"/>
      <c r="AA8" s="121"/>
      <c r="AB8" s="121"/>
      <c r="AC8" s="127" t="s">
        <v>57</v>
      </c>
      <c r="AD8" s="468"/>
      <c r="AE8" s="469"/>
      <c r="AF8" s="138"/>
      <c r="AO8" s="118" t="s">
        <v>121</v>
      </c>
      <c r="AP8" s="275" t="b">
        <f>IF(FTL="y",15,IF(LRI="y",IF(LOECURR="y",13,14),IF(PEN&gt;0,IF(LOECURR="y",11,IF(PEN&gt;0,12,AP9)))))</f>
        <v>0</v>
      </c>
      <c r="BB8" s="139"/>
    </row>
    <row r="9" spans="2:42" ht="12.75">
      <c r="B9" s="367"/>
      <c r="C9" s="424"/>
      <c r="D9" s="424"/>
      <c r="E9" s="424"/>
      <c r="F9" s="423"/>
      <c r="G9" s="423"/>
      <c r="H9" s="423"/>
      <c r="I9" s="460"/>
      <c r="J9" s="460"/>
      <c r="K9" s="460"/>
      <c r="L9" s="368"/>
      <c r="O9" s="367" t="s">
        <v>58</v>
      </c>
      <c r="P9" s="423"/>
      <c r="Q9" s="423"/>
      <c r="R9" s="423"/>
      <c r="S9" s="423"/>
      <c r="T9" s="369"/>
      <c r="U9" s="420"/>
      <c r="V9" s="421"/>
      <c r="W9" s="422"/>
      <c r="AA9" s="121"/>
      <c r="AB9" s="121"/>
      <c r="AC9" s="120" t="s">
        <v>59</v>
      </c>
      <c r="AD9" s="413"/>
      <c r="AE9" s="414"/>
      <c r="AF9" s="414"/>
      <c r="AG9" s="415"/>
      <c r="AH9" s="138"/>
      <c r="AO9" s="118" t="s">
        <v>122</v>
      </c>
      <c r="AP9" s="275" t="str">
        <f>IF(AND(DURWKS&gt;0,DURWKS&lt;1),1,IF(AND(WkBenRate=0,HC&gt;0),2,IF(AND(OR(AccDateYear=PastAwardYear,LOECURR="y"),DURWKS&gt;=1,DURWKS&lt;4),3,IF(AND(DURWKS&gt;=1,DURWKS&lt;4),4,IF(AND(OR(AccDateYear=PastAwardYear,LOECURR="y"),DURWKS&gt;=4,DURWKS&lt;16),5,IF(AND(DURWKS&gt;=4,DURWKS&lt;16),6,AP10))))))</f>
        <v>N/A</v>
      </c>
    </row>
    <row r="10" spans="2:52" ht="12.75">
      <c r="B10" s="120"/>
      <c r="D10" s="367" t="s">
        <v>60</v>
      </c>
      <c r="E10" s="367"/>
      <c r="F10" s="367"/>
      <c r="G10" s="441" t="str">
        <f>IF(AccDate="","",IF(ClmAge&gt;60,"Not Found",LOOKUP(AccDateYear,'CT'!$D$15:$D$101,'CT'!$E$15:$E$101)))</f>
        <v/>
      </c>
      <c r="H10" s="442"/>
      <c r="I10" s="442"/>
      <c r="J10" s="443"/>
      <c r="K10" s="276"/>
      <c r="L10" s="276"/>
      <c r="O10" s="436" t="s">
        <v>61</v>
      </c>
      <c r="P10" s="436"/>
      <c r="Q10" s="436"/>
      <c r="R10" s="436"/>
      <c r="S10" s="436"/>
      <c r="T10" s="437"/>
      <c r="U10" s="417"/>
      <c r="V10" s="466"/>
      <c r="W10" s="466"/>
      <c r="X10" s="467"/>
      <c r="AA10" s="121"/>
      <c r="AB10" s="121"/>
      <c r="AC10" s="120"/>
      <c r="AD10" s="141"/>
      <c r="AF10" s="137"/>
      <c r="AG10" s="137"/>
      <c r="AH10" s="138"/>
      <c r="AO10" s="260" t="s">
        <v>123</v>
      </c>
      <c r="AP10" s="275" t="str">
        <f>IF(AND(OR(AccDateYear=PastAwardYear,LOECURR="y"),DURWKS&gt;=16,DURWKS&lt;52),7,IF(AND(DURWKS&gt;=16,DURWKS&lt;52),8,IF(AND(OR(AccDateYear=PastAwardYear,LOECURR="y"),DURWKS&gt;=52,DURWKS&lt;105),9,IF(AND(DURWKS&gt;=52,DURWKS&lt;105),10,"N/A"))))</f>
        <v>N/A</v>
      </c>
      <c r="AQ10" s="133"/>
      <c r="AR10" s="133"/>
      <c r="AS10" s="133"/>
      <c r="AT10" s="133"/>
      <c r="AU10" s="134"/>
      <c r="AV10" s="134"/>
      <c r="AW10" s="134"/>
      <c r="AX10" s="134"/>
      <c r="AY10" s="134"/>
      <c r="AZ10" s="134"/>
    </row>
    <row r="11" spans="2:52" ht="12.75">
      <c r="B11" s="120"/>
      <c r="C11" s="135"/>
      <c r="D11" s="135"/>
      <c r="E11" s="135"/>
      <c r="F11" s="121"/>
      <c r="G11" s="121"/>
      <c r="H11" s="121"/>
      <c r="I11" s="142"/>
      <c r="J11" s="124"/>
      <c r="K11" s="121"/>
      <c r="L11" s="143" t="str">
        <f>IF(AE12="","",IF(AA13="","NOTE: If you enter LOE benefits here, you must override the default Claim Type",""))</f>
        <v/>
      </c>
      <c r="R11" s="120"/>
      <c r="S11" s="135"/>
      <c r="T11" s="135"/>
      <c r="V11" s="144"/>
      <c r="W11" s="145"/>
      <c r="X11" s="137"/>
      <c r="AA11" s="121"/>
      <c r="AB11" s="121"/>
      <c r="AC11" s="120"/>
      <c r="AQ11" s="133"/>
      <c r="AR11" s="133"/>
      <c r="AS11" s="133"/>
      <c r="AT11" s="133"/>
      <c r="AU11" s="134"/>
      <c r="AV11" s="134"/>
      <c r="AW11" s="134"/>
      <c r="AX11" s="134"/>
      <c r="AY11" s="134"/>
      <c r="AZ11" s="134"/>
    </row>
    <row r="12" spans="2:52" ht="12.75">
      <c r="B12" s="146" t="s">
        <v>62</v>
      </c>
      <c r="C12" s="147"/>
      <c r="D12" s="147"/>
      <c r="E12" s="147"/>
      <c r="F12" s="146" t="s">
        <v>63</v>
      </c>
      <c r="G12" s="131"/>
      <c r="H12" s="131"/>
      <c r="I12" s="140"/>
      <c r="J12" s="148"/>
      <c r="K12" s="131"/>
      <c r="L12" s="131"/>
      <c r="M12" s="148"/>
      <c r="N12" s="148"/>
      <c r="O12" s="149"/>
      <c r="P12" s="148"/>
      <c r="Q12" s="148"/>
      <c r="R12" s="150"/>
      <c r="S12" s="147"/>
      <c r="T12" s="147"/>
      <c r="U12" s="148"/>
      <c r="V12" s="151"/>
      <c r="W12" s="151"/>
      <c r="X12" s="131"/>
      <c r="Y12" s="148"/>
      <c r="Z12" s="148"/>
      <c r="AA12" s="148"/>
      <c r="AB12" s="148"/>
      <c r="AC12" s="148"/>
      <c r="AD12" s="152"/>
      <c r="AE12" s="417"/>
      <c r="AF12" s="466"/>
      <c r="AG12" s="466"/>
      <c r="AH12" s="470"/>
      <c r="AQ12" s="133"/>
      <c r="AR12" s="133"/>
      <c r="AS12" s="133"/>
      <c r="AT12" s="133"/>
      <c r="AU12" s="134"/>
      <c r="AV12" s="134"/>
      <c r="AW12" s="134"/>
      <c r="AX12" s="134"/>
      <c r="AY12" s="134"/>
      <c r="AZ12" s="134"/>
    </row>
    <row r="13" spans="2:52" ht="12.75">
      <c r="B13" s="153" t="s">
        <v>64</v>
      </c>
      <c r="C13" s="154"/>
      <c r="D13" s="154"/>
      <c r="E13" s="154"/>
      <c r="F13" s="153" t="s">
        <v>65</v>
      </c>
      <c r="G13" s="154"/>
      <c r="H13" s="154"/>
      <c r="I13" s="154"/>
      <c r="J13" s="154"/>
      <c r="K13" s="154"/>
      <c r="L13" s="154"/>
      <c r="M13" s="155"/>
      <c r="N13" s="154"/>
      <c r="O13" s="154"/>
      <c r="P13" s="154"/>
      <c r="Q13" s="154"/>
      <c r="R13" s="154"/>
      <c r="S13" s="154"/>
      <c r="T13" s="154"/>
      <c r="U13" s="154"/>
      <c r="Y13" s="156"/>
      <c r="AA13" s="464"/>
      <c r="AB13" s="465"/>
      <c r="AE13" s="124"/>
      <c r="AF13" s="124"/>
      <c r="AG13" s="124"/>
      <c r="AH13" s="124"/>
      <c r="AI13" s="124"/>
      <c r="AJ13" s="124"/>
      <c r="AQ13" s="133"/>
      <c r="AR13" s="133"/>
      <c r="AS13" s="133"/>
      <c r="AT13" s="133"/>
      <c r="AU13" s="134"/>
      <c r="AV13" s="134"/>
      <c r="AW13" s="134"/>
      <c r="AX13" s="134"/>
      <c r="AY13" s="134"/>
      <c r="AZ13" s="134"/>
    </row>
    <row r="14" spans="2:52" ht="12.75">
      <c r="B14" s="157" t="s">
        <v>66</v>
      </c>
      <c r="C14" s="158"/>
      <c r="D14" s="159"/>
      <c r="E14" s="159"/>
      <c r="F14" s="159"/>
      <c r="G14" s="159"/>
      <c r="H14" s="158"/>
      <c r="I14" s="158"/>
      <c r="J14" s="160"/>
      <c r="K14" s="161"/>
      <c r="L14" s="158"/>
      <c r="M14" s="158"/>
      <c r="N14" s="160"/>
      <c r="O14" s="161"/>
      <c r="P14" s="161"/>
      <c r="Q14" s="161"/>
      <c r="R14" s="161"/>
      <c r="S14" s="158"/>
      <c r="T14" s="158"/>
      <c r="U14" s="158"/>
      <c r="V14" s="158"/>
      <c r="W14" s="162"/>
      <c r="X14" s="162"/>
      <c r="Y14" s="158"/>
      <c r="Z14" s="162"/>
      <c r="AA14" s="158"/>
      <c r="AB14" s="158"/>
      <c r="AC14" s="158"/>
      <c r="AD14" s="158"/>
      <c r="AE14" s="247"/>
      <c r="AF14" s="248"/>
      <c r="AG14" s="248"/>
      <c r="AH14" s="248"/>
      <c r="AI14" s="248"/>
      <c r="AJ14" s="124"/>
      <c r="AT14" s="133"/>
      <c r="AU14" s="134"/>
      <c r="AV14" s="134"/>
      <c r="AW14" s="134"/>
      <c r="AX14" s="134"/>
      <c r="AY14" s="134"/>
      <c r="AZ14" s="134"/>
    </row>
    <row r="15" spans="2:52" ht="12.75">
      <c r="B15" s="163" t="s">
        <v>67</v>
      </c>
      <c r="C15" s="124"/>
      <c r="D15" s="120"/>
      <c r="E15" s="120"/>
      <c r="F15" s="120"/>
      <c r="G15" s="120"/>
      <c r="H15" s="164"/>
      <c r="I15" s="164"/>
      <c r="J15" s="164"/>
      <c r="K15" s="124"/>
      <c r="L15" s="124"/>
      <c r="M15" s="124"/>
      <c r="N15" s="138"/>
      <c r="O15" s="123"/>
      <c r="P15" s="123"/>
      <c r="Q15" s="123"/>
      <c r="R15" s="123"/>
      <c r="S15" s="124"/>
      <c r="T15" s="124"/>
      <c r="U15" s="124"/>
      <c r="V15" s="124"/>
      <c r="W15" s="137"/>
      <c r="X15" s="124"/>
      <c r="Y15" s="124"/>
      <c r="Z15" s="138"/>
      <c r="AA15" s="165"/>
      <c r="AB15" s="166"/>
      <c r="AE15" s="244"/>
      <c r="AF15" s="124"/>
      <c r="AG15" s="124"/>
      <c r="AH15" s="124"/>
      <c r="AI15" s="124"/>
      <c r="AJ15" s="124"/>
      <c r="AQ15" s="133"/>
      <c r="AR15" s="133"/>
      <c r="AS15" s="133"/>
      <c r="AT15" s="133"/>
      <c r="AU15" s="134"/>
      <c r="AV15" s="134"/>
      <c r="AW15" s="134"/>
      <c r="AX15" s="134"/>
      <c r="AY15" s="134"/>
      <c r="AZ15" s="134"/>
    </row>
    <row r="16" spans="2:52" ht="12.75">
      <c r="B16" s="153" t="s">
        <v>68</v>
      </c>
      <c r="C16" s="154"/>
      <c r="D16" s="154"/>
      <c r="E16" s="154"/>
      <c r="F16" s="154"/>
      <c r="G16" s="167"/>
      <c r="H16" s="168"/>
      <c r="I16" s="168"/>
      <c r="J16" s="168"/>
      <c r="K16" s="154"/>
      <c r="L16" s="154"/>
      <c r="M16" s="154"/>
      <c r="N16" s="169"/>
      <c r="O16" s="170"/>
      <c r="P16" s="170"/>
      <c r="Q16" s="170"/>
      <c r="R16" s="170"/>
      <c r="S16" s="154"/>
      <c r="T16" s="154"/>
      <c r="U16" s="154"/>
      <c r="V16" s="154"/>
      <c r="W16" s="154"/>
      <c r="X16" s="154"/>
      <c r="Y16" s="154"/>
      <c r="Z16" s="169"/>
      <c r="AA16" s="155"/>
      <c r="AB16" s="166"/>
      <c r="AC16" s="154"/>
      <c r="AD16" s="154"/>
      <c r="AE16" s="245"/>
      <c r="AF16" s="148"/>
      <c r="AG16" s="246" t="s">
        <v>69</v>
      </c>
      <c r="AH16" s="166"/>
      <c r="AI16" s="244"/>
      <c r="AJ16" s="124"/>
      <c r="AQ16" s="133"/>
      <c r="AR16" s="133"/>
      <c r="AS16" s="133"/>
      <c r="AT16" s="133"/>
      <c r="AU16" s="134"/>
      <c r="AV16" s="134"/>
      <c r="AW16" s="134"/>
      <c r="AX16" s="134"/>
      <c r="AY16" s="134"/>
      <c r="AZ16" s="134"/>
    </row>
    <row r="17" spans="4:42" ht="12" customHeight="1" thickBot="1">
      <c r="D17" s="335" t="str">
        <f>IF(AD8&gt;ROUND(('CT'!G13-'CT'!G14)/7,0),"ATTENTION: La durée indiquée pour le versement de prestations pour PG est plus longue que le nombre de semaines entre la date de l’accident et la date finale de la période de prestations considérée. ","")</f>
        <v/>
      </c>
      <c r="I17" s="171"/>
      <c r="P17" s="172"/>
      <c r="Q17" s="172"/>
      <c r="R17" s="172"/>
      <c r="S17" s="172"/>
      <c r="T17" s="172"/>
      <c r="U17" s="172"/>
      <c r="V17" s="172"/>
      <c r="W17" s="172"/>
      <c r="X17" s="172"/>
      <c r="Y17" s="172"/>
      <c r="Z17" s="172"/>
      <c r="AA17" s="172"/>
      <c r="AB17" s="172"/>
      <c r="AC17" s="172"/>
      <c r="AD17" s="172"/>
      <c r="AE17" s="172"/>
      <c r="AF17" s="172"/>
      <c r="AG17" s="172"/>
      <c r="AH17" s="172"/>
      <c r="AI17" s="172"/>
      <c r="AJ17" s="172"/>
      <c r="AO17" s="175"/>
      <c r="AP17" s="129"/>
    </row>
    <row r="18" spans="2:42" ht="15" customHeight="1" thickTop="1">
      <c r="B18" s="396" t="s">
        <v>70</v>
      </c>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8"/>
      <c r="AL18" s="121"/>
      <c r="AM18" s="121"/>
      <c r="AO18" s="175"/>
      <c r="AP18" s="129"/>
    </row>
    <row r="19" spans="2:36" ht="7.5" customHeight="1" thickBot="1">
      <c r="B19" s="399"/>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2:42" s="175" customFormat="1" ht="15" customHeight="1" thickTop="1">
      <c r="B20" s="173"/>
      <c r="C20" s="174"/>
      <c r="D20" s="174"/>
      <c r="E20" s="174"/>
      <c r="F20" s="372" t="s">
        <v>71</v>
      </c>
      <c r="G20" s="372"/>
      <c r="H20" s="372"/>
      <c r="I20" s="372" t="s">
        <v>72</v>
      </c>
      <c r="J20" s="372"/>
      <c r="K20" s="372" t="s">
        <v>73</v>
      </c>
      <c r="L20" s="372"/>
      <c r="M20" s="372" t="s">
        <v>74</v>
      </c>
      <c r="N20" s="372"/>
      <c r="O20" s="372"/>
      <c r="P20" s="372"/>
      <c r="Q20" s="372"/>
      <c r="R20" s="372"/>
      <c r="S20" s="372"/>
      <c r="T20" s="372"/>
      <c r="U20" s="372" t="s">
        <v>75</v>
      </c>
      <c r="V20" s="372"/>
      <c r="W20" s="372"/>
      <c r="X20" s="372"/>
      <c r="Y20" s="372" t="s">
        <v>76</v>
      </c>
      <c r="Z20" s="372"/>
      <c r="AA20" s="372"/>
      <c r="AB20" s="372"/>
      <c r="AC20" s="372" t="s">
        <v>77</v>
      </c>
      <c r="AD20" s="372"/>
      <c r="AE20" s="372"/>
      <c r="AF20" s="372"/>
      <c r="AG20" s="372" t="s">
        <v>78</v>
      </c>
      <c r="AH20" s="372"/>
      <c r="AI20" s="372"/>
      <c r="AJ20" s="416"/>
      <c r="AO20" s="118"/>
      <c r="AP20" s="269"/>
    </row>
    <row r="21" spans="2:42" s="175" customFormat="1" ht="15" customHeight="1">
      <c r="B21" s="389" t="s">
        <v>79</v>
      </c>
      <c r="C21" s="459"/>
      <c r="D21" s="459"/>
      <c r="E21" s="459"/>
      <c r="F21" s="390" t="s">
        <v>80</v>
      </c>
      <c r="G21" s="390"/>
      <c r="H21" s="390"/>
      <c r="I21" s="472" t="s">
        <v>81</v>
      </c>
      <c r="J21" s="472"/>
      <c r="K21" s="390" t="s">
        <v>82</v>
      </c>
      <c r="L21" s="390"/>
      <c r="M21" s="390" t="s">
        <v>83</v>
      </c>
      <c r="N21" s="390"/>
      <c r="O21" s="390"/>
      <c r="P21" s="390"/>
      <c r="Q21" s="390" t="s">
        <v>84</v>
      </c>
      <c r="R21" s="390"/>
      <c r="S21" s="390"/>
      <c r="T21" s="390"/>
      <c r="U21" s="390" t="s">
        <v>85</v>
      </c>
      <c r="V21" s="390"/>
      <c r="W21" s="390"/>
      <c r="X21" s="390"/>
      <c r="Y21" s="390" t="s">
        <v>86</v>
      </c>
      <c r="Z21" s="390"/>
      <c r="AA21" s="390"/>
      <c r="AB21" s="390"/>
      <c r="AC21" s="390" t="s">
        <v>87</v>
      </c>
      <c r="AD21" s="390"/>
      <c r="AE21" s="390"/>
      <c r="AF21" s="390"/>
      <c r="AG21" s="390" t="s">
        <v>88</v>
      </c>
      <c r="AH21" s="390"/>
      <c r="AI21" s="390"/>
      <c r="AJ21" s="471"/>
      <c r="AO21" s="118"/>
      <c r="AP21" s="269"/>
    </row>
    <row r="22" spans="2:36" ht="18" customHeight="1" thickBot="1">
      <c r="B22" s="447">
        <f>$G$6</f>
        <v>0</v>
      </c>
      <c r="C22" s="448"/>
      <c r="D22" s="448"/>
      <c r="E22" s="448"/>
      <c r="F22" s="449">
        <f>$G$8</f>
        <v>0</v>
      </c>
      <c r="G22" s="449"/>
      <c r="H22" s="449"/>
      <c r="I22" s="445" t="str">
        <f>AP6</f>
        <v>N/A</v>
      </c>
      <c r="J22" s="446"/>
      <c r="K22" s="380">
        <f>IF($G$8="",0,(YEAR($AE$4)-YEAR($G$8))*12+MONTH($AE$4)-MONTH($G$8))</f>
        <v>0</v>
      </c>
      <c r="L22" s="380"/>
      <c r="M22" s="444">
        <f>IF(LoeOVRD&lt;&gt;"",LoeOVRD+HC+LMR,(DURWKS*WkBenRate)+HC+LMR)</f>
        <v>0</v>
      </c>
      <c r="N22" s="444"/>
      <c r="O22" s="444"/>
      <c r="P22" s="444"/>
      <c r="Q22" s="444">
        <f>PEN</f>
        <v>0</v>
      </c>
      <c r="R22" s="444"/>
      <c r="S22" s="444"/>
      <c r="T22" s="444"/>
      <c r="U22" s="444">
        <f>NonPen+PenCosts</f>
        <v>0</v>
      </c>
      <c r="V22" s="444"/>
      <c r="W22" s="444"/>
      <c r="X22" s="444"/>
      <c r="Y22" s="444">
        <f>IF($G$10="",0,ROUND($M$22*$G$10,2))</f>
        <v>0</v>
      </c>
      <c r="Z22" s="444"/>
      <c r="AA22" s="444"/>
      <c r="AB22" s="444"/>
      <c r="AC22" s="444">
        <f>IF(OR($AE$3=0,$U$22=0),0,ROUND(($U$22+$Y$22)*$AE$6/100,2))</f>
        <v>0</v>
      </c>
      <c r="AD22" s="444"/>
      <c r="AE22" s="444"/>
      <c r="AF22" s="444"/>
      <c r="AG22" s="434">
        <f>IF($AC$22=0,0,IF($U$22+$Y$22+$AC$22&gt;$AE$5,$AE$5,$U$22+$Y$22+$AC$22))</f>
        <v>0</v>
      </c>
      <c r="AH22" s="434"/>
      <c r="AI22" s="434"/>
      <c r="AJ22" s="435"/>
    </row>
    <row r="23" spans="41:42" ht="18" customHeight="1" thickBot="1" thickTop="1">
      <c r="AO23" s="175"/>
      <c r="AP23" s="129"/>
    </row>
    <row r="24" spans="2:46" ht="15" customHeight="1" thickTop="1">
      <c r="B24" s="396" t="s">
        <v>89</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8"/>
      <c r="AO24" s="175"/>
      <c r="AP24" s="129"/>
      <c r="AQ24" s="121"/>
      <c r="AR24" s="121"/>
      <c r="AS24" s="121"/>
      <c r="AT24" s="121"/>
    </row>
    <row r="25" spans="2:42" ht="9" customHeight="1" thickBot="1">
      <c r="B25" s="399"/>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1"/>
      <c r="AO25" s="175"/>
      <c r="AP25" s="129"/>
    </row>
    <row r="26" spans="2:50" s="175" customFormat="1" ht="13.5" customHeight="1" thickTop="1">
      <c r="B26" s="402"/>
      <c r="C26" s="373"/>
      <c r="D26" s="373"/>
      <c r="E26" s="373"/>
      <c r="F26" s="373"/>
      <c r="G26" s="372"/>
      <c r="H26" s="373"/>
      <c r="I26" s="373"/>
      <c r="J26" s="373"/>
      <c r="K26" s="373"/>
      <c r="L26" s="372" t="s">
        <v>90</v>
      </c>
      <c r="M26" s="372"/>
      <c r="N26" s="372"/>
      <c r="O26" s="408"/>
      <c r="P26" s="408"/>
      <c r="Q26" s="372"/>
      <c r="R26" s="373"/>
      <c r="S26" s="373"/>
      <c r="T26" s="373"/>
      <c r="U26" s="373"/>
      <c r="V26" s="372"/>
      <c r="W26" s="373"/>
      <c r="X26" s="373"/>
      <c r="Y26" s="373"/>
      <c r="Z26" s="373"/>
      <c r="AA26" s="372"/>
      <c r="AB26" s="373"/>
      <c r="AC26" s="373"/>
      <c r="AD26" s="373"/>
      <c r="AE26" s="373"/>
      <c r="AF26" s="372"/>
      <c r="AG26" s="373"/>
      <c r="AH26" s="373"/>
      <c r="AI26" s="373"/>
      <c r="AJ26" s="374"/>
      <c r="AO26" s="118"/>
      <c r="AP26" s="269"/>
      <c r="AR26" s="125"/>
      <c r="AS26" s="125"/>
      <c r="AT26" s="176"/>
      <c r="AU26" s="129"/>
      <c r="AV26" s="129"/>
      <c r="AW26" s="129"/>
      <c r="AX26" s="129"/>
    </row>
    <row r="27" spans="2:50" s="175" customFormat="1" ht="12.75" customHeight="1">
      <c r="B27" s="392" t="s">
        <v>91</v>
      </c>
      <c r="C27" s="393"/>
      <c r="D27" s="393"/>
      <c r="E27" s="368"/>
      <c r="F27" s="368"/>
      <c r="G27" s="393"/>
      <c r="H27" s="393"/>
      <c r="I27" s="393"/>
      <c r="J27" s="368"/>
      <c r="K27" s="368"/>
      <c r="L27" s="393" t="s">
        <v>92</v>
      </c>
      <c r="M27" s="393"/>
      <c r="N27" s="393"/>
      <c r="O27" s="368"/>
      <c r="P27" s="368"/>
      <c r="Q27" s="393" t="s">
        <v>93</v>
      </c>
      <c r="R27" s="393"/>
      <c r="S27" s="393"/>
      <c r="T27" s="368"/>
      <c r="U27" s="368"/>
      <c r="V27" s="393" t="s">
        <v>94</v>
      </c>
      <c r="W27" s="393"/>
      <c r="X27" s="393"/>
      <c r="Y27" s="368"/>
      <c r="Z27" s="368"/>
      <c r="AA27" s="393" t="s">
        <v>95</v>
      </c>
      <c r="AB27" s="393"/>
      <c r="AC27" s="393"/>
      <c r="AD27" s="368"/>
      <c r="AE27" s="368"/>
      <c r="AF27" s="393" t="s">
        <v>96</v>
      </c>
      <c r="AG27" s="393"/>
      <c r="AH27" s="393"/>
      <c r="AI27" s="368"/>
      <c r="AJ27" s="404"/>
      <c r="AO27" s="118"/>
      <c r="AP27" s="269"/>
      <c r="AS27" s="133"/>
      <c r="AT27" s="133"/>
      <c r="AU27" s="134"/>
      <c r="AV27" s="134"/>
      <c r="AW27" s="134"/>
      <c r="AX27" s="134"/>
    </row>
    <row r="28" spans="2:50" s="175" customFormat="1" ht="13.5" customHeight="1">
      <c r="B28" s="389" t="s">
        <v>97</v>
      </c>
      <c r="C28" s="390"/>
      <c r="D28" s="390"/>
      <c r="E28" s="391"/>
      <c r="F28" s="391"/>
      <c r="G28" s="390" t="s">
        <v>98</v>
      </c>
      <c r="H28" s="390"/>
      <c r="I28" s="390"/>
      <c r="J28" s="391"/>
      <c r="K28" s="391"/>
      <c r="L28" s="390" t="s">
        <v>99</v>
      </c>
      <c r="M28" s="390"/>
      <c r="N28" s="390"/>
      <c r="O28" s="391"/>
      <c r="P28" s="391"/>
      <c r="Q28" s="390" t="s">
        <v>100</v>
      </c>
      <c r="R28" s="390"/>
      <c r="S28" s="390"/>
      <c r="T28" s="391"/>
      <c r="U28" s="391"/>
      <c r="V28" s="390" t="s">
        <v>101</v>
      </c>
      <c r="W28" s="390"/>
      <c r="X28" s="390"/>
      <c r="Y28" s="391"/>
      <c r="Z28" s="391"/>
      <c r="AA28" s="390" t="s">
        <v>102</v>
      </c>
      <c r="AB28" s="390"/>
      <c r="AC28" s="390"/>
      <c r="AD28" s="391"/>
      <c r="AE28" s="391"/>
      <c r="AF28" s="390" t="s">
        <v>103</v>
      </c>
      <c r="AG28" s="390"/>
      <c r="AH28" s="390"/>
      <c r="AI28" s="391"/>
      <c r="AJ28" s="405"/>
      <c r="AO28" s="118"/>
      <c r="AP28" s="269"/>
      <c r="AQ28" s="118"/>
      <c r="AS28" s="133"/>
      <c r="AT28" s="133"/>
      <c r="AU28" s="134"/>
      <c r="AV28" s="134"/>
      <c r="AW28" s="134"/>
      <c r="AX28" s="134"/>
    </row>
    <row r="29" spans="2:50" ht="18" customHeight="1" thickBot="1">
      <c r="B29" s="386" t="str">
        <f>IF($G$8="","",YEAR($G$8))</f>
        <v/>
      </c>
      <c r="C29" s="387"/>
      <c r="D29" s="387"/>
      <c r="E29" s="388"/>
      <c r="F29" s="388"/>
      <c r="G29" s="406"/>
      <c r="H29" s="406"/>
      <c r="I29" s="406"/>
      <c r="J29" s="407"/>
      <c r="K29" s="407"/>
      <c r="L29" s="409">
        <f>IF(ISERR(ECFac!$H$16*100),0,ECFac!$H$16*100)</f>
        <v>0</v>
      </c>
      <c r="M29" s="409"/>
      <c r="N29" s="409"/>
      <c r="O29" s="410"/>
      <c r="P29" s="410"/>
      <c r="Q29" s="394">
        <f>ROUND(G29*L29/100,2)</f>
        <v>0</v>
      </c>
      <c r="R29" s="394"/>
      <c r="S29" s="394"/>
      <c r="T29" s="395"/>
      <c r="U29" s="395"/>
      <c r="V29" s="394">
        <f>IF(YEAR($G$8)&gt;2005,IF(AG22&gt;(4*Q29),4*Q29,AG22),IF(AG22&gt;(3*Q29),3*Q29,AG22))</f>
        <v>0</v>
      </c>
      <c r="W29" s="394"/>
      <c r="X29" s="394"/>
      <c r="Y29" s="395"/>
      <c r="Z29" s="395"/>
      <c r="AA29" s="394">
        <f>IF(G29="",0,ECFac!H18*100)</f>
        <v>0</v>
      </c>
      <c r="AB29" s="394"/>
      <c r="AC29" s="394"/>
      <c r="AD29" s="395"/>
      <c r="AE29" s="395"/>
      <c r="AF29" s="394">
        <f>IF(Q29=0,0,ROUND(V29/Q29,2))</f>
        <v>0</v>
      </c>
      <c r="AG29" s="394"/>
      <c r="AH29" s="394"/>
      <c r="AI29" s="395"/>
      <c r="AJ29" s="403"/>
      <c r="AS29" s="133"/>
      <c r="AT29" s="133"/>
      <c r="AU29" s="134"/>
      <c r="AV29" s="134"/>
      <c r="AW29" s="134"/>
      <c r="AX29" s="134"/>
    </row>
    <row r="30" spans="4:50" ht="8.25" customHeight="1" thickTop="1">
      <c r="D30" s="177"/>
      <c r="E30" s="177"/>
      <c r="F30" s="178"/>
      <c r="G30" s="178"/>
      <c r="H30" s="179"/>
      <c r="I30" s="180"/>
      <c r="L30" s="181"/>
      <c r="M30" s="179"/>
      <c r="N30" s="179"/>
      <c r="O30" s="179"/>
      <c r="P30" s="179"/>
      <c r="Q30" s="179"/>
      <c r="R30" s="179"/>
      <c r="S30" s="179"/>
      <c r="T30" s="178"/>
      <c r="U30" s="178"/>
      <c r="V30" s="177"/>
      <c r="W30" s="177"/>
      <c r="X30" s="177"/>
      <c r="AS30" s="133"/>
      <c r="AT30" s="133"/>
      <c r="AU30" s="134"/>
      <c r="AV30" s="134"/>
      <c r="AW30" s="134"/>
      <c r="AX30" s="134"/>
    </row>
    <row r="31" spans="2:50" ht="18" customHeight="1">
      <c r="B31" s="367" t="s">
        <v>104</v>
      </c>
      <c r="C31" s="367"/>
      <c r="D31" s="367"/>
      <c r="E31" s="367"/>
      <c r="F31" s="367"/>
      <c r="G31" s="367"/>
      <c r="H31" s="367"/>
      <c r="I31" s="367"/>
      <c r="J31" s="367"/>
      <c r="K31" s="367"/>
      <c r="L31" s="368"/>
      <c r="M31" s="368"/>
      <c r="N31" s="368"/>
      <c r="O31" s="368"/>
      <c r="P31" s="369"/>
      <c r="Q31" s="377">
        <f>ROUND(Q29*AA29/100,2)</f>
        <v>0</v>
      </c>
      <c r="R31" s="383"/>
      <c r="S31" s="383"/>
      <c r="T31" s="383"/>
      <c r="U31" s="383"/>
      <c r="V31" s="182" t="str">
        <f>IF(Q31=0,"",IF(Q31&gt;0,"CR","DR"))</f>
        <v/>
      </c>
      <c r="W31" s="183" t="s">
        <v>105</v>
      </c>
      <c r="AS31" s="133"/>
      <c r="AT31" s="133"/>
      <c r="AU31" s="134"/>
      <c r="AV31" s="134"/>
      <c r="AW31" s="134"/>
      <c r="AX31" s="134"/>
    </row>
    <row r="32" spans="2:23" ht="18" customHeight="1">
      <c r="B32" s="367" t="s">
        <v>106</v>
      </c>
      <c r="C32" s="367"/>
      <c r="D32" s="367"/>
      <c r="E32" s="367"/>
      <c r="F32" s="367"/>
      <c r="G32" s="367"/>
      <c r="H32" s="367"/>
      <c r="I32" s="367"/>
      <c r="J32" s="367"/>
      <c r="K32" s="367"/>
      <c r="L32" s="368"/>
      <c r="M32" s="368"/>
      <c r="N32" s="368"/>
      <c r="O32" s="368"/>
      <c r="P32" s="369"/>
      <c r="Q32" s="384">
        <f>ROUND((V29-Q29)*AA29/100,2)</f>
        <v>0</v>
      </c>
      <c r="R32" s="385"/>
      <c r="S32" s="385"/>
      <c r="T32" s="385"/>
      <c r="U32" s="385"/>
      <c r="V32" s="182" t="str">
        <f>IF(Q32=0,"",IF(Q32&lt;0,"CR","DR"))</f>
        <v/>
      </c>
      <c r="W32" s="184" t="s">
        <v>107</v>
      </c>
    </row>
    <row r="33" spans="2:44" ht="18" customHeight="1">
      <c r="B33" s="367" t="s">
        <v>108</v>
      </c>
      <c r="C33" s="367"/>
      <c r="D33" s="367"/>
      <c r="E33" s="367"/>
      <c r="F33" s="367"/>
      <c r="G33" s="367"/>
      <c r="H33" s="367"/>
      <c r="I33" s="367"/>
      <c r="J33" s="367"/>
      <c r="K33" s="367"/>
      <c r="L33" s="368"/>
      <c r="M33" s="368"/>
      <c r="N33" s="368"/>
      <c r="O33" s="368"/>
      <c r="P33" s="369"/>
      <c r="Q33" s="370">
        <f>Q31+(V29-Q29)*AA29/100</f>
        <v>0</v>
      </c>
      <c r="R33" s="371"/>
      <c r="S33" s="371"/>
      <c r="T33" s="371"/>
      <c r="U33" s="371"/>
      <c r="V33" s="182" t="str">
        <f>IF(ISERROR(Q33),"",IF(Q33=0,"",IF(Q33&lt;0,"CR","DR")))</f>
        <v/>
      </c>
      <c r="W33" s="183" t="s">
        <v>109</v>
      </c>
      <c r="AQ33" s="121"/>
      <c r="AR33" s="121"/>
    </row>
    <row r="34" spans="23:44" ht="10.5" customHeight="1">
      <c r="W34" s="185"/>
      <c r="AQ34" s="121"/>
      <c r="AR34" s="121"/>
    </row>
    <row r="35" spans="2:44" ht="18" customHeight="1">
      <c r="B35" s="367" t="s">
        <v>110</v>
      </c>
      <c r="C35" s="367"/>
      <c r="D35" s="367"/>
      <c r="E35" s="367"/>
      <c r="F35" s="367"/>
      <c r="G35" s="367"/>
      <c r="H35" s="367"/>
      <c r="I35" s="367"/>
      <c r="J35" s="367"/>
      <c r="K35" s="367"/>
      <c r="L35" s="368"/>
      <c r="M35" s="368"/>
      <c r="N35" s="368"/>
      <c r="O35" s="368"/>
      <c r="P35" s="369"/>
      <c r="Q35" s="381"/>
      <c r="R35" s="382"/>
      <c r="S35" s="382"/>
      <c r="T35" s="382"/>
      <c r="U35" s="382"/>
      <c r="V35" s="186"/>
      <c r="W35" s="185"/>
      <c r="AQ35" s="121"/>
      <c r="AR35" s="121"/>
    </row>
    <row r="36" spans="2:23" ht="18" customHeight="1">
      <c r="B36" s="367" t="s">
        <v>111</v>
      </c>
      <c r="C36" s="367"/>
      <c r="D36" s="367"/>
      <c r="E36" s="367"/>
      <c r="F36" s="367"/>
      <c r="G36" s="367"/>
      <c r="H36" s="367"/>
      <c r="I36" s="367"/>
      <c r="J36" s="367"/>
      <c r="K36" s="367"/>
      <c r="L36" s="368"/>
      <c r="M36" s="368"/>
      <c r="N36" s="368"/>
      <c r="O36" s="368"/>
      <c r="P36" s="369"/>
      <c r="Q36" s="377">
        <f>IF(Q35="",0,ROUND(Q33/Q35,2))</f>
        <v>0</v>
      </c>
      <c r="R36" s="378"/>
      <c r="S36" s="378"/>
      <c r="T36" s="378"/>
      <c r="U36" s="378"/>
      <c r="V36" s="187"/>
      <c r="W36" s="188" t="s">
        <v>112</v>
      </c>
    </row>
    <row r="37" spans="2:23" ht="18" customHeight="1">
      <c r="B37" s="367" t="s">
        <v>113</v>
      </c>
      <c r="C37" s="367"/>
      <c r="D37" s="367"/>
      <c r="E37" s="367"/>
      <c r="F37" s="367"/>
      <c r="G37" s="367"/>
      <c r="H37" s="367"/>
      <c r="I37" s="367"/>
      <c r="J37" s="367"/>
      <c r="K37" s="367"/>
      <c r="L37" s="368"/>
      <c r="M37" s="368"/>
      <c r="N37" s="368"/>
      <c r="O37" s="368"/>
      <c r="P37" s="369"/>
      <c r="Q37" s="377">
        <f>IF(Q35="",0,U22)</f>
        <v>0</v>
      </c>
      <c r="R37" s="378"/>
      <c r="S37" s="378"/>
      <c r="T37" s="378"/>
      <c r="U37" s="378"/>
      <c r="V37" s="189"/>
      <c r="W37" s="190" t="s">
        <v>114</v>
      </c>
    </row>
    <row r="38" spans="2:23" ht="18" customHeight="1">
      <c r="B38" s="367" t="s">
        <v>115</v>
      </c>
      <c r="C38" s="367"/>
      <c r="D38" s="367"/>
      <c r="E38" s="367"/>
      <c r="F38" s="367"/>
      <c r="G38" s="367"/>
      <c r="H38" s="367"/>
      <c r="I38" s="367"/>
      <c r="J38" s="367"/>
      <c r="K38" s="367"/>
      <c r="L38" s="368"/>
      <c r="M38" s="368"/>
      <c r="N38" s="368"/>
      <c r="O38" s="368"/>
      <c r="P38" s="369"/>
      <c r="Q38" s="375">
        <f>Q37*4</f>
        <v>0</v>
      </c>
      <c r="R38" s="376"/>
      <c r="S38" s="376"/>
      <c r="T38" s="376"/>
      <c r="U38" s="376"/>
      <c r="V38" s="191"/>
      <c r="W38" s="192" t="s">
        <v>116</v>
      </c>
    </row>
    <row r="39" spans="2:23" ht="18" customHeight="1">
      <c r="B39" s="367" t="s">
        <v>117</v>
      </c>
      <c r="C39" s="367"/>
      <c r="D39" s="367"/>
      <c r="E39" s="367"/>
      <c r="F39" s="367"/>
      <c r="G39" s="367"/>
      <c r="H39" s="367"/>
      <c r="I39" s="367"/>
      <c r="J39" s="367"/>
      <c r="K39" s="367"/>
      <c r="L39" s="368"/>
      <c r="M39" s="368"/>
      <c r="N39" s="368"/>
      <c r="O39" s="368"/>
      <c r="P39" s="369"/>
      <c r="Q39" s="377">
        <f>IF(Q35="",0,Q33+Q38)</f>
        <v>0</v>
      </c>
      <c r="R39" s="378"/>
      <c r="S39" s="378"/>
      <c r="T39" s="378"/>
      <c r="U39" s="378"/>
      <c r="V39" s="189"/>
      <c r="W39" s="190" t="s">
        <v>118</v>
      </c>
    </row>
    <row r="40" spans="2:23" ht="18" customHeight="1">
      <c r="B40" s="367" t="s">
        <v>119</v>
      </c>
      <c r="C40" s="367"/>
      <c r="D40" s="367"/>
      <c r="E40" s="367"/>
      <c r="F40" s="367"/>
      <c r="G40" s="367"/>
      <c r="H40" s="367"/>
      <c r="I40" s="367"/>
      <c r="J40" s="367"/>
      <c r="K40" s="367"/>
      <c r="L40" s="368"/>
      <c r="M40" s="368"/>
      <c r="N40" s="368"/>
      <c r="O40" s="368"/>
      <c r="P40" s="369"/>
      <c r="Q40" s="377">
        <f>IF(Q35="",0,ROUND(Q39/Q35,2))</f>
        <v>0</v>
      </c>
      <c r="R40" s="378"/>
      <c r="S40" s="378"/>
      <c r="T40" s="378"/>
      <c r="U40" s="378"/>
      <c r="V40" s="189"/>
      <c r="W40" s="193" t="s">
        <v>120</v>
      </c>
    </row>
    <row r="41" spans="2:37" ht="18" customHeight="1">
      <c r="B41" s="120"/>
      <c r="C41" s="120"/>
      <c r="D41" s="120"/>
      <c r="E41" s="120"/>
      <c r="F41" s="120"/>
      <c r="G41" s="120"/>
      <c r="H41" s="120"/>
      <c r="I41" s="120"/>
      <c r="J41" s="120"/>
      <c r="K41" s="120"/>
      <c r="L41" s="137"/>
      <c r="M41" s="137"/>
      <c r="N41" s="137"/>
      <c r="O41" s="137"/>
      <c r="P41" s="137"/>
      <c r="Q41" s="194"/>
      <c r="R41" s="137"/>
      <c r="S41" s="137"/>
      <c r="T41" s="137"/>
      <c r="U41" s="137"/>
      <c r="V41" s="195"/>
      <c r="W41" s="193"/>
      <c r="AI41" s="178" t="s">
        <v>19389</v>
      </c>
      <c r="AJ41" s="118" t="s">
        <v>19389</v>
      </c>
      <c r="AK41" s="118" t="s">
        <v>19389</v>
      </c>
    </row>
    <row r="42" spans="2:32" ht="20.1" customHeight="1">
      <c r="B42" s="120"/>
      <c r="C42" s="120"/>
      <c r="D42" s="120"/>
      <c r="E42" s="120"/>
      <c r="F42" s="120"/>
      <c r="G42" s="120"/>
      <c r="H42" s="120"/>
      <c r="I42" s="120"/>
      <c r="J42" s="120"/>
      <c r="K42" s="120"/>
      <c r="L42" s="137"/>
      <c r="M42" s="137"/>
      <c r="N42" s="137"/>
      <c r="O42" s="137"/>
      <c r="P42" s="137"/>
      <c r="Q42" s="194"/>
      <c r="R42" s="137"/>
      <c r="S42" s="137"/>
      <c r="T42" s="137"/>
      <c r="U42" s="137"/>
      <c r="V42" s="194"/>
      <c r="W42" s="193"/>
      <c r="AF42" s="118" t="s">
        <v>19467</v>
      </c>
    </row>
    <row r="43" spans="30:32" ht="12.75" customHeight="1">
      <c r="AD43" s="121"/>
      <c r="AE43" s="121"/>
      <c r="AF43" s="121"/>
    </row>
    <row r="54" spans="1:4" ht="14.25" hidden="1" thickBot="1">
      <c r="A54" s="379">
        <f>IF($K$22=0,0,IF(NOT($AA$13=""),$AA$13,"9999"))</f>
        <v>0</v>
      </c>
      <c r="B54" s="380"/>
      <c r="C54" s="260" t="str">
        <f>IF($A$54="9999",IF(OR(FTL="",FTL="n"),IF(AND(DURWKS&gt;0,DURWKS&lt;=1),"01",IF(OR(LRI="",LRI="n"),IF(OR(PEN="",PEN=0),IF(AND(DURWKS="",HC&gt;0),"02",IF(OR(AccDateYear=PastAwardYear,LOECURR="y"),VLOOKUP(DURWKS,'CT'!$E$5:$G$9,2),VLOOKUP(DURWKS,'CT'!$E$5:$G$9,3))),IF(DURWKS&gt;104,IF('CT'!$G$15-273&lt;DURWKS*7,"13","14"),"11")),IF(AND(LOECURR="",LOECURR="n"),"13","14"))),"15"),"")</f>
        <v/>
      </c>
      <c r="D54" s="118">
        <f>IF(A54="9999",C54,A54)</f>
        <v>0</v>
      </c>
    </row>
  </sheetData>
  <sheetProtection selectLockedCells="1"/>
  <mergeCells count="109">
    <mergeCell ref="B1:AJ1"/>
    <mergeCell ref="Q4:U4"/>
    <mergeCell ref="L4:P4"/>
    <mergeCell ref="G4:K4"/>
    <mergeCell ref="G3:U3"/>
    <mergeCell ref="M21:P21"/>
    <mergeCell ref="B21:E21"/>
    <mergeCell ref="K20:L20"/>
    <mergeCell ref="O9:T9"/>
    <mergeCell ref="I9:L9"/>
    <mergeCell ref="B3:F3"/>
    <mergeCell ref="B4:F4"/>
    <mergeCell ref="AE4:AG4"/>
    <mergeCell ref="AE3:AF3"/>
    <mergeCell ref="U21:X21"/>
    <mergeCell ref="AE5:AG5"/>
    <mergeCell ref="AA13:AB13"/>
    <mergeCell ref="U10:X10"/>
    <mergeCell ref="AD8:AE8"/>
    <mergeCell ref="AE12:AH12"/>
    <mergeCell ref="AG21:AJ21"/>
    <mergeCell ref="Q21:T21"/>
    <mergeCell ref="K21:L21"/>
    <mergeCell ref="I21:J21"/>
    <mergeCell ref="AG22:AJ22"/>
    <mergeCell ref="AC21:AF21"/>
    <mergeCell ref="Y21:AB21"/>
    <mergeCell ref="U20:X20"/>
    <mergeCell ref="Q20:T20"/>
    <mergeCell ref="I20:J20"/>
    <mergeCell ref="M20:P20"/>
    <mergeCell ref="O10:T10"/>
    <mergeCell ref="G8:K8"/>
    <mergeCell ref="F21:H21"/>
    <mergeCell ref="D10:F10"/>
    <mergeCell ref="G10:J10"/>
    <mergeCell ref="M22:P22"/>
    <mergeCell ref="B9:H9"/>
    <mergeCell ref="I22:J22"/>
    <mergeCell ref="K22:L22"/>
    <mergeCell ref="B22:E22"/>
    <mergeCell ref="F22:H22"/>
    <mergeCell ref="Q22:T22"/>
    <mergeCell ref="AC22:AF22"/>
    <mergeCell ref="Y22:AB22"/>
    <mergeCell ref="U22:X22"/>
    <mergeCell ref="AE6:AG6"/>
    <mergeCell ref="AD9:AG9"/>
    <mergeCell ref="AG20:AJ20"/>
    <mergeCell ref="AC20:AF20"/>
    <mergeCell ref="U8:W8"/>
    <mergeCell ref="U9:W9"/>
    <mergeCell ref="N8:T8"/>
    <mergeCell ref="B18:AJ19"/>
    <mergeCell ref="F20:H20"/>
    <mergeCell ref="B8:F8"/>
    <mergeCell ref="G6:J6"/>
    <mergeCell ref="Y20:AB20"/>
    <mergeCell ref="D6:F6"/>
    <mergeCell ref="K6:O6"/>
    <mergeCell ref="P6:W6"/>
    <mergeCell ref="B24:AJ25"/>
    <mergeCell ref="B26:F26"/>
    <mergeCell ref="AA26:AE26"/>
    <mergeCell ref="Q27:U27"/>
    <mergeCell ref="Q28:U28"/>
    <mergeCell ref="G27:K27"/>
    <mergeCell ref="AF29:AJ29"/>
    <mergeCell ref="Q29:U29"/>
    <mergeCell ref="AA29:AE29"/>
    <mergeCell ref="AF27:AJ27"/>
    <mergeCell ref="AA28:AE28"/>
    <mergeCell ref="G28:K28"/>
    <mergeCell ref="L27:P27"/>
    <mergeCell ref="G26:K26"/>
    <mergeCell ref="AA27:AE27"/>
    <mergeCell ref="AF28:AJ28"/>
    <mergeCell ref="L28:P28"/>
    <mergeCell ref="V27:Z27"/>
    <mergeCell ref="G29:K29"/>
    <mergeCell ref="L26:P26"/>
    <mergeCell ref="Q26:U26"/>
    <mergeCell ref="V26:Z26"/>
    <mergeCell ref="V28:Z28"/>
    <mergeCell ref="L29:P29"/>
    <mergeCell ref="B31:P31"/>
    <mergeCell ref="Q33:U33"/>
    <mergeCell ref="AF26:AJ26"/>
    <mergeCell ref="B40:P40"/>
    <mergeCell ref="B38:P38"/>
    <mergeCell ref="Q38:U38"/>
    <mergeCell ref="Q39:U39"/>
    <mergeCell ref="A54:B54"/>
    <mergeCell ref="B39:P39"/>
    <mergeCell ref="B35:P35"/>
    <mergeCell ref="B33:P33"/>
    <mergeCell ref="Q40:U40"/>
    <mergeCell ref="B36:P36"/>
    <mergeCell ref="B37:P37"/>
    <mergeCell ref="Q37:U37"/>
    <mergeCell ref="Q35:U35"/>
    <mergeCell ref="Q36:U36"/>
    <mergeCell ref="Q31:U31"/>
    <mergeCell ref="B32:P32"/>
    <mergeCell ref="Q32:U32"/>
    <mergeCell ref="B29:F29"/>
    <mergeCell ref="B28:F28"/>
    <mergeCell ref="B27:F27"/>
    <mergeCell ref="V29:Z29"/>
  </mergeCells>
  <dataValidations count="3">
    <dataValidation allowBlank="1" showInputMessage="1" promptTitle="Type de dossier" prompt="Indiquez le type de dossier désiré dans le format ##" errorTitle="Type de dossier" error="Le type de dossier doit être dans le format ##_x000a_(p. ex., 03)" sqref="AA13:AB13"/>
    <dataValidation type="list" allowBlank="1" showInputMessage="1" showErrorMessage="1" sqref="AE4:AG4">
      <formula1>Date2</formula1>
    </dataValidation>
    <dataValidation showInputMessage="1" showErrorMessage="1" errorTitle="Erreur fatale" error="Veuillez remplir la case." sqref="AH16"/>
  </dataValidations>
  <printOptions/>
  <pageMargins left="0.25" right="0.25" top="0.75" bottom="0.75" header="0.3" footer="0.3"/>
  <pageSetup fitToHeight="1" fitToWidth="1" horizontalDpi="600" verticalDpi="600" orientation="landscape" scale="77"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2:K41"/>
  <sheetViews>
    <sheetView showGridLines="0" defaultGridColor="0" zoomScale="87" zoomScaleNormal="87" colorId="22" workbookViewId="0" topLeftCell="A1">
      <selection activeCell="I22" sqref="I22:J22"/>
    </sheetView>
  </sheetViews>
  <sheetFormatPr defaultColWidth="12.57421875" defaultRowHeight="12.75"/>
  <cols>
    <col min="1" max="1" width="5.7109375" style="3" customWidth="1"/>
    <col min="2" max="2" width="15.140625" style="3" customWidth="1"/>
    <col min="3" max="6" width="5.7109375" style="3" customWidth="1"/>
    <col min="7" max="7" width="3.28125" style="3" customWidth="1"/>
    <col min="8" max="12" width="5.7109375" style="3" customWidth="1"/>
    <col min="13" max="16384" width="12.57421875" style="3" customWidth="1"/>
  </cols>
  <sheetData>
    <row r="1" ht="7.5" customHeight="1"/>
    <row r="2" spans="2:7" ht="21">
      <c r="B2" s="43"/>
      <c r="C2" s="44"/>
      <c r="D2" s="43"/>
      <c r="E2" s="43"/>
      <c r="F2" s="43"/>
      <c r="G2" s="43"/>
    </row>
    <row r="3" spans="2:7" ht="24" customHeight="1">
      <c r="B3" s="43"/>
      <c r="C3" s="45"/>
      <c r="D3" s="43"/>
      <c r="E3" s="43"/>
      <c r="F3" s="43"/>
      <c r="G3" s="43"/>
    </row>
    <row r="4" spans="2:4" ht="12.75">
      <c r="B4" s="46" t="s">
        <v>19381</v>
      </c>
      <c r="C4" s="507"/>
      <c r="D4" s="508"/>
    </row>
    <row r="5" spans="2:4" ht="12.75">
      <c r="B5" s="46" t="s">
        <v>131</v>
      </c>
      <c r="C5" s="507" t="str">
        <f>IF(ISBLANK('Calculatrice des coûts NMETI'!$G$8),"",YEAR('Calculatrice des coûts NMETI'!$G$8))</f>
        <v/>
      </c>
      <c r="D5" s="508"/>
    </row>
    <row r="6" spans="2:4" ht="12.75">
      <c r="B6" s="46" t="s">
        <v>19382</v>
      </c>
      <c r="C6" s="490">
        <f>RateGroup</f>
        <v>0</v>
      </c>
      <c r="D6" s="491"/>
    </row>
    <row r="7" spans="3:4" ht="12.75">
      <c r="C7" s="35"/>
      <c r="D7" s="43"/>
    </row>
    <row r="8" spans="3:4" ht="12.75">
      <c r="C8" s="47" t="s">
        <v>19383</v>
      </c>
      <c r="D8" s="43"/>
    </row>
    <row r="9" spans="2:6" ht="12.75">
      <c r="B9" s="46" t="s">
        <v>19384</v>
      </c>
      <c r="C9" s="509"/>
      <c r="D9" s="510"/>
      <c r="E9" s="510"/>
      <c r="F9" s="511"/>
    </row>
    <row r="10" spans="2:6" ht="12.75">
      <c r="B10" s="46" t="s">
        <v>19385</v>
      </c>
      <c r="C10" s="509">
        <f>'Calculatrice des coûts NMETI'!G29</f>
        <v>0</v>
      </c>
      <c r="D10" s="510"/>
      <c r="E10" s="510"/>
      <c r="F10" s="511"/>
    </row>
    <row r="11" ht="12.75">
      <c r="D11" s="43"/>
    </row>
    <row r="12" spans="2:4" ht="12.75">
      <c r="B12" s="46" t="s">
        <v>19386</v>
      </c>
      <c r="C12" s="512" t="str">
        <f>IF(C6="","",VLOOKUP(C6,'Net-Tar'!$R$6:$BF$999,C5-2001,FALSE))</f>
        <v/>
      </c>
      <c r="D12" s="513"/>
    </row>
    <row r="13" spans="2:5" ht="12.75">
      <c r="B13" s="46" t="s">
        <v>19387</v>
      </c>
      <c r="C13" s="498"/>
      <c r="D13" s="499"/>
      <c r="E13" s="47" t="s">
        <v>19388</v>
      </c>
    </row>
    <row r="14" spans="2:5" ht="12.75">
      <c r="B14" s="46"/>
      <c r="C14" s="48"/>
      <c r="D14" s="49"/>
      <c r="E14" s="47"/>
    </row>
    <row r="15" ht="12.75">
      <c r="I15" s="3" t="s">
        <v>19389</v>
      </c>
    </row>
    <row r="16" spans="3:9" ht="12.75">
      <c r="C16" s="50" t="s">
        <v>19390</v>
      </c>
      <c r="D16" s="51"/>
      <c r="E16" s="51"/>
      <c r="F16" s="51"/>
      <c r="G16" s="52" t="s">
        <v>19391</v>
      </c>
      <c r="H16" s="500" t="str">
        <f>IF(ISERR(IF($C$13="",ROUND((ROUND((($H$32-$H$37)/$H$30),4))*ROUND(($C$12/$C$12),4),4),ROUND((ROUND((($H$32-$H$37)/$H$30),4))*ROUND(($C$13/$C$12),4),4))),"",IF($C$13="",ROUND((ROUND((($H$32-$H$37)/$H$30),4))*ROUND(($C$12/$C$12),4),4),ROUND((ROUND((($H$32-$H$37)/$H$30),4))*ROUND(($C$13/$C$12),4),4)))</f>
        <v/>
      </c>
      <c r="I16" s="501"/>
    </row>
    <row r="17" spans="3:11" ht="12.75">
      <c r="C17" s="53" t="s">
        <v>19392</v>
      </c>
      <c r="D17" s="54"/>
      <c r="E17" s="54"/>
      <c r="F17" s="54"/>
      <c r="G17" s="55" t="s">
        <v>19391</v>
      </c>
      <c r="H17" s="502" t="str">
        <f>IF($H$16="","",ROUND($H$16*$H$30,2))</f>
        <v/>
      </c>
      <c r="I17" s="503"/>
      <c r="J17" s="503"/>
      <c r="K17" s="503"/>
    </row>
    <row r="18" spans="3:11" ht="12.75">
      <c r="C18" s="53" t="s">
        <v>19393</v>
      </c>
      <c r="D18" s="54"/>
      <c r="E18" s="54"/>
      <c r="F18" s="54"/>
      <c r="G18" s="55" t="s">
        <v>19391</v>
      </c>
      <c r="H18" s="504" t="str">
        <f>IF($H$16="","",IF(C5&lt;2004,$J$25,$J$28))</f>
        <v/>
      </c>
      <c r="I18" s="505"/>
      <c r="J18" s="54"/>
      <c r="K18" s="54"/>
    </row>
    <row r="19" spans="3:11" ht="12.75">
      <c r="C19" s="53"/>
      <c r="D19" s="54"/>
      <c r="E19" s="54"/>
      <c r="F19" s="54"/>
      <c r="G19" s="55"/>
      <c r="H19" s="56"/>
      <c r="I19" s="57"/>
      <c r="J19" s="54"/>
      <c r="K19" s="54"/>
    </row>
    <row r="20" spans="3:11" ht="12.75">
      <c r="C20" s="53"/>
      <c r="D20" s="54"/>
      <c r="E20" s="54"/>
      <c r="F20" s="54"/>
      <c r="G20" s="55"/>
      <c r="H20" s="56"/>
      <c r="I20" s="57"/>
      <c r="J20" s="54"/>
      <c r="K20" s="54"/>
    </row>
    <row r="21" spans="3:11" ht="12.75">
      <c r="C21" s="53"/>
      <c r="D21" s="54"/>
      <c r="E21" s="54"/>
      <c r="F21" s="54"/>
      <c r="G21" s="55"/>
      <c r="H21" s="56"/>
      <c r="I21" s="57"/>
      <c r="J21" s="54"/>
      <c r="K21" s="54"/>
    </row>
    <row r="22" spans="3:11" ht="12.75">
      <c r="C22" s="53"/>
      <c r="D22" s="54"/>
      <c r="E22" s="54"/>
      <c r="F22" s="54"/>
      <c r="G22" s="55"/>
      <c r="H22" s="56"/>
      <c r="I22" s="57"/>
      <c r="J22" s="54"/>
      <c r="K22" s="54"/>
    </row>
    <row r="23" spans="3:11" ht="12.75">
      <c r="C23" s="53"/>
      <c r="D23" s="54"/>
      <c r="E23" s="54"/>
      <c r="F23" s="54"/>
      <c r="G23" s="55"/>
      <c r="H23" s="56"/>
      <c r="I23" s="57"/>
      <c r="J23" s="54"/>
      <c r="K23" s="54"/>
    </row>
    <row r="24" spans="3:11" ht="12.75">
      <c r="C24" s="53"/>
      <c r="D24" s="54"/>
      <c r="E24" s="54"/>
      <c r="F24" s="54"/>
      <c r="G24" s="55"/>
      <c r="H24" s="56"/>
      <c r="I24" s="57"/>
      <c r="J24" s="54"/>
      <c r="K24" s="54"/>
    </row>
    <row r="25" spans="2:11" ht="12.75">
      <c r="B25" s="58" t="s">
        <v>19394</v>
      </c>
      <c r="C25" s="59"/>
      <c r="D25" s="60" t="s">
        <v>19395</v>
      </c>
      <c r="E25" s="60"/>
      <c r="F25" s="60"/>
      <c r="G25" s="61"/>
      <c r="H25" s="58"/>
      <c r="I25" s="58"/>
      <c r="J25" s="494" t="str">
        <f>IF($H$16="","",ROUND(MINA(MAXA($H$30/($H$30+(5*LOOKUP($C$5,Tables!I$6:I$104,Tables!J$6:J$104))),0.25),0.9),4))</f>
        <v/>
      </c>
      <c r="K25" s="506"/>
    </row>
    <row r="26" spans="2:11" ht="12.75">
      <c r="B26" s="62" t="s">
        <v>19394</v>
      </c>
      <c r="C26" s="63"/>
      <c r="D26" s="64" t="s">
        <v>19396</v>
      </c>
      <c r="E26" s="64"/>
      <c r="F26" s="64"/>
      <c r="G26" s="65"/>
      <c r="H26" s="62"/>
      <c r="I26" s="62"/>
      <c r="J26" s="492" t="str">
        <f>IF($H$16="","",$H$30/($H$30+(5*LOOKUP($C$5,Tables!$I$6:$I$104,Tables!$J$6:$J$104))))</f>
        <v/>
      </c>
      <c r="K26" s="493"/>
    </row>
    <row r="27" spans="2:11" ht="12.75">
      <c r="B27" s="62" t="s">
        <v>19394</v>
      </c>
      <c r="C27" s="63"/>
      <c r="D27" s="64" t="s">
        <v>19397</v>
      </c>
      <c r="E27" s="64"/>
      <c r="F27" s="64"/>
      <c r="G27" s="65"/>
      <c r="H27" s="66"/>
      <c r="I27" s="62"/>
      <c r="J27" s="492" t="str">
        <f>IF($H$16="","",$H$39/($H$39+(225*LOOKUP($C$5,Tables!$I$6:$I$104,Tables!$J$6:$J$104))))</f>
        <v/>
      </c>
      <c r="K27" s="493"/>
    </row>
    <row r="28" spans="2:11" ht="12.75">
      <c r="B28" s="58" t="s">
        <v>19394</v>
      </c>
      <c r="C28" s="58"/>
      <c r="D28" s="58" t="s">
        <v>19398</v>
      </c>
      <c r="E28" s="58"/>
      <c r="F28" s="67"/>
      <c r="G28" s="68"/>
      <c r="H28" s="58"/>
      <c r="I28" s="58"/>
      <c r="J28" s="494" t="str">
        <f>IF($H$17="","",IF($J$26&gt;$J$27,MINA(MAXA($J$26+0.15,0.4),1),MINA(MAXA($J$27+0.15,0.4),1)))</f>
        <v/>
      </c>
      <c r="K28" s="495"/>
    </row>
    <row r="29" spans="4:7" ht="12.75">
      <c r="D29" s="43"/>
      <c r="E29" s="43"/>
      <c r="F29" s="43"/>
      <c r="G29" s="69"/>
    </row>
    <row r="30" spans="2:11" ht="12.75">
      <c r="B30" s="70" t="s">
        <v>19399</v>
      </c>
      <c r="C30" s="71"/>
      <c r="D30" s="71"/>
      <c r="F30" s="43" t="s">
        <v>19391</v>
      </c>
      <c r="H30" s="496">
        <f>IF($C$10="",IF($C$13="",ROUND($C$9/100*$C$12,2),ROUND($C$9/100*$C$13,2)),$C$10)</f>
        <v>0</v>
      </c>
      <c r="I30" s="487"/>
      <c r="J30" s="487"/>
      <c r="K30" s="487"/>
    </row>
    <row r="32" spans="2:11" ht="12.75">
      <c r="B32" s="70" t="s">
        <v>19400</v>
      </c>
      <c r="F32" s="43" t="s">
        <v>19391</v>
      </c>
      <c r="H32" s="496" t="e">
        <f>IF($C$10="",ROUNDUP(($C$9/100*$H$41),2),ROUNDUP(($H$39/100*$H$41),2))</f>
        <v>#VALUE!</v>
      </c>
      <c r="I32" s="487"/>
      <c r="J32" s="487"/>
      <c r="K32" s="487"/>
    </row>
    <row r="33" spans="2:8" ht="12.75">
      <c r="B33" s="43"/>
      <c r="C33" s="43"/>
      <c r="H33" s="43"/>
    </row>
    <row r="34" spans="2:8" ht="12.75">
      <c r="B34" s="70" t="s">
        <v>19401</v>
      </c>
      <c r="C34" s="70"/>
      <c r="H34" s="43"/>
    </row>
    <row r="35" spans="2:11" ht="12.75">
      <c r="B35" s="70" t="s">
        <v>19402</v>
      </c>
      <c r="F35" s="43" t="s">
        <v>19391</v>
      </c>
      <c r="H35" s="497" t="e">
        <f>ROUND(MAX(MIN((LOOKUP($C$5,Tables!$E$6:$E$104,Tables!$F$6:$F$104)*LOOKUP($C$5,Tables!$I$6:$I$104,Tables!$J$6:$J$104))/($H$30+(LOOKUP($C$5,Tables!$E$6:$E$104,Tables!$G$6:$G$104)*LOOKUP($C$5,Tables!$I$6:$I$104,Tables!$J$6:$J$104))),LOOKUP($C$5,Tables!$A$6:$A$104,Tables!$B$6:$B$104)),LOOKUP($C$5,Tables!$A$6:$A$104,Tables!$C$6:$C$104)),4)</f>
        <v>#N/A</v>
      </c>
      <c r="I35" s="487"/>
      <c r="J35" s="487"/>
      <c r="K35" s="487"/>
    </row>
    <row r="36" spans="2:8" ht="12.75">
      <c r="B36" s="43"/>
      <c r="F36" s="43"/>
      <c r="H36" s="43"/>
    </row>
    <row r="37" spans="2:11" ht="12.75">
      <c r="B37" s="70" t="s">
        <v>19403</v>
      </c>
      <c r="C37" s="71"/>
      <c r="F37" s="43" t="s">
        <v>19391</v>
      </c>
      <c r="H37" s="496" t="e">
        <f>ROUND(($H$32*$H$35),2)</f>
        <v>#VALUE!</v>
      </c>
      <c r="I37" s="487"/>
      <c r="J37" s="487"/>
      <c r="K37" s="487"/>
    </row>
    <row r="39" spans="2:11" ht="12.75">
      <c r="B39" s="72" t="s">
        <v>19404</v>
      </c>
      <c r="F39" s="43" t="s">
        <v>19391</v>
      </c>
      <c r="H39" s="486" t="e">
        <f>IF($C$13="",($C$10*100)/$C$12,($C$10*100)/$C$13)</f>
        <v>#DIV/0!</v>
      </c>
      <c r="I39" s="487"/>
      <c r="J39" s="487"/>
      <c r="K39" s="487"/>
    </row>
    <row r="41" spans="2:9" ht="12.75">
      <c r="B41" s="70" t="s">
        <v>19405</v>
      </c>
      <c r="C41" s="71"/>
      <c r="F41" s="43" t="s">
        <v>19391</v>
      </c>
      <c r="H41" s="488" t="e">
        <f>VLOOKUP(C6,'Net-Tar'!$A$6:$BF$999,$C$5-2001,FALSE)</f>
        <v>#VALUE!</v>
      </c>
      <c r="I41" s="489"/>
    </row>
  </sheetData>
  <sheetProtection password="C620" sheet="1" objects="1" scenarios="1"/>
  <mergeCells count="20">
    <mergeCell ref="C4:D4"/>
    <mergeCell ref="C5:D5"/>
    <mergeCell ref="C9:F9"/>
    <mergeCell ref="C10:F10"/>
    <mergeCell ref="C12:D12"/>
    <mergeCell ref="H39:K39"/>
    <mergeCell ref="H41:I41"/>
    <mergeCell ref="C6:D6"/>
    <mergeCell ref="J27:K27"/>
    <mergeCell ref="J28:K28"/>
    <mergeCell ref="H30:K30"/>
    <mergeCell ref="H32:K32"/>
    <mergeCell ref="H35:K35"/>
    <mergeCell ref="H37:K37"/>
    <mergeCell ref="C13:D13"/>
    <mergeCell ref="H16:I16"/>
    <mergeCell ref="H17:K17"/>
    <mergeCell ref="H18:I18"/>
    <mergeCell ref="J25:K25"/>
    <mergeCell ref="J26:K26"/>
  </mergeCells>
  <printOptions/>
  <pageMargins left="0.31" right="0.41"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59"/>
  <sheetViews>
    <sheetView workbookViewId="0" topLeftCell="A1">
      <pane xSplit="1" ySplit="5" topLeftCell="Z6" activePane="bottomRight" state="frozen"/>
      <selection pane="topLeft" activeCell="I22" sqref="I22:J22"/>
      <selection pane="topRight" activeCell="I22" sqref="I22:J22"/>
      <selection pane="bottomLeft" activeCell="I22" sqref="I22:J22"/>
      <selection pane="bottomRight" activeCell="I22" sqref="I22:J22"/>
    </sheetView>
  </sheetViews>
  <sheetFormatPr defaultColWidth="11.421875" defaultRowHeight="12.75"/>
  <cols>
    <col min="1" max="1" width="5.140625" style="3" bestFit="1" customWidth="1"/>
    <col min="2" max="8" width="7.140625" style="3" bestFit="1" customWidth="1"/>
    <col min="9" max="10" width="7.140625" style="3" customWidth="1"/>
    <col min="11" max="11" width="7.140625" style="3" bestFit="1" customWidth="1"/>
    <col min="12" max="16" width="7.140625" style="3" customWidth="1"/>
    <col min="17" max="17" width="6.57421875" style="3" customWidth="1"/>
    <col min="18" max="18" width="5.140625" style="3" bestFit="1" customWidth="1"/>
    <col min="19" max="20" width="7.28125" style="3" bestFit="1" customWidth="1"/>
    <col min="21" max="26" width="7.140625" style="3" bestFit="1" customWidth="1"/>
    <col min="27" max="27" width="7.140625" style="3" customWidth="1"/>
    <col min="28" max="30" width="7.140625" style="3" bestFit="1" customWidth="1"/>
    <col min="31" max="32" width="7.140625" style="3" customWidth="1"/>
    <col min="33" max="33" width="7.140625" style="314" customWidth="1"/>
    <col min="34" max="16384" width="11.421875" style="3" customWidth="1"/>
  </cols>
  <sheetData>
    <row r="2" spans="1:24" ht="12.75">
      <c r="A2" s="514" t="s">
        <v>19406</v>
      </c>
      <c r="B2" s="515"/>
      <c r="C2" s="515"/>
      <c r="D2" s="515"/>
      <c r="E2" s="515"/>
      <c r="F2" s="515"/>
      <c r="G2" s="35"/>
      <c r="R2" s="514" t="s">
        <v>19407</v>
      </c>
      <c r="S2" s="515"/>
      <c r="T2" s="515"/>
      <c r="X2" s="35"/>
    </row>
    <row r="3" spans="1:18" ht="17.25" thickBot="1">
      <c r="A3" s="20"/>
      <c r="R3" s="20"/>
    </row>
    <row r="4" spans="1:33" ht="12.75">
      <c r="A4" s="36"/>
      <c r="B4" s="37" t="s">
        <v>19408</v>
      </c>
      <c r="C4" s="6"/>
      <c r="D4" s="6"/>
      <c r="E4" s="6"/>
      <c r="F4" s="6"/>
      <c r="G4" s="6"/>
      <c r="H4" s="6"/>
      <c r="I4" s="6"/>
      <c r="J4" s="6"/>
      <c r="K4" s="6"/>
      <c r="L4" s="6"/>
      <c r="M4" s="292"/>
      <c r="N4" s="306"/>
      <c r="O4" s="309"/>
      <c r="P4" s="309"/>
      <c r="R4" s="36"/>
      <c r="S4" s="37" t="s">
        <v>19409</v>
      </c>
      <c r="T4" s="6"/>
      <c r="U4" s="6"/>
      <c r="V4" s="6"/>
      <c r="W4" s="6"/>
      <c r="X4" s="6"/>
      <c r="Y4" s="6"/>
      <c r="Z4" s="309"/>
      <c r="AA4" s="309"/>
      <c r="AB4" s="309"/>
      <c r="AC4" s="309"/>
      <c r="AD4" s="309"/>
      <c r="AE4" s="309"/>
      <c r="AF4" s="309"/>
      <c r="AG4" s="333"/>
    </row>
    <row r="5" spans="1:33" ht="17.25" thickBot="1">
      <c r="A5" s="38" t="s">
        <v>19410</v>
      </c>
      <c r="B5" s="39">
        <v>2003</v>
      </c>
      <c r="C5" s="40">
        <v>2004</v>
      </c>
      <c r="D5" s="40">
        <v>2005</v>
      </c>
      <c r="E5" s="40">
        <v>2006</v>
      </c>
      <c r="F5" s="40">
        <v>2007</v>
      </c>
      <c r="G5" s="40">
        <v>2008</v>
      </c>
      <c r="H5" s="209">
        <v>2009</v>
      </c>
      <c r="I5" s="209">
        <v>2010</v>
      </c>
      <c r="J5" s="209">
        <v>2011</v>
      </c>
      <c r="K5" s="209">
        <v>2012</v>
      </c>
      <c r="L5" s="209">
        <v>2013</v>
      </c>
      <c r="M5" s="300">
        <v>2014</v>
      </c>
      <c r="N5" s="209">
        <v>2015</v>
      </c>
      <c r="O5" s="310">
        <v>2016</v>
      </c>
      <c r="P5" s="310">
        <v>2017</v>
      </c>
      <c r="R5" s="38" t="s">
        <v>19411</v>
      </c>
      <c r="S5" s="39">
        <v>2003</v>
      </c>
      <c r="T5" s="40">
        <v>2004</v>
      </c>
      <c r="U5" s="40">
        <v>2005</v>
      </c>
      <c r="V5" s="40">
        <v>2006</v>
      </c>
      <c r="W5" s="40">
        <v>2007</v>
      </c>
      <c r="X5" s="40">
        <v>2008</v>
      </c>
      <c r="Y5" s="209">
        <v>2009</v>
      </c>
      <c r="Z5" s="334">
        <v>2010</v>
      </c>
      <c r="AA5" s="334">
        <v>2011</v>
      </c>
      <c r="AB5" s="334">
        <v>2012</v>
      </c>
      <c r="AC5" s="334">
        <v>2013</v>
      </c>
      <c r="AD5" s="334">
        <v>2014</v>
      </c>
      <c r="AE5" s="334">
        <v>2015</v>
      </c>
      <c r="AF5" s="334">
        <v>2016</v>
      </c>
      <c r="AG5" s="310">
        <v>2017</v>
      </c>
    </row>
    <row r="6" spans="1:33" ht="12.75">
      <c r="A6" s="278">
        <v>30</v>
      </c>
      <c r="B6" s="203">
        <v>6.12</v>
      </c>
      <c r="C6" s="204">
        <v>5.04</v>
      </c>
      <c r="D6" s="204">
        <v>5.11</v>
      </c>
      <c r="E6" s="203">
        <v>4.45</v>
      </c>
      <c r="F6" s="205">
        <v>4.13</v>
      </c>
      <c r="G6" s="205">
        <v>3.96</v>
      </c>
      <c r="H6" s="206">
        <v>3.64</v>
      </c>
      <c r="I6" s="206">
        <v>3.68</v>
      </c>
      <c r="J6" s="206">
        <v>3.55</v>
      </c>
      <c r="K6" s="206">
        <v>3.56</v>
      </c>
      <c r="L6" s="206">
        <v>4.31</v>
      </c>
      <c r="M6" s="293">
        <v>4.34</v>
      </c>
      <c r="N6" s="307">
        <v>4.15</v>
      </c>
      <c r="O6" s="206">
        <v>6.89</v>
      </c>
      <c r="P6" s="206">
        <v>6.65</v>
      </c>
      <c r="Q6" s="4"/>
      <c r="R6" s="278">
        <v>30</v>
      </c>
      <c r="S6" s="41">
        <v>11.25</v>
      </c>
      <c r="T6" s="41">
        <v>11.36</v>
      </c>
      <c r="U6" s="41">
        <v>11.16</v>
      </c>
      <c r="V6" s="41">
        <v>11.43</v>
      </c>
      <c r="W6" s="41">
        <v>10.81</v>
      </c>
      <c r="X6" s="199">
        <v>10.99</v>
      </c>
      <c r="Y6" s="200">
        <v>10.99</v>
      </c>
      <c r="Z6" s="294">
        <v>11.43</v>
      </c>
      <c r="AA6" s="294">
        <v>12.47</v>
      </c>
      <c r="AB6" s="294">
        <v>12.72</v>
      </c>
      <c r="AC6" s="294">
        <v>13.04</v>
      </c>
      <c r="AD6" s="294">
        <v>13.04</v>
      </c>
      <c r="AE6" s="311">
        <v>13.04</v>
      </c>
      <c r="AF6" s="294">
        <v>13.04</v>
      </c>
      <c r="AG6" s="332">
        <v>13.04</v>
      </c>
    </row>
    <row r="7" spans="1:33" ht="12.75">
      <c r="A7" s="278">
        <v>33</v>
      </c>
      <c r="B7" s="207">
        <v>4.25</v>
      </c>
      <c r="C7" s="204">
        <v>3.54</v>
      </c>
      <c r="D7" s="204">
        <v>3.66</v>
      </c>
      <c r="E7" s="207">
        <v>3.63</v>
      </c>
      <c r="F7" s="205">
        <v>3.29</v>
      </c>
      <c r="G7" s="205">
        <v>3.06</v>
      </c>
      <c r="H7" s="206">
        <v>2.96</v>
      </c>
      <c r="I7" s="206">
        <v>2.48</v>
      </c>
      <c r="J7" s="206">
        <v>2.33</v>
      </c>
      <c r="K7" s="206">
        <v>2.45</v>
      </c>
      <c r="L7" s="206">
        <v>2.5</v>
      </c>
      <c r="M7" s="206">
        <v>2.59</v>
      </c>
      <c r="N7" s="307">
        <v>2.48</v>
      </c>
      <c r="O7" s="206">
        <v>3.17</v>
      </c>
      <c r="P7" s="206">
        <v>2.77</v>
      </c>
      <c r="Q7" s="4"/>
      <c r="R7" s="278">
        <v>33</v>
      </c>
      <c r="S7" s="41">
        <v>8</v>
      </c>
      <c r="T7" s="201">
        <v>7.83</v>
      </c>
      <c r="U7" s="41">
        <v>7.67</v>
      </c>
      <c r="V7" s="41">
        <v>8.22</v>
      </c>
      <c r="W7" s="41">
        <v>7.77</v>
      </c>
      <c r="X7" s="199">
        <v>7.53</v>
      </c>
      <c r="Y7" s="200">
        <v>7.77</v>
      </c>
      <c r="Z7" s="200">
        <v>7.77</v>
      </c>
      <c r="AA7" s="200">
        <v>8.42</v>
      </c>
      <c r="AB7" s="200">
        <v>8.59</v>
      </c>
      <c r="AC7" s="200">
        <v>8.8</v>
      </c>
      <c r="AD7" s="200">
        <v>8.8</v>
      </c>
      <c r="AE7" s="311">
        <v>8.8</v>
      </c>
      <c r="AF7" s="200">
        <v>8.8</v>
      </c>
      <c r="AG7" s="330">
        <v>8.6</v>
      </c>
    </row>
    <row r="8" spans="1:33" ht="12.75">
      <c r="A8" s="278">
        <v>36</v>
      </c>
      <c r="B8" s="207">
        <v>2.758</v>
      </c>
      <c r="C8" s="204">
        <v>2.205</v>
      </c>
      <c r="D8" s="204">
        <v>2.13</v>
      </c>
      <c r="E8" s="207">
        <v>1.85</v>
      </c>
      <c r="F8" s="205">
        <v>1.66</v>
      </c>
      <c r="G8" s="205">
        <v>1.52</v>
      </c>
      <c r="H8" s="206">
        <v>1.44</v>
      </c>
      <c r="I8" s="206">
        <v>1.55</v>
      </c>
      <c r="J8" s="206">
        <v>1.47</v>
      </c>
      <c r="K8" s="206">
        <v>1.49</v>
      </c>
      <c r="L8" s="206">
        <v>1.63</v>
      </c>
      <c r="M8" s="206">
        <v>1.45</v>
      </c>
      <c r="N8" s="307">
        <v>1.42</v>
      </c>
      <c r="O8" s="206">
        <v>1.87</v>
      </c>
      <c r="P8" s="206">
        <v>1.57</v>
      </c>
      <c r="Q8" s="4"/>
      <c r="R8" s="278">
        <v>36</v>
      </c>
      <c r="S8" s="41">
        <v>5.16</v>
      </c>
      <c r="T8" s="41">
        <v>4.9</v>
      </c>
      <c r="U8" s="41">
        <v>4.58</v>
      </c>
      <c r="V8" s="41">
        <v>4.41</v>
      </c>
      <c r="W8" s="41">
        <v>4.15</v>
      </c>
      <c r="X8" s="199">
        <v>4.04</v>
      </c>
      <c r="Y8" s="200">
        <v>4.13</v>
      </c>
      <c r="Z8" s="200">
        <v>4.48</v>
      </c>
      <c r="AA8" s="200">
        <v>5.14</v>
      </c>
      <c r="AB8" s="200">
        <v>5.24</v>
      </c>
      <c r="AC8" s="200">
        <v>5.37</v>
      </c>
      <c r="AD8" s="200">
        <v>5.37</v>
      </c>
      <c r="AE8" s="311">
        <v>5.37</v>
      </c>
      <c r="AF8" s="200">
        <v>5.37</v>
      </c>
      <c r="AG8" s="330">
        <v>4.95</v>
      </c>
    </row>
    <row r="9" spans="1:33" ht="12.75">
      <c r="A9" s="278">
        <v>39</v>
      </c>
      <c r="B9" s="207">
        <v>1.031</v>
      </c>
      <c r="C9" s="204">
        <v>1.03</v>
      </c>
      <c r="D9" s="204">
        <v>1.09</v>
      </c>
      <c r="E9" s="207">
        <v>1.07</v>
      </c>
      <c r="F9" s="205">
        <v>1.06</v>
      </c>
      <c r="G9" s="205">
        <v>1.06</v>
      </c>
      <c r="H9" s="206">
        <v>1.04</v>
      </c>
      <c r="I9" s="206">
        <v>0.99</v>
      </c>
      <c r="J9" s="206">
        <v>0.97</v>
      </c>
      <c r="K9" s="206">
        <v>0.94</v>
      </c>
      <c r="L9" s="206">
        <v>1.06</v>
      </c>
      <c r="M9" s="206">
        <v>1.17</v>
      </c>
      <c r="N9" s="307">
        <v>1.43</v>
      </c>
      <c r="O9" s="206">
        <v>1.68</v>
      </c>
      <c r="P9" s="206">
        <v>1.75</v>
      </c>
      <c r="Q9" s="4"/>
      <c r="R9" s="278">
        <v>39</v>
      </c>
      <c r="S9" s="41">
        <v>1.94</v>
      </c>
      <c r="T9" s="41">
        <v>2.02</v>
      </c>
      <c r="U9" s="41">
        <v>2.05</v>
      </c>
      <c r="V9" s="41">
        <v>2.17</v>
      </c>
      <c r="W9" s="41">
        <v>2.22</v>
      </c>
      <c r="X9" s="199">
        <v>2.3</v>
      </c>
      <c r="Y9" s="200">
        <v>2.39</v>
      </c>
      <c r="Z9" s="200">
        <v>2.47</v>
      </c>
      <c r="AA9" s="200">
        <v>2.8</v>
      </c>
      <c r="AB9" s="200">
        <v>2.86</v>
      </c>
      <c r="AC9" s="200">
        <v>2.93</v>
      </c>
      <c r="AD9" s="200">
        <v>2.93</v>
      </c>
      <c r="AE9" s="311">
        <v>2.93</v>
      </c>
      <c r="AF9" s="200">
        <v>2.93</v>
      </c>
      <c r="AG9" s="330">
        <v>2.93</v>
      </c>
    </row>
    <row r="10" spans="1:33" ht="12.75">
      <c r="A10" s="278">
        <v>41</v>
      </c>
      <c r="B10" s="207">
        <v>1.483</v>
      </c>
      <c r="C10" s="204">
        <v>1.41</v>
      </c>
      <c r="D10" s="204">
        <v>1.36</v>
      </c>
      <c r="E10" s="207">
        <v>1.42</v>
      </c>
      <c r="F10" s="205">
        <v>1.37</v>
      </c>
      <c r="G10" s="205">
        <v>1.34</v>
      </c>
      <c r="H10" s="206">
        <v>1.27</v>
      </c>
      <c r="I10" s="206">
        <v>1.19</v>
      </c>
      <c r="J10" s="206">
        <v>1.12</v>
      </c>
      <c r="K10" s="206">
        <v>1.12</v>
      </c>
      <c r="L10" s="206">
        <v>1.03</v>
      </c>
      <c r="M10" s="206">
        <v>0.98</v>
      </c>
      <c r="N10" s="307">
        <v>1.16</v>
      </c>
      <c r="O10" s="206">
        <v>1.72</v>
      </c>
      <c r="P10" s="206">
        <v>1.27</v>
      </c>
      <c r="Q10" s="4"/>
      <c r="R10" s="278">
        <v>41</v>
      </c>
      <c r="S10" s="41">
        <v>2.85</v>
      </c>
      <c r="T10" s="41">
        <v>2.75</v>
      </c>
      <c r="U10" s="41">
        <v>2.57</v>
      </c>
      <c r="V10" s="41">
        <v>2.89</v>
      </c>
      <c r="W10" s="41">
        <v>2.89</v>
      </c>
      <c r="X10" s="199">
        <v>2.89</v>
      </c>
      <c r="Y10" s="200">
        <v>2.89</v>
      </c>
      <c r="Z10" s="200">
        <v>2.89</v>
      </c>
      <c r="AA10" s="200">
        <v>3.1</v>
      </c>
      <c r="AB10" s="200">
        <v>3.16</v>
      </c>
      <c r="AC10" s="200">
        <v>3.24</v>
      </c>
      <c r="AD10" s="200">
        <v>3.24</v>
      </c>
      <c r="AE10" s="311">
        <v>3.24</v>
      </c>
      <c r="AF10" s="200">
        <v>3.24</v>
      </c>
      <c r="AG10" s="330">
        <v>3.24</v>
      </c>
    </row>
    <row r="11" spans="1:33" ht="12.75">
      <c r="A11" s="279">
        <v>110</v>
      </c>
      <c r="B11" s="207">
        <v>3.641</v>
      </c>
      <c r="C11" s="204">
        <v>3.93</v>
      </c>
      <c r="D11" s="204">
        <v>3.88</v>
      </c>
      <c r="E11" s="207">
        <v>3.8</v>
      </c>
      <c r="F11" s="205">
        <v>3.4</v>
      </c>
      <c r="G11" s="205">
        <v>3.01</v>
      </c>
      <c r="H11" s="206">
        <v>2.78</v>
      </c>
      <c r="I11" s="206">
        <v>2.94</v>
      </c>
      <c r="J11" s="206">
        <v>2.8</v>
      </c>
      <c r="K11" s="206">
        <v>2.79</v>
      </c>
      <c r="L11" s="206">
        <v>2.29</v>
      </c>
      <c r="M11" s="206">
        <v>2.1</v>
      </c>
      <c r="N11" s="307">
        <v>1.68</v>
      </c>
      <c r="O11" s="206">
        <v>2.27</v>
      </c>
      <c r="P11" s="206">
        <v>2.25</v>
      </c>
      <c r="Q11" s="4"/>
      <c r="R11" s="279">
        <v>110</v>
      </c>
      <c r="S11" s="41">
        <v>7.23</v>
      </c>
      <c r="T11" s="41">
        <v>7.8</v>
      </c>
      <c r="U11" s="41">
        <v>7.8</v>
      </c>
      <c r="V11" s="41">
        <v>8.53</v>
      </c>
      <c r="W11" s="41">
        <v>8.27</v>
      </c>
      <c r="X11" s="199">
        <v>7.9</v>
      </c>
      <c r="Y11" s="200">
        <v>7.79</v>
      </c>
      <c r="Z11" s="200">
        <v>7.79</v>
      </c>
      <c r="AA11" s="200">
        <v>7.79</v>
      </c>
      <c r="AB11" s="200">
        <v>7.95</v>
      </c>
      <c r="AC11" s="200">
        <v>8.15</v>
      </c>
      <c r="AD11" s="200">
        <v>8.15</v>
      </c>
      <c r="AE11" s="311">
        <v>8.15</v>
      </c>
      <c r="AF11" s="200">
        <v>8.15</v>
      </c>
      <c r="AG11" s="330">
        <v>7.01</v>
      </c>
    </row>
    <row r="12" spans="1:33" ht="12.75">
      <c r="A12" s="279">
        <v>113</v>
      </c>
      <c r="B12" s="207">
        <v>2.822</v>
      </c>
      <c r="C12" s="204">
        <v>2.83</v>
      </c>
      <c r="D12" s="204">
        <v>3.03</v>
      </c>
      <c r="E12" s="207">
        <v>2.69</v>
      </c>
      <c r="F12" s="205">
        <v>2.42</v>
      </c>
      <c r="G12" s="205">
        <v>2.24</v>
      </c>
      <c r="H12" s="206">
        <v>2.13</v>
      </c>
      <c r="I12" s="206">
        <v>2.26</v>
      </c>
      <c r="J12" s="206">
        <v>2.12</v>
      </c>
      <c r="K12" s="206">
        <v>2.07</v>
      </c>
      <c r="L12" s="206">
        <v>2.36</v>
      </c>
      <c r="M12" s="206">
        <v>2.13</v>
      </c>
      <c r="N12" s="307">
        <v>1.9</v>
      </c>
      <c r="O12" s="206">
        <v>2.53</v>
      </c>
      <c r="P12" s="206">
        <v>2.75</v>
      </c>
      <c r="Q12" s="4"/>
      <c r="R12" s="279">
        <v>113</v>
      </c>
      <c r="S12" s="41">
        <v>5.58</v>
      </c>
      <c r="T12" s="41">
        <v>5.49</v>
      </c>
      <c r="U12" s="41">
        <v>5.63</v>
      </c>
      <c r="V12" s="41">
        <v>5.47</v>
      </c>
      <c r="W12" s="41">
        <v>5.31</v>
      </c>
      <c r="X12" s="199">
        <v>5.08</v>
      </c>
      <c r="Y12" s="200">
        <v>4.98</v>
      </c>
      <c r="Z12" s="200">
        <v>4.98</v>
      </c>
      <c r="AA12" s="200">
        <v>4.98</v>
      </c>
      <c r="AB12" s="200">
        <v>5.08</v>
      </c>
      <c r="AC12" s="200">
        <v>5.2</v>
      </c>
      <c r="AD12" s="200">
        <v>5.2</v>
      </c>
      <c r="AE12" s="311">
        <v>5.2</v>
      </c>
      <c r="AF12" s="200">
        <v>5.2</v>
      </c>
      <c r="AG12" s="330">
        <v>5.2</v>
      </c>
    </row>
    <row r="13" spans="1:33" ht="12.75">
      <c r="A13" s="279">
        <v>119</v>
      </c>
      <c r="B13" s="207">
        <v>2.718</v>
      </c>
      <c r="C13" s="204">
        <v>2.67</v>
      </c>
      <c r="D13" s="204">
        <v>2.82</v>
      </c>
      <c r="E13" s="207">
        <v>2.89</v>
      </c>
      <c r="F13" s="205">
        <v>2.68</v>
      </c>
      <c r="G13" s="205">
        <v>2.49</v>
      </c>
      <c r="H13" s="206">
        <v>2.48</v>
      </c>
      <c r="I13" s="206">
        <v>2.61</v>
      </c>
      <c r="J13" s="206">
        <v>2.48</v>
      </c>
      <c r="K13" s="206">
        <v>2.54</v>
      </c>
      <c r="L13" s="206">
        <v>2.93</v>
      </c>
      <c r="M13" s="206">
        <v>2.63</v>
      </c>
      <c r="N13" s="307">
        <v>2.07</v>
      </c>
      <c r="O13" s="206">
        <v>2.58</v>
      </c>
      <c r="P13" s="206">
        <v>2.48</v>
      </c>
      <c r="Q13" s="4"/>
      <c r="R13" s="279">
        <v>119</v>
      </c>
      <c r="S13" s="41">
        <v>5.37</v>
      </c>
      <c r="T13" s="41">
        <v>5.32</v>
      </c>
      <c r="U13" s="41">
        <v>5.8</v>
      </c>
      <c r="V13" s="41">
        <v>6.4</v>
      </c>
      <c r="W13" s="41">
        <v>6.4</v>
      </c>
      <c r="X13" s="199">
        <v>6.14</v>
      </c>
      <c r="Y13" s="200">
        <v>6.4</v>
      </c>
      <c r="Z13" s="200">
        <v>6.4</v>
      </c>
      <c r="AA13" s="200">
        <v>6.4</v>
      </c>
      <c r="AB13" s="200">
        <v>6.53</v>
      </c>
      <c r="AC13" s="200">
        <v>6.69</v>
      </c>
      <c r="AD13" s="200">
        <v>6.69</v>
      </c>
      <c r="AE13" s="311">
        <v>6.69</v>
      </c>
      <c r="AF13" s="200">
        <v>6.69</v>
      </c>
      <c r="AG13" s="330">
        <v>6.16</v>
      </c>
    </row>
    <row r="14" spans="1:33" ht="12.75">
      <c r="A14" s="279">
        <v>134</v>
      </c>
      <c r="B14" s="207">
        <v>2.762</v>
      </c>
      <c r="C14" s="204">
        <v>2.49</v>
      </c>
      <c r="D14" s="204">
        <v>2.67</v>
      </c>
      <c r="E14" s="207">
        <v>2.66</v>
      </c>
      <c r="F14" s="205">
        <v>2.56</v>
      </c>
      <c r="G14" s="205">
        <v>2.19</v>
      </c>
      <c r="H14" s="206">
        <v>2.06</v>
      </c>
      <c r="I14" s="206">
        <v>2.22</v>
      </c>
      <c r="J14" s="206">
        <v>2.17</v>
      </c>
      <c r="K14" s="206">
        <v>2.24</v>
      </c>
      <c r="L14" s="206">
        <v>2.36</v>
      </c>
      <c r="M14" s="206">
        <v>2.07</v>
      </c>
      <c r="N14" s="307">
        <v>2.02</v>
      </c>
      <c r="O14" s="206">
        <v>2.58</v>
      </c>
      <c r="P14" s="206">
        <v>2.22</v>
      </c>
      <c r="Q14" s="4"/>
      <c r="R14" s="279">
        <v>134</v>
      </c>
      <c r="S14" s="41">
        <v>5.46</v>
      </c>
      <c r="T14" s="41">
        <v>5.38</v>
      </c>
      <c r="U14" s="41">
        <v>5.48</v>
      </c>
      <c r="V14" s="41">
        <v>6.11</v>
      </c>
      <c r="W14" s="41">
        <v>6.36</v>
      </c>
      <c r="X14" s="199">
        <v>5.98</v>
      </c>
      <c r="Y14" s="200">
        <v>5.98</v>
      </c>
      <c r="Z14" s="200">
        <v>5.98</v>
      </c>
      <c r="AA14" s="200">
        <v>6.24</v>
      </c>
      <c r="AB14" s="200">
        <v>6.36</v>
      </c>
      <c r="AC14" s="200">
        <v>6.52</v>
      </c>
      <c r="AD14" s="200">
        <v>6.52</v>
      </c>
      <c r="AE14" s="311">
        <v>6.52</v>
      </c>
      <c r="AF14" s="200">
        <v>6.52</v>
      </c>
      <c r="AG14" s="330">
        <v>6</v>
      </c>
    </row>
    <row r="15" spans="1:33" ht="12.75">
      <c r="A15" s="280">
        <v>159</v>
      </c>
      <c r="B15" s="207">
        <v>4.013</v>
      </c>
      <c r="C15" s="204">
        <v>3.411</v>
      </c>
      <c r="D15" s="204">
        <v>3.41</v>
      </c>
      <c r="E15" s="207">
        <v>3.34</v>
      </c>
      <c r="F15" s="205">
        <v>3.41</v>
      </c>
      <c r="G15" s="205">
        <v>3.44</v>
      </c>
      <c r="H15" s="206">
        <v>3.27</v>
      </c>
      <c r="I15" s="206">
        <v>3.62</v>
      </c>
      <c r="J15" s="206">
        <v>3.34</v>
      </c>
      <c r="K15" s="206">
        <v>3.46</v>
      </c>
      <c r="L15" s="206">
        <v>3.59</v>
      </c>
      <c r="M15" s="206">
        <v>3.02</v>
      </c>
      <c r="N15" s="307">
        <v>3.44</v>
      </c>
      <c r="O15" s="206">
        <v>3.82</v>
      </c>
      <c r="P15" s="206">
        <v>3.54</v>
      </c>
      <c r="Q15" s="4"/>
      <c r="R15" s="280">
        <v>159</v>
      </c>
      <c r="S15" s="41">
        <v>6.63</v>
      </c>
      <c r="T15" s="41">
        <v>6.45</v>
      </c>
      <c r="U15" s="41">
        <v>6.45</v>
      </c>
      <c r="V15" s="41">
        <v>7.1</v>
      </c>
      <c r="W15" s="41">
        <v>7.1</v>
      </c>
      <c r="X15" s="199">
        <v>6.78</v>
      </c>
      <c r="Y15" s="200">
        <v>6.78</v>
      </c>
      <c r="Z15" s="200">
        <v>6.78</v>
      </c>
      <c r="AA15" s="200">
        <v>6.78</v>
      </c>
      <c r="AB15" s="200">
        <v>6.92</v>
      </c>
      <c r="AC15" s="200">
        <v>7.09</v>
      </c>
      <c r="AD15" s="200">
        <v>7.09</v>
      </c>
      <c r="AE15" s="311">
        <v>7.09</v>
      </c>
      <c r="AF15" s="200">
        <v>7.09</v>
      </c>
      <c r="AG15" s="330">
        <v>7.09</v>
      </c>
    </row>
    <row r="16" spans="1:33" ht="12.75">
      <c r="A16" s="280">
        <v>167</v>
      </c>
      <c r="B16" s="207">
        <v>1.25</v>
      </c>
      <c r="C16" s="204">
        <v>1.224</v>
      </c>
      <c r="D16" s="204">
        <v>1.32</v>
      </c>
      <c r="E16" s="207">
        <v>1.28</v>
      </c>
      <c r="F16" s="205">
        <v>1.34</v>
      </c>
      <c r="G16" s="205">
        <v>1.42</v>
      </c>
      <c r="H16" s="206">
        <v>1.42</v>
      </c>
      <c r="I16" s="206">
        <v>1.58</v>
      </c>
      <c r="J16" s="206">
        <v>1.42</v>
      </c>
      <c r="K16" s="206">
        <v>1.46</v>
      </c>
      <c r="L16" s="206">
        <v>1.69</v>
      </c>
      <c r="M16" s="206">
        <v>1.52</v>
      </c>
      <c r="N16" s="307">
        <v>1.67</v>
      </c>
      <c r="O16" s="206">
        <v>1.73</v>
      </c>
      <c r="P16" s="206">
        <v>1.72</v>
      </c>
      <c r="Q16" s="4"/>
      <c r="R16" s="280">
        <v>167</v>
      </c>
      <c r="S16" s="41">
        <v>2.07</v>
      </c>
      <c r="T16" s="41">
        <v>2.21</v>
      </c>
      <c r="U16" s="41">
        <v>2.39</v>
      </c>
      <c r="V16" s="41">
        <v>2.66</v>
      </c>
      <c r="W16" s="41">
        <v>2.72</v>
      </c>
      <c r="X16" s="199">
        <v>2.72</v>
      </c>
      <c r="Y16" s="200">
        <v>2.72</v>
      </c>
      <c r="Z16" s="200">
        <v>2.72</v>
      </c>
      <c r="AA16" s="200">
        <v>2.72</v>
      </c>
      <c r="AB16" s="200">
        <v>2.77</v>
      </c>
      <c r="AC16" s="200">
        <v>2.84</v>
      </c>
      <c r="AD16" s="200">
        <v>2.84</v>
      </c>
      <c r="AE16" s="311">
        <v>2.84</v>
      </c>
      <c r="AF16" s="200">
        <v>2.84</v>
      </c>
      <c r="AG16" s="330">
        <v>2.84</v>
      </c>
    </row>
    <row r="17" spans="1:33" ht="12.75">
      <c r="A17" s="280">
        <v>174</v>
      </c>
      <c r="B17" s="207">
        <v>1.981</v>
      </c>
      <c r="C17" s="204">
        <v>1.764</v>
      </c>
      <c r="D17" s="204">
        <v>1.69</v>
      </c>
      <c r="E17" s="207">
        <v>1.72</v>
      </c>
      <c r="F17" s="205">
        <v>1.79</v>
      </c>
      <c r="G17" s="205">
        <v>1.88</v>
      </c>
      <c r="H17" s="206">
        <v>1.88</v>
      </c>
      <c r="I17" s="206">
        <v>1.86</v>
      </c>
      <c r="J17" s="206">
        <v>1.9</v>
      </c>
      <c r="K17" s="206">
        <v>1.99</v>
      </c>
      <c r="L17" s="206">
        <v>2.42</v>
      </c>
      <c r="M17" s="206">
        <v>2.12</v>
      </c>
      <c r="N17" s="307">
        <v>2.21</v>
      </c>
      <c r="O17" s="206">
        <v>1.97</v>
      </c>
      <c r="P17" s="206">
        <v>1.8</v>
      </c>
      <c r="Q17" s="4"/>
      <c r="R17" s="280">
        <v>174</v>
      </c>
      <c r="S17" s="41">
        <v>3.33</v>
      </c>
      <c r="T17" s="41">
        <v>2.21</v>
      </c>
      <c r="U17" s="41">
        <v>3.12</v>
      </c>
      <c r="V17" s="41">
        <v>3.49</v>
      </c>
      <c r="W17" s="41">
        <v>3.7</v>
      </c>
      <c r="X17" s="199">
        <v>4</v>
      </c>
      <c r="Y17" s="200">
        <v>4.27</v>
      </c>
      <c r="Z17" s="200">
        <v>4.36</v>
      </c>
      <c r="AA17" s="200">
        <v>4.93</v>
      </c>
      <c r="AB17" s="200">
        <v>5.03</v>
      </c>
      <c r="AC17" s="200">
        <v>5.15</v>
      </c>
      <c r="AD17" s="200">
        <v>5.15</v>
      </c>
      <c r="AE17" s="311">
        <v>5.15</v>
      </c>
      <c r="AF17" s="200">
        <v>5.15</v>
      </c>
      <c r="AG17" s="330">
        <v>4.74</v>
      </c>
    </row>
    <row r="18" spans="1:33" ht="12.75">
      <c r="A18" s="280">
        <v>181</v>
      </c>
      <c r="B18" s="207">
        <v>1.957</v>
      </c>
      <c r="C18" s="204">
        <v>1.701</v>
      </c>
      <c r="D18" s="204">
        <v>1.58</v>
      </c>
      <c r="E18" s="207">
        <v>1.45</v>
      </c>
      <c r="F18" s="205">
        <v>1.42</v>
      </c>
      <c r="G18" s="205">
        <v>1.3</v>
      </c>
      <c r="H18" s="206">
        <v>1.19</v>
      </c>
      <c r="I18" s="206">
        <v>1.24</v>
      </c>
      <c r="J18" s="206">
        <v>1.26</v>
      </c>
      <c r="K18" s="206">
        <v>1.38</v>
      </c>
      <c r="L18" s="206">
        <v>1.66</v>
      </c>
      <c r="M18" s="206">
        <v>1.54</v>
      </c>
      <c r="N18" s="307">
        <v>1.67</v>
      </c>
      <c r="O18" s="206">
        <v>1.92</v>
      </c>
      <c r="P18" s="206">
        <v>2.01</v>
      </c>
      <c r="Q18" s="4"/>
      <c r="R18" s="280">
        <v>181</v>
      </c>
      <c r="S18" s="41">
        <v>3.35</v>
      </c>
      <c r="T18" s="41">
        <v>3.22</v>
      </c>
      <c r="U18" s="41">
        <v>3.03</v>
      </c>
      <c r="V18" s="41">
        <v>3.1</v>
      </c>
      <c r="W18" s="41">
        <v>3.1</v>
      </c>
      <c r="X18" s="199">
        <v>3.14</v>
      </c>
      <c r="Y18" s="200">
        <v>3.14</v>
      </c>
      <c r="Z18" s="200">
        <v>3.14</v>
      </c>
      <c r="AA18" s="200">
        <v>3.51</v>
      </c>
      <c r="AB18" s="200">
        <v>3.58</v>
      </c>
      <c r="AC18" s="200">
        <v>3.67</v>
      </c>
      <c r="AD18" s="200">
        <v>3.67</v>
      </c>
      <c r="AE18" s="311">
        <v>3.67</v>
      </c>
      <c r="AF18" s="200">
        <v>3.67</v>
      </c>
      <c r="AG18" s="330">
        <v>3.67</v>
      </c>
    </row>
    <row r="19" spans="1:33" ht="12.75">
      <c r="A19" s="280">
        <v>184</v>
      </c>
      <c r="B19" s="207">
        <v>1.265</v>
      </c>
      <c r="C19" s="204">
        <v>1.15</v>
      </c>
      <c r="D19" s="204">
        <v>1.2</v>
      </c>
      <c r="E19" s="207">
        <v>1.3</v>
      </c>
      <c r="F19" s="205">
        <v>1.32</v>
      </c>
      <c r="G19" s="205">
        <v>1.34</v>
      </c>
      <c r="H19" s="206">
        <v>1.3</v>
      </c>
      <c r="I19" s="206">
        <v>1.34</v>
      </c>
      <c r="J19" s="206">
        <v>1.37</v>
      </c>
      <c r="K19" s="206">
        <v>1.39</v>
      </c>
      <c r="L19" s="206">
        <v>1.68</v>
      </c>
      <c r="M19" s="206">
        <v>1.86</v>
      </c>
      <c r="N19" s="307">
        <v>1.96</v>
      </c>
      <c r="O19" s="206">
        <v>1.85</v>
      </c>
      <c r="P19" s="206">
        <v>1.93</v>
      </c>
      <c r="Q19" s="4"/>
      <c r="R19" s="280">
        <v>184</v>
      </c>
      <c r="S19" s="41">
        <v>2.13</v>
      </c>
      <c r="T19" s="41">
        <v>2.13</v>
      </c>
      <c r="U19" s="41">
        <v>2.19</v>
      </c>
      <c r="V19" s="41">
        <v>2.45</v>
      </c>
      <c r="W19" s="41">
        <v>2.45</v>
      </c>
      <c r="X19" s="199">
        <v>2.49</v>
      </c>
      <c r="Y19" s="200">
        <v>2.54</v>
      </c>
      <c r="Z19" s="200">
        <v>2.62</v>
      </c>
      <c r="AA19" s="200">
        <v>3.13</v>
      </c>
      <c r="AB19" s="200">
        <v>3.19</v>
      </c>
      <c r="AC19" s="200">
        <v>3.27</v>
      </c>
      <c r="AD19" s="200">
        <v>3.27</v>
      </c>
      <c r="AE19" s="311">
        <v>3.27</v>
      </c>
      <c r="AF19" s="200">
        <v>3.27</v>
      </c>
      <c r="AG19" s="330">
        <v>3.27</v>
      </c>
    </row>
    <row r="20" spans="1:33" ht="12.75">
      <c r="A20" s="280">
        <v>190</v>
      </c>
      <c r="B20" s="207">
        <v>3.17</v>
      </c>
      <c r="C20" s="204">
        <v>2.84</v>
      </c>
      <c r="D20" s="204">
        <v>2.66</v>
      </c>
      <c r="E20" s="207">
        <v>2.65</v>
      </c>
      <c r="F20" s="205">
        <v>2.49</v>
      </c>
      <c r="G20" s="205">
        <v>2.25</v>
      </c>
      <c r="H20" s="206">
        <v>2.18</v>
      </c>
      <c r="I20" s="206">
        <v>2.29</v>
      </c>
      <c r="J20" s="206">
        <v>2.25</v>
      </c>
      <c r="K20" s="206">
        <v>2.36</v>
      </c>
      <c r="L20" s="206">
        <v>2.8</v>
      </c>
      <c r="M20" s="206">
        <v>2.53</v>
      </c>
      <c r="N20" s="307">
        <v>2.68</v>
      </c>
      <c r="O20" s="206">
        <v>3.08</v>
      </c>
      <c r="P20" s="206">
        <v>2.96</v>
      </c>
      <c r="Q20" s="4"/>
      <c r="R20" s="280">
        <v>190</v>
      </c>
      <c r="S20" s="41">
        <v>5.45</v>
      </c>
      <c r="T20" s="41">
        <v>5.07</v>
      </c>
      <c r="U20" s="41">
        <v>4.69</v>
      </c>
      <c r="V20" s="41">
        <v>4.77</v>
      </c>
      <c r="W20" s="41">
        <v>4.52</v>
      </c>
      <c r="X20" s="199">
        <v>4.31</v>
      </c>
      <c r="Y20" s="200">
        <v>4.31</v>
      </c>
      <c r="Z20" s="200">
        <v>4.31</v>
      </c>
      <c r="AA20" s="200">
        <v>4.72</v>
      </c>
      <c r="AB20" s="200">
        <v>4.81</v>
      </c>
      <c r="AC20" s="200">
        <v>4.93</v>
      </c>
      <c r="AD20" s="200">
        <v>4.93</v>
      </c>
      <c r="AE20" s="311">
        <v>4.93</v>
      </c>
      <c r="AF20" s="200">
        <v>4.93</v>
      </c>
      <c r="AG20" s="330">
        <v>4.93</v>
      </c>
    </row>
    <row r="21" spans="1:33" ht="12.75">
      <c r="A21" s="281">
        <v>207</v>
      </c>
      <c r="B21" s="207">
        <v>2.197</v>
      </c>
      <c r="C21" s="204">
        <v>2.04</v>
      </c>
      <c r="D21" s="204">
        <v>2.02</v>
      </c>
      <c r="E21" s="207">
        <v>2.02</v>
      </c>
      <c r="F21" s="205">
        <v>1.96</v>
      </c>
      <c r="G21" s="205">
        <v>1.85</v>
      </c>
      <c r="H21" s="206">
        <v>1.69</v>
      </c>
      <c r="I21" s="206">
        <v>1.68</v>
      </c>
      <c r="J21" s="206">
        <v>1.58</v>
      </c>
      <c r="K21" s="206">
        <v>1.59</v>
      </c>
      <c r="L21" s="206">
        <v>1.35</v>
      </c>
      <c r="M21" s="206">
        <v>1.23</v>
      </c>
      <c r="N21" s="307">
        <v>1.49</v>
      </c>
      <c r="O21" s="206">
        <v>1.55</v>
      </c>
      <c r="P21" s="206">
        <v>1.53</v>
      </c>
      <c r="Q21" s="4"/>
      <c r="R21" s="281">
        <v>207</v>
      </c>
      <c r="S21" s="41">
        <v>4.12</v>
      </c>
      <c r="T21" s="41">
        <v>4.06</v>
      </c>
      <c r="U21" s="41">
        <v>4.06</v>
      </c>
      <c r="V21" s="41">
        <v>4.35</v>
      </c>
      <c r="W21" s="41">
        <v>4.35</v>
      </c>
      <c r="X21" s="199">
        <v>4.35</v>
      </c>
      <c r="Y21" s="200">
        <v>4.27</v>
      </c>
      <c r="Z21" s="200">
        <v>4.27</v>
      </c>
      <c r="AA21" s="200">
        <v>4.46</v>
      </c>
      <c r="AB21" s="200">
        <v>4.55</v>
      </c>
      <c r="AC21" s="200">
        <v>4.66</v>
      </c>
      <c r="AD21" s="200">
        <v>4.66</v>
      </c>
      <c r="AE21" s="311">
        <v>4.66</v>
      </c>
      <c r="AF21" s="200">
        <v>4.66</v>
      </c>
      <c r="AG21" s="330">
        <v>4.45</v>
      </c>
    </row>
    <row r="22" spans="1:33" ht="12.75">
      <c r="A22" s="281">
        <v>210</v>
      </c>
      <c r="B22" s="207">
        <v>1.993</v>
      </c>
      <c r="C22" s="204">
        <v>1.64</v>
      </c>
      <c r="D22" s="204">
        <v>1.69</v>
      </c>
      <c r="E22" s="207">
        <v>1.52</v>
      </c>
      <c r="F22" s="205">
        <v>1.4</v>
      </c>
      <c r="G22" s="205">
        <v>1.3</v>
      </c>
      <c r="H22" s="206">
        <v>1.21</v>
      </c>
      <c r="I22" s="206">
        <v>1.26</v>
      </c>
      <c r="J22" s="206">
        <v>1.09</v>
      </c>
      <c r="K22" s="206">
        <v>1.08</v>
      </c>
      <c r="L22" s="206">
        <v>0.92</v>
      </c>
      <c r="M22" s="206">
        <v>0.81</v>
      </c>
      <c r="N22" s="307">
        <v>0.96</v>
      </c>
      <c r="O22" s="206">
        <v>1.01</v>
      </c>
      <c r="P22" s="206">
        <v>1.08</v>
      </c>
      <c r="Q22" s="4"/>
      <c r="R22" s="281">
        <v>210</v>
      </c>
      <c r="S22" s="41">
        <v>3.7</v>
      </c>
      <c r="T22" s="41">
        <v>3.56</v>
      </c>
      <c r="U22" s="41">
        <v>3.66</v>
      </c>
      <c r="V22" s="41">
        <v>3.6</v>
      </c>
      <c r="W22" s="41">
        <v>3.44</v>
      </c>
      <c r="X22" s="199">
        <v>3.35</v>
      </c>
      <c r="Y22" s="200">
        <v>3.35</v>
      </c>
      <c r="Z22" s="200">
        <v>3.35</v>
      </c>
      <c r="AA22" s="200">
        <v>3.35</v>
      </c>
      <c r="AB22" s="200">
        <v>3.42</v>
      </c>
      <c r="AC22" s="200">
        <v>3.5</v>
      </c>
      <c r="AD22" s="200">
        <v>3.5</v>
      </c>
      <c r="AE22" s="311">
        <v>3.5</v>
      </c>
      <c r="AF22" s="200">
        <v>3.5</v>
      </c>
      <c r="AG22" s="330">
        <v>3.36</v>
      </c>
    </row>
    <row r="23" spans="1:33" ht="12.75">
      <c r="A23" s="281">
        <v>214</v>
      </c>
      <c r="B23" s="207">
        <v>1.074</v>
      </c>
      <c r="C23" s="204">
        <v>0.828</v>
      </c>
      <c r="D23" s="204">
        <v>0.84</v>
      </c>
      <c r="E23" s="207">
        <v>0.68</v>
      </c>
      <c r="F23" s="205">
        <v>0.71</v>
      </c>
      <c r="G23" s="205">
        <v>0.82</v>
      </c>
      <c r="H23" s="206">
        <v>0.77</v>
      </c>
      <c r="I23" s="206">
        <v>0.74</v>
      </c>
      <c r="J23" s="206">
        <v>0.82</v>
      </c>
      <c r="K23" s="206">
        <v>0.84</v>
      </c>
      <c r="L23" s="206">
        <v>0.74</v>
      </c>
      <c r="M23" s="206">
        <v>0.82</v>
      </c>
      <c r="N23" s="307">
        <v>0.86</v>
      </c>
      <c r="O23" s="206">
        <v>0.86</v>
      </c>
      <c r="P23" s="206">
        <v>0.77</v>
      </c>
      <c r="Q23" s="4"/>
      <c r="R23" s="281">
        <v>214</v>
      </c>
      <c r="S23" s="41">
        <v>2.02</v>
      </c>
      <c r="T23" s="41">
        <v>1.89</v>
      </c>
      <c r="U23" s="41">
        <v>1.86</v>
      </c>
      <c r="V23" s="41">
        <v>1.83</v>
      </c>
      <c r="W23" s="41">
        <v>1.87</v>
      </c>
      <c r="X23" s="199">
        <v>2.06</v>
      </c>
      <c r="Y23" s="200">
        <v>2.12</v>
      </c>
      <c r="Z23" s="200">
        <v>2.16</v>
      </c>
      <c r="AA23" s="200">
        <v>2.57</v>
      </c>
      <c r="AB23" s="200">
        <v>2.62</v>
      </c>
      <c r="AC23" s="200">
        <v>2.68</v>
      </c>
      <c r="AD23" s="200">
        <v>2.68</v>
      </c>
      <c r="AE23" s="311">
        <v>2.68</v>
      </c>
      <c r="AF23" s="200">
        <v>2.68</v>
      </c>
      <c r="AG23" s="330">
        <v>2.44</v>
      </c>
    </row>
    <row r="24" spans="1:33" ht="12.75">
      <c r="A24" s="281">
        <v>216</v>
      </c>
      <c r="B24" s="207">
        <v>0.882</v>
      </c>
      <c r="C24" s="204">
        <v>0.86</v>
      </c>
      <c r="D24" s="204">
        <v>0.86</v>
      </c>
      <c r="E24" s="207">
        <v>0.83</v>
      </c>
      <c r="F24" s="205">
        <v>0.84</v>
      </c>
      <c r="G24" s="205">
        <v>0.89</v>
      </c>
      <c r="H24" s="206">
        <v>0.93</v>
      </c>
      <c r="I24" s="206">
        <v>0.75</v>
      </c>
      <c r="J24" s="206">
        <v>0.74</v>
      </c>
      <c r="K24" s="206">
        <v>0.77</v>
      </c>
      <c r="L24" s="206">
        <v>0.67</v>
      </c>
      <c r="M24" s="206">
        <v>0.72</v>
      </c>
      <c r="N24" s="307">
        <v>0.75</v>
      </c>
      <c r="O24" s="206">
        <v>0.73</v>
      </c>
      <c r="P24" s="206">
        <v>0.75</v>
      </c>
      <c r="Q24" s="4"/>
      <c r="R24" s="281">
        <v>216</v>
      </c>
      <c r="S24" s="41">
        <v>1.64</v>
      </c>
      <c r="T24" s="41">
        <v>1.57</v>
      </c>
      <c r="U24" s="41">
        <v>1.53</v>
      </c>
      <c r="V24" s="41">
        <v>1.51</v>
      </c>
      <c r="W24" s="41">
        <v>1.54</v>
      </c>
      <c r="X24" s="199">
        <v>1.71</v>
      </c>
      <c r="Y24" s="200">
        <v>1.9</v>
      </c>
      <c r="Z24" s="200">
        <v>1.95</v>
      </c>
      <c r="AA24" s="200">
        <v>2.17</v>
      </c>
      <c r="AB24" s="200">
        <v>2.21</v>
      </c>
      <c r="AC24" s="200">
        <v>2.26</v>
      </c>
      <c r="AD24" s="200">
        <v>2.26</v>
      </c>
      <c r="AE24" s="311">
        <v>2.26</v>
      </c>
      <c r="AF24" s="200">
        <v>2.26</v>
      </c>
      <c r="AG24" s="330">
        <v>2.13</v>
      </c>
    </row>
    <row r="25" spans="1:33" ht="12.75">
      <c r="A25" s="281">
        <v>220</v>
      </c>
      <c r="B25" s="207">
        <v>2.148</v>
      </c>
      <c r="C25" s="204">
        <v>1.85</v>
      </c>
      <c r="D25" s="204">
        <v>1.81</v>
      </c>
      <c r="E25" s="207">
        <v>1.7</v>
      </c>
      <c r="F25" s="205">
        <v>1.7</v>
      </c>
      <c r="G25" s="205">
        <v>1.63</v>
      </c>
      <c r="H25" s="206">
        <v>1.49</v>
      </c>
      <c r="I25" s="206">
        <v>1.55</v>
      </c>
      <c r="J25" s="206">
        <v>1.36</v>
      </c>
      <c r="K25" s="206">
        <v>1.33</v>
      </c>
      <c r="L25" s="206">
        <v>1.13</v>
      </c>
      <c r="M25" s="206">
        <v>0.97</v>
      </c>
      <c r="N25" s="307">
        <v>1.12</v>
      </c>
      <c r="O25" s="206">
        <v>1.15</v>
      </c>
      <c r="P25" s="206">
        <v>1.15</v>
      </c>
      <c r="Q25" s="4"/>
      <c r="R25" s="281">
        <v>220</v>
      </c>
      <c r="S25" s="41">
        <v>3.98</v>
      </c>
      <c r="T25" s="41">
        <v>3.93</v>
      </c>
      <c r="U25" s="41">
        <v>3.93</v>
      </c>
      <c r="V25" s="41">
        <v>4.01</v>
      </c>
      <c r="W25" s="41">
        <v>4.01</v>
      </c>
      <c r="X25" s="199">
        <v>3.9</v>
      </c>
      <c r="Y25" s="200">
        <v>3.83</v>
      </c>
      <c r="Z25" s="200">
        <v>3.83</v>
      </c>
      <c r="AA25" s="200">
        <v>3.83</v>
      </c>
      <c r="AB25" s="200">
        <v>3.91</v>
      </c>
      <c r="AC25" s="200">
        <v>4</v>
      </c>
      <c r="AD25" s="200">
        <v>4</v>
      </c>
      <c r="AE25" s="311">
        <v>4</v>
      </c>
      <c r="AF25" s="200">
        <v>4</v>
      </c>
      <c r="AG25" s="330">
        <v>3.54</v>
      </c>
    </row>
    <row r="26" spans="1:33" ht="12.75">
      <c r="A26" s="281">
        <v>222</v>
      </c>
      <c r="B26" s="207">
        <v>0.742</v>
      </c>
      <c r="C26" s="204">
        <v>0.69</v>
      </c>
      <c r="D26" s="204">
        <v>0.74</v>
      </c>
      <c r="E26" s="207">
        <v>0.74</v>
      </c>
      <c r="F26" s="205">
        <v>0.74</v>
      </c>
      <c r="G26" s="205">
        <v>0.75</v>
      </c>
      <c r="H26" s="206">
        <v>0.69</v>
      </c>
      <c r="I26" s="206">
        <v>0.68</v>
      </c>
      <c r="J26" s="206">
        <v>0.61</v>
      </c>
      <c r="K26" s="206">
        <v>0.63</v>
      </c>
      <c r="L26" s="206">
        <v>0.55</v>
      </c>
      <c r="M26" s="206">
        <v>0.66</v>
      </c>
      <c r="N26" s="307">
        <v>0.72</v>
      </c>
      <c r="O26" s="206">
        <v>0.83</v>
      </c>
      <c r="P26" s="206">
        <v>0.94</v>
      </c>
      <c r="Q26" s="4"/>
      <c r="R26" s="281">
        <v>222</v>
      </c>
      <c r="S26" s="41">
        <v>1.37</v>
      </c>
      <c r="T26" s="41">
        <v>1.38</v>
      </c>
      <c r="U26" s="41">
        <v>1.44</v>
      </c>
      <c r="V26" s="41">
        <v>1.55</v>
      </c>
      <c r="W26" s="41">
        <v>1.59</v>
      </c>
      <c r="X26" s="199">
        <v>1.73</v>
      </c>
      <c r="Y26" s="200">
        <v>1.73</v>
      </c>
      <c r="Z26" s="200">
        <v>1.73</v>
      </c>
      <c r="AA26" s="200">
        <v>1.73</v>
      </c>
      <c r="AB26" s="200">
        <v>1.76</v>
      </c>
      <c r="AC26" s="200">
        <v>1.8</v>
      </c>
      <c r="AD26" s="200">
        <v>1.8</v>
      </c>
      <c r="AE26" s="311">
        <v>1.8</v>
      </c>
      <c r="AF26" s="200">
        <v>1.8</v>
      </c>
      <c r="AG26" s="330">
        <v>1.8</v>
      </c>
    </row>
    <row r="27" spans="1:33" ht="12.75">
      <c r="A27" s="281">
        <v>223</v>
      </c>
      <c r="B27" s="207">
        <v>1.049</v>
      </c>
      <c r="C27" s="204">
        <v>0.93</v>
      </c>
      <c r="D27" s="204">
        <v>1.01</v>
      </c>
      <c r="E27" s="207">
        <v>1.04</v>
      </c>
      <c r="F27" s="205">
        <v>1.05</v>
      </c>
      <c r="G27" s="205">
        <v>0.99</v>
      </c>
      <c r="H27" s="206">
        <v>0.93</v>
      </c>
      <c r="I27" s="206">
        <v>0.93</v>
      </c>
      <c r="J27" s="206">
        <v>0.91</v>
      </c>
      <c r="K27" s="206">
        <v>0.9</v>
      </c>
      <c r="L27" s="206">
        <v>0.77</v>
      </c>
      <c r="M27" s="206">
        <v>0.73</v>
      </c>
      <c r="N27" s="307">
        <v>0.81</v>
      </c>
      <c r="O27" s="206">
        <v>0.83</v>
      </c>
      <c r="P27" s="206">
        <v>0.87</v>
      </c>
      <c r="Q27" s="4"/>
      <c r="R27" s="281">
        <v>223</v>
      </c>
      <c r="S27" s="41">
        <v>1.94</v>
      </c>
      <c r="T27" s="41">
        <v>1.93</v>
      </c>
      <c r="U27" s="41">
        <v>2.05</v>
      </c>
      <c r="V27" s="41">
        <v>2.26</v>
      </c>
      <c r="W27" s="41">
        <v>2.36</v>
      </c>
      <c r="X27" s="199">
        <v>2.4</v>
      </c>
      <c r="Y27" s="200">
        <v>2.44</v>
      </c>
      <c r="Z27" s="200">
        <v>2.44</v>
      </c>
      <c r="AA27" s="200">
        <v>2.68</v>
      </c>
      <c r="AB27" s="200">
        <v>2.73</v>
      </c>
      <c r="AC27" s="200">
        <v>2.79</v>
      </c>
      <c r="AD27" s="200">
        <v>2.79</v>
      </c>
      <c r="AE27" s="311">
        <v>2.79</v>
      </c>
      <c r="AF27" s="200">
        <v>2.79</v>
      </c>
      <c r="AG27" s="330">
        <v>2.58</v>
      </c>
    </row>
    <row r="28" spans="1:33" ht="12.75">
      <c r="A28" s="281">
        <v>226</v>
      </c>
      <c r="B28" s="207">
        <v>0.875</v>
      </c>
      <c r="C28" s="204">
        <v>0.77</v>
      </c>
      <c r="D28" s="204">
        <v>0.78</v>
      </c>
      <c r="E28" s="207">
        <v>0.77</v>
      </c>
      <c r="F28" s="205">
        <v>0.71</v>
      </c>
      <c r="G28" s="205">
        <v>0.65</v>
      </c>
      <c r="H28" s="206">
        <v>0.59</v>
      </c>
      <c r="I28" s="206">
        <v>0.59</v>
      </c>
      <c r="J28" s="206">
        <v>0.57</v>
      </c>
      <c r="K28" s="206">
        <v>0.58</v>
      </c>
      <c r="L28" s="206">
        <v>0.53</v>
      </c>
      <c r="M28" s="206">
        <v>0.62</v>
      </c>
      <c r="N28" s="307">
        <v>0.75</v>
      </c>
      <c r="O28" s="206">
        <v>0.7</v>
      </c>
      <c r="P28" s="206">
        <v>0.76</v>
      </c>
      <c r="Q28" s="4"/>
      <c r="R28" s="281">
        <v>226</v>
      </c>
      <c r="S28" s="41">
        <v>1.62</v>
      </c>
      <c r="T28" s="41">
        <v>1.61</v>
      </c>
      <c r="U28" s="41">
        <v>1.58</v>
      </c>
      <c r="V28" s="41">
        <v>1.64</v>
      </c>
      <c r="W28" s="41">
        <v>1.56</v>
      </c>
      <c r="X28" s="199">
        <v>1.53</v>
      </c>
      <c r="Y28" s="200">
        <v>1.5</v>
      </c>
      <c r="Z28" s="200">
        <v>1.5</v>
      </c>
      <c r="AA28" s="200">
        <v>1.62</v>
      </c>
      <c r="AB28" s="200">
        <v>1.65</v>
      </c>
      <c r="AC28" s="200">
        <v>1.69</v>
      </c>
      <c r="AD28" s="200">
        <v>1.69</v>
      </c>
      <c r="AE28" s="311">
        <v>1.69</v>
      </c>
      <c r="AF28" s="200">
        <v>1.69</v>
      </c>
      <c r="AG28" s="330">
        <v>1.69</v>
      </c>
    </row>
    <row r="29" spans="1:33" ht="12.75">
      <c r="A29" s="281">
        <v>230</v>
      </c>
      <c r="B29" s="207">
        <v>0.705</v>
      </c>
      <c r="C29" s="204">
        <v>0.59</v>
      </c>
      <c r="D29" s="204">
        <v>0.66</v>
      </c>
      <c r="E29" s="207">
        <v>0.73</v>
      </c>
      <c r="F29" s="205">
        <v>0.73</v>
      </c>
      <c r="G29" s="205">
        <v>0.71</v>
      </c>
      <c r="H29" s="206">
        <v>0.65</v>
      </c>
      <c r="I29" s="206">
        <v>0.64</v>
      </c>
      <c r="J29" s="206">
        <v>0.56</v>
      </c>
      <c r="K29" s="206">
        <v>0.57</v>
      </c>
      <c r="L29" s="206">
        <v>0.5</v>
      </c>
      <c r="M29" s="206">
        <v>0.55</v>
      </c>
      <c r="N29" s="307">
        <v>0.6</v>
      </c>
      <c r="O29" s="206">
        <v>0.74</v>
      </c>
      <c r="P29" s="206">
        <v>0.71</v>
      </c>
      <c r="Q29" s="4"/>
      <c r="R29" s="281">
        <v>230</v>
      </c>
      <c r="S29" s="41">
        <v>1.31</v>
      </c>
      <c r="T29" s="41">
        <v>1.24</v>
      </c>
      <c r="U29" s="41">
        <v>1.37</v>
      </c>
      <c r="V29" s="41">
        <v>1.54</v>
      </c>
      <c r="W29" s="41">
        <v>1.54</v>
      </c>
      <c r="X29" s="199">
        <v>1.54</v>
      </c>
      <c r="Y29" s="200">
        <v>1.49</v>
      </c>
      <c r="Z29" s="200">
        <v>1.49</v>
      </c>
      <c r="AA29" s="200">
        <v>1.49</v>
      </c>
      <c r="AB29" s="200">
        <v>1.52</v>
      </c>
      <c r="AC29" s="200">
        <v>1.55</v>
      </c>
      <c r="AD29" s="200">
        <v>1.55</v>
      </c>
      <c r="AE29" s="311">
        <v>1.55</v>
      </c>
      <c r="AF29" s="200">
        <v>1.55</v>
      </c>
      <c r="AG29" s="330">
        <v>1.55</v>
      </c>
    </row>
    <row r="30" spans="1:33" ht="12.75">
      <c r="A30" s="281">
        <v>231</v>
      </c>
      <c r="B30" s="207">
        <v>1.26</v>
      </c>
      <c r="C30" s="204">
        <v>1.17</v>
      </c>
      <c r="D30" s="204">
        <v>1.24</v>
      </c>
      <c r="E30" s="207">
        <v>1.24</v>
      </c>
      <c r="F30" s="205">
        <v>1.29</v>
      </c>
      <c r="G30" s="205">
        <v>1.26</v>
      </c>
      <c r="H30" s="206">
        <v>1.17</v>
      </c>
      <c r="I30" s="206">
        <v>0.99</v>
      </c>
      <c r="J30" s="206">
        <v>0.98</v>
      </c>
      <c r="K30" s="206">
        <v>1.02</v>
      </c>
      <c r="L30" s="206">
        <v>0.87</v>
      </c>
      <c r="M30" s="206">
        <v>0.8</v>
      </c>
      <c r="N30" s="307">
        <v>0.88</v>
      </c>
      <c r="O30" s="206">
        <v>0.85</v>
      </c>
      <c r="P30" s="206">
        <v>0.85</v>
      </c>
      <c r="Q30" s="4"/>
      <c r="R30" s="281">
        <v>231</v>
      </c>
      <c r="S30" s="41">
        <v>2.37</v>
      </c>
      <c r="T30" s="41">
        <v>2.37</v>
      </c>
      <c r="U30" s="41">
        <v>2.53</v>
      </c>
      <c r="V30" s="41">
        <v>2.74</v>
      </c>
      <c r="W30" s="41">
        <v>2.92</v>
      </c>
      <c r="X30" s="199">
        <v>3.11</v>
      </c>
      <c r="Y30" s="200">
        <v>3.11</v>
      </c>
      <c r="Z30" s="200">
        <v>3.11</v>
      </c>
      <c r="AA30" s="200">
        <v>3.43</v>
      </c>
      <c r="AB30" s="200">
        <v>3.5</v>
      </c>
      <c r="AC30" s="200">
        <v>3.58</v>
      </c>
      <c r="AD30" s="200">
        <v>3.58</v>
      </c>
      <c r="AE30" s="311">
        <v>3.58</v>
      </c>
      <c r="AF30" s="200">
        <v>3.58</v>
      </c>
      <c r="AG30" s="330">
        <v>3.08</v>
      </c>
    </row>
    <row r="31" spans="1:33" ht="12.75">
      <c r="A31" s="281">
        <v>237</v>
      </c>
      <c r="B31" s="207">
        <v>2.093</v>
      </c>
      <c r="C31" s="204">
        <v>1.91</v>
      </c>
      <c r="D31" s="204">
        <v>1.78</v>
      </c>
      <c r="E31" s="207">
        <v>1.67</v>
      </c>
      <c r="F31" s="205">
        <v>1.57</v>
      </c>
      <c r="G31" s="205">
        <v>1.54</v>
      </c>
      <c r="H31" s="206">
        <v>1.53</v>
      </c>
      <c r="I31" s="208" t="s">
        <v>19412</v>
      </c>
      <c r="J31" s="208" t="s">
        <v>19413</v>
      </c>
      <c r="K31" s="208" t="s">
        <v>19414</v>
      </c>
      <c r="L31" s="208" t="s">
        <v>19415</v>
      </c>
      <c r="M31" s="208" t="s">
        <v>19416</v>
      </c>
      <c r="N31" s="308" t="s">
        <v>159</v>
      </c>
      <c r="O31" s="208" t="s">
        <v>159</v>
      </c>
      <c r="P31" s="208" t="s">
        <v>159</v>
      </c>
      <c r="Q31" s="4"/>
      <c r="R31" s="281">
        <v>237</v>
      </c>
      <c r="S31" s="41">
        <v>3.81</v>
      </c>
      <c r="T31" s="41">
        <v>3.66</v>
      </c>
      <c r="U31" s="41">
        <v>3.4</v>
      </c>
      <c r="V31" s="41">
        <v>3.34</v>
      </c>
      <c r="W31" s="41">
        <v>3.21</v>
      </c>
      <c r="X31" s="199">
        <v>3.3</v>
      </c>
      <c r="Y31" s="200">
        <v>3.48</v>
      </c>
      <c r="Z31" s="202" t="s">
        <v>19417</v>
      </c>
      <c r="AA31" s="202" t="s">
        <v>19418</v>
      </c>
      <c r="AB31" s="208" t="s">
        <v>19419</v>
      </c>
      <c r="AC31" s="202" t="s">
        <v>19420</v>
      </c>
      <c r="AD31" s="202" t="s">
        <v>19421</v>
      </c>
      <c r="AE31" s="312" t="s">
        <v>159</v>
      </c>
      <c r="AF31" s="202" t="s">
        <v>159</v>
      </c>
      <c r="AG31" s="331" t="s">
        <v>19466</v>
      </c>
    </row>
    <row r="32" spans="1:33" ht="12.75">
      <c r="A32" s="281">
        <v>238</v>
      </c>
      <c r="B32" s="207">
        <v>1.424</v>
      </c>
      <c r="C32" s="204">
        <v>1.188</v>
      </c>
      <c r="D32" s="204">
        <v>1.33</v>
      </c>
      <c r="E32" s="207">
        <v>1.29</v>
      </c>
      <c r="F32" s="205">
        <v>1.28</v>
      </c>
      <c r="G32" s="205">
        <v>1.25</v>
      </c>
      <c r="H32" s="206">
        <v>1.14</v>
      </c>
      <c r="I32" s="206">
        <v>1.19</v>
      </c>
      <c r="J32" s="206">
        <v>1.23</v>
      </c>
      <c r="K32" s="206">
        <v>1.26</v>
      </c>
      <c r="L32" s="265">
        <v>1.46</v>
      </c>
      <c r="M32" s="265">
        <v>1.82</v>
      </c>
      <c r="N32" s="307">
        <v>1.9</v>
      </c>
      <c r="O32" s="206">
        <v>1.72</v>
      </c>
      <c r="P32" s="206">
        <v>1.61</v>
      </c>
      <c r="Q32" s="4"/>
      <c r="R32" s="281">
        <v>238</v>
      </c>
      <c r="S32" s="41">
        <v>2.63</v>
      </c>
      <c r="T32" s="41">
        <v>2.71</v>
      </c>
      <c r="U32" s="41">
        <v>3.02</v>
      </c>
      <c r="V32" s="41">
        <v>3.4</v>
      </c>
      <c r="W32" s="41">
        <v>3.46</v>
      </c>
      <c r="X32" s="199">
        <v>3.46</v>
      </c>
      <c r="Y32" s="200">
        <v>3.46</v>
      </c>
      <c r="Z32" s="200">
        <v>3.5</v>
      </c>
      <c r="AA32" s="200">
        <v>3.95</v>
      </c>
      <c r="AB32" s="200">
        <v>4.03</v>
      </c>
      <c r="AC32" s="265">
        <v>4.13</v>
      </c>
      <c r="AD32" s="265">
        <v>4.13</v>
      </c>
      <c r="AE32" s="311">
        <v>4.13</v>
      </c>
      <c r="AF32" s="200">
        <v>4.13</v>
      </c>
      <c r="AG32" s="330">
        <v>4.13</v>
      </c>
    </row>
    <row r="33" spans="1:33" ht="12.75">
      <c r="A33" s="281">
        <v>258</v>
      </c>
      <c r="B33" s="207">
        <v>1.214</v>
      </c>
      <c r="C33" s="204">
        <v>1.04</v>
      </c>
      <c r="D33" s="204">
        <v>1.11</v>
      </c>
      <c r="E33" s="207">
        <v>1.15</v>
      </c>
      <c r="F33" s="205">
        <v>1.14</v>
      </c>
      <c r="G33" s="205">
        <v>1.07</v>
      </c>
      <c r="H33" s="206">
        <v>0.99</v>
      </c>
      <c r="I33" s="206">
        <v>0.86</v>
      </c>
      <c r="J33" s="206">
        <v>0.89</v>
      </c>
      <c r="K33" s="206">
        <v>0.93</v>
      </c>
      <c r="L33" s="206">
        <v>1.08</v>
      </c>
      <c r="M33" s="206">
        <v>1.33</v>
      </c>
      <c r="N33" s="307">
        <v>1.27</v>
      </c>
      <c r="O33" s="206">
        <v>1.2</v>
      </c>
      <c r="P33" s="206">
        <v>1.19</v>
      </c>
      <c r="Q33" s="4"/>
      <c r="R33" s="281">
        <v>258</v>
      </c>
      <c r="S33" s="41">
        <v>2.18</v>
      </c>
      <c r="T33" s="41">
        <v>2.17</v>
      </c>
      <c r="U33" s="41">
        <v>2.27</v>
      </c>
      <c r="V33" s="41">
        <v>2.44</v>
      </c>
      <c r="W33" s="41">
        <v>2.48</v>
      </c>
      <c r="X33" s="199">
        <v>2.48</v>
      </c>
      <c r="Y33" s="200">
        <v>2.48</v>
      </c>
      <c r="Z33" s="200">
        <v>2.48</v>
      </c>
      <c r="AA33" s="200">
        <v>2.79</v>
      </c>
      <c r="AB33" s="200">
        <v>2.85</v>
      </c>
      <c r="AC33" s="200">
        <v>2.92</v>
      </c>
      <c r="AD33" s="200">
        <v>2.92</v>
      </c>
      <c r="AE33" s="311">
        <v>2.92</v>
      </c>
      <c r="AF33" s="200">
        <v>2.92</v>
      </c>
      <c r="AG33" s="330">
        <v>2.92</v>
      </c>
    </row>
    <row r="34" spans="1:33" ht="12.75">
      <c r="A34" s="281">
        <v>261</v>
      </c>
      <c r="B34" s="207">
        <v>0.965</v>
      </c>
      <c r="C34" s="204">
        <v>0.846</v>
      </c>
      <c r="D34" s="204">
        <v>0.95</v>
      </c>
      <c r="E34" s="207">
        <v>0.92</v>
      </c>
      <c r="F34" s="205">
        <v>0.93</v>
      </c>
      <c r="G34" s="205">
        <v>1.01</v>
      </c>
      <c r="H34" s="206">
        <v>0.97</v>
      </c>
      <c r="I34" s="206">
        <v>1.03</v>
      </c>
      <c r="J34" s="206">
        <v>1</v>
      </c>
      <c r="K34" s="206">
        <v>1.03</v>
      </c>
      <c r="L34" s="206">
        <v>1.01</v>
      </c>
      <c r="M34" s="206">
        <v>0.99</v>
      </c>
      <c r="N34" s="307">
        <v>0.99</v>
      </c>
      <c r="O34" s="206">
        <v>1.07</v>
      </c>
      <c r="P34" s="206">
        <v>1.05</v>
      </c>
      <c r="Q34" s="4"/>
      <c r="R34" s="281">
        <v>261</v>
      </c>
      <c r="S34" s="41">
        <v>1.77</v>
      </c>
      <c r="T34" s="41">
        <v>1.82</v>
      </c>
      <c r="U34" s="41">
        <v>1.95</v>
      </c>
      <c r="V34" s="41">
        <v>2.17</v>
      </c>
      <c r="W34" s="41">
        <v>2.17</v>
      </c>
      <c r="X34" s="199">
        <v>2.21</v>
      </c>
      <c r="Y34" s="200">
        <v>2.21</v>
      </c>
      <c r="Z34" s="200">
        <v>2.21</v>
      </c>
      <c r="AA34" s="200">
        <v>2.35</v>
      </c>
      <c r="AB34" s="200">
        <v>2.4</v>
      </c>
      <c r="AC34" s="200">
        <v>2.46</v>
      </c>
      <c r="AD34" s="200">
        <v>2.46</v>
      </c>
      <c r="AE34" s="311">
        <v>2.46</v>
      </c>
      <c r="AF34" s="200">
        <v>2.46</v>
      </c>
      <c r="AG34" s="330">
        <v>2.46</v>
      </c>
    </row>
    <row r="35" spans="1:33" ht="12.75">
      <c r="A35" s="281">
        <v>263</v>
      </c>
      <c r="B35" s="207">
        <v>1.876</v>
      </c>
      <c r="C35" s="204">
        <v>1.49</v>
      </c>
      <c r="D35" s="204">
        <v>1.47</v>
      </c>
      <c r="E35" s="207">
        <v>1.38</v>
      </c>
      <c r="F35" s="205">
        <v>1.26</v>
      </c>
      <c r="G35" s="205">
        <v>1.25</v>
      </c>
      <c r="H35" s="206">
        <v>1.16</v>
      </c>
      <c r="I35" s="206">
        <v>1.22</v>
      </c>
      <c r="J35" s="206">
        <v>1.19</v>
      </c>
      <c r="K35" s="206">
        <v>1.21</v>
      </c>
      <c r="L35" s="206">
        <v>1.05</v>
      </c>
      <c r="M35" s="206">
        <v>1.3</v>
      </c>
      <c r="N35" s="307">
        <v>1.4</v>
      </c>
      <c r="O35" s="206">
        <v>1.43</v>
      </c>
      <c r="P35" s="206">
        <v>1.36</v>
      </c>
      <c r="Q35" s="4"/>
      <c r="R35" s="281">
        <v>263</v>
      </c>
      <c r="S35" s="41">
        <v>3.41</v>
      </c>
      <c r="T35" s="41">
        <v>3.17</v>
      </c>
      <c r="U35" s="41">
        <v>3.09</v>
      </c>
      <c r="V35" s="41">
        <v>3.04</v>
      </c>
      <c r="W35" s="41">
        <v>2.89</v>
      </c>
      <c r="X35" s="199">
        <v>2.89</v>
      </c>
      <c r="Y35" s="200">
        <v>2.89</v>
      </c>
      <c r="Z35" s="200">
        <v>2.89</v>
      </c>
      <c r="AA35" s="200">
        <v>3.09</v>
      </c>
      <c r="AB35" s="200">
        <v>3.15</v>
      </c>
      <c r="AC35" s="200">
        <v>3.23</v>
      </c>
      <c r="AD35" s="200">
        <v>3.23</v>
      </c>
      <c r="AE35" s="311">
        <v>3.23</v>
      </c>
      <c r="AF35" s="200">
        <v>3.23</v>
      </c>
      <c r="AG35" s="330">
        <v>3.23</v>
      </c>
    </row>
    <row r="36" spans="1:33" ht="12.75">
      <c r="A36" s="281">
        <v>273</v>
      </c>
      <c r="B36" s="207">
        <v>1.418</v>
      </c>
      <c r="C36" s="204">
        <v>1.251</v>
      </c>
      <c r="D36" s="204">
        <v>1.4</v>
      </c>
      <c r="E36" s="207">
        <v>1.41</v>
      </c>
      <c r="F36" s="205">
        <v>1.45</v>
      </c>
      <c r="G36" s="208" t="s">
        <v>19422</v>
      </c>
      <c r="H36" s="208" t="s">
        <v>19423</v>
      </c>
      <c r="I36" s="208" t="s">
        <v>19424</v>
      </c>
      <c r="J36" s="208" t="s">
        <v>19425</v>
      </c>
      <c r="K36" s="208" t="s">
        <v>19426</v>
      </c>
      <c r="L36" s="208" t="s">
        <v>19427</v>
      </c>
      <c r="M36" s="208" t="s">
        <v>19428</v>
      </c>
      <c r="N36" s="308" t="s">
        <v>159</v>
      </c>
      <c r="O36" s="208" t="s">
        <v>159</v>
      </c>
      <c r="P36" s="208" t="s">
        <v>159</v>
      </c>
      <c r="Q36" s="4"/>
      <c r="R36" s="281">
        <v>273</v>
      </c>
      <c r="S36" s="41">
        <v>2.57</v>
      </c>
      <c r="T36" s="41">
        <v>2.77</v>
      </c>
      <c r="U36" s="41">
        <v>3.11</v>
      </c>
      <c r="V36" s="41">
        <v>3.44</v>
      </c>
      <c r="W36" s="41">
        <v>3.51</v>
      </c>
      <c r="X36" s="202" t="s">
        <v>19429</v>
      </c>
      <c r="Y36" s="202" t="s">
        <v>19430</v>
      </c>
      <c r="Z36" s="202" t="s">
        <v>19431</v>
      </c>
      <c r="AA36" s="202" t="s">
        <v>19432</v>
      </c>
      <c r="AB36" s="208" t="s">
        <v>19433</v>
      </c>
      <c r="AC36" s="202" t="s">
        <v>19434</v>
      </c>
      <c r="AD36" s="202" t="s">
        <v>19435</v>
      </c>
      <c r="AE36" s="312" t="s">
        <v>159</v>
      </c>
      <c r="AF36" s="202" t="s">
        <v>159</v>
      </c>
      <c r="AG36" s="331" t="s">
        <v>19466</v>
      </c>
    </row>
    <row r="37" spans="1:33" ht="12.75">
      <c r="A37" s="281">
        <v>289</v>
      </c>
      <c r="B37" s="207">
        <v>2.156</v>
      </c>
      <c r="C37" s="204">
        <v>1.74</v>
      </c>
      <c r="D37" s="204">
        <v>1.74</v>
      </c>
      <c r="E37" s="207">
        <v>1.66</v>
      </c>
      <c r="F37" s="205">
        <v>1.57</v>
      </c>
      <c r="G37" s="205">
        <v>1.55</v>
      </c>
      <c r="H37" s="206">
        <v>1.44</v>
      </c>
      <c r="I37" s="206">
        <v>1.5</v>
      </c>
      <c r="J37" s="206">
        <v>1.36</v>
      </c>
      <c r="K37" s="206">
        <v>1.38</v>
      </c>
      <c r="L37" s="206">
        <v>1.18</v>
      </c>
      <c r="M37" s="206">
        <v>1.47</v>
      </c>
      <c r="N37" s="307">
        <v>1.37</v>
      </c>
      <c r="O37" s="206">
        <v>1.28</v>
      </c>
      <c r="P37" s="206">
        <v>1.3</v>
      </c>
      <c r="Q37" s="4"/>
      <c r="R37" s="281">
        <v>289</v>
      </c>
      <c r="S37" s="41">
        <v>3.89</v>
      </c>
      <c r="T37" s="41">
        <v>3.79</v>
      </c>
      <c r="U37" s="41">
        <v>3.79</v>
      </c>
      <c r="V37" s="41">
        <v>3.79</v>
      </c>
      <c r="W37" s="41">
        <v>3.62</v>
      </c>
      <c r="X37" s="199">
        <v>3.55</v>
      </c>
      <c r="Y37" s="200">
        <v>3.55</v>
      </c>
      <c r="Z37" s="200">
        <v>3.55</v>
      </c>
      <c r="AA37" s="200">
        <v>3.55</v>
      </c>
      <c r="AB37" s="200">
        <v>3.62</v>
      </c>
      <c r="AC37" s="200">
        <v>3.71</v>
      </c>
      <c r="AD37" s="200">
        <v>3.71</v>
      </c>
      <c r="AE37" s="311">
        <v>3.71</v>
      </c>
      <c r="AF37" s="200">
        <v>3.71</v>
      </c>
      <c r="AG37" s="330">
        <v>3.5</v>
      </c>
    </row>
    <row r="38" spans="1:33" ht="12.75">
      <c r="A38" s="281">
        <v>301</v>
      </c>
      <c r="B38" s="207">
        <v>0.988</v>
      </c>
      <c r="C38" s="204">
        <v>0.88</v>
      </c>
      <c r="D38" s="204">
        <v>0.95</v>
      </c>
      <c r="E38" s="207">
        <v>0.89</v>
      </c>
      <c r="F38" s="205">
        <v>0.88</v>
      </c>
      <c r="G38" s="205">
        <v>0.88</v>
      </c>
      <c r="H38" s="206">
        <v>0.83</v>
      </c>
      <c r="I38" s="206">
        <v>0.82</v>
      </c>
      <c r="J38" s="206">
        <v>0.83</v>
      </c>
      <c r="K38" s="206">
        <v>0.82</v>
      </c>
      <c r="L38" s="265">
        <v>0.85</v>
      </c>
      <c r="M38" s="265">
        <v>0.94</v>
      </c>
      <c r="N38" s="307">
        <v>0.85</v>
      </c>
      <c r="O38" s="206">
        <v>0.83</v>
      </c>
      <c r="P38" s="206">
        <v>0.74</v>
      </c>
      <c r="Q38" s="4"/>
      <c r="R38" s="281">
        <v>301</v>
      </c>
      <c r="S38" s="41">
        <v>1.82</v>
      </c>
      <c r="T38" s="41">
        <v>1.83</v>
      </c>
      <c r="U38" s="41">
        <v>1.91</v>
      </c>
      <c r="V38" s="41">
        <v>1.95</v>
      </c>
      <c r="W38" s="41">
        <v>1.98</v>
      </c>
      <c r="X38" s="199">
        <v>1.98</v>
      </c>
      <c r="Y38" s="200">
        <v>2.01</v>
      </c>
      <c r="Z38" s="200">
        <v>2.01</v>
      </c>
      <c r="AA38" s="200">
        <v>2.32</v>
      </c>
      <c r="AB38" s="200">
        <v>2.37</v>
      </c>
      <c r="AC38" s="265">
        <v>2.43</v>
      </c>
      <c r="AD38" s="265">
        <v>2.43</v>
      </c>
      <c r="AE38" s="311">
        <v>2.43</v>
      </c>
      <c r="AF38" s="200">
        <v>2.43</v>
      </c>
      <c r="AG38" s="330">
        <v>2.19</v>
      </c>
    </row>
    <row r="39" spans="1:33" ht="12.75">
      <c r="A39" s="281">
        <v>308</v>
      </c>
      <c r="B39" s="207">
        <v>3.183</v>
      </c>
      <c r="C39" s="204">
        <v>2.48</v>
      </c>
      <c r="D39" s="204">
        <v>2.45</v>
      </c>
      <c r="E39" s="207">
        <v>2.43</v>
      </c>
      <c r="F39" s="205">
        <v>2.31</v>
      </c>
      <c r="G39" s="205">
        <v>2.38</v>
      </c>
      <c r="H39" s="206">
        <v>2.2</v>
      </c>
      <c r="I39" s="206">
        <v>2.38</v>
      </c>
      <c r="J39" s="206">
        <v>2.16</v>
      </c>
      <c r="K39" s="206">
        <v>2.15</v>
      </c>
      <c r="L39" s="206">
        <v>1.82</v>
      </c>
      <c r="M39" s="206">
        <v>1.87</v>
      </c>
      <c r="N39" s="307">
        <v>2.18</v>
      </c>
      <c r="O39" s="206">
        <v>2.22</v>
      </c>
      <c r="P39" s="206">
        <v>2.32</v>
      </c>
      <c r="Q39" s="4"/>
      <c r="R39" s="281">
        <v>308</v>
      </c>
      <c r="S39" s="41">
        <v>5.74</v>
      </c>
      <c r="T39" s="41">
        <v>5.44</v>
      </c>
      <c r="U39" s="41">
        <v>5.44</v>
      </c>
      <c r="V39" s="41">
        <v>5.61</v>
      </c>
      <c r="W39" s="41">
        <v>5.34</v>
      </c>
      <c r="X39" s="199">
        <v>5.19</v>
      </c>
      <c r="Y39" s="200">
        <v>5.1</v>
      </c>
      <c r="Z39" s="200">
        <v>5.33</v>
      </c>
      <c r="AA39" s="200">
        <v>5.33</v>
      </c>
      <c r="AB39" s="200">
        <v>5.44</v>
      </c>
      <c r="AC39" s="200">
        <v>5.57</v>
      </c>
      <c r="AD39" s="200">
        <v>5.57</v>
      </c>
      <c r="AE39" s="311">
        <v>5.57</v>
      </c>
      <c r="AF39" s="200">
        <v>5.57</v>
      </c>
      <c r="AG39" s="330">
        <v>5.57</v>
      </c>
    </row>
    <row r="40" spans="1:33" ht="12.75">
      <c r="A40" s="281">
        <v>311</v>
      </c>
      <c r="B40" s="207">
        <v>2.715</v>
      </c>
      <c r="C40" s="204">
        <v>2.187</v>
      </c>
      <c r="D40" s="204">
        <v>2.09</v>
      </c>
      <c r="E40" s="207">
        <v>1.86</v>
      </c>
      <c r="F40" s="205">
        <v>1.77</v>
      </c>
      <c r="G40" s="205">
        <v>1.77</v>
      </c>
      <c r="H40" s="206">
        <v>1.63</v>
      </c>
      <c r="I40" s="206">
        <v>1.72</v>
      </c>
      <c r="J40" s="206">
        <v>1.57</v>
      </c>
      <c r="K40" s="206">
        <v>1.6</v>
      </c>
      <c r="L40" s="206">
        <v>1.36</v>
      </c>
      <c r="M40" s="206">
        <v>1.68</v>
      </c>
      <c r="N40" s="307">
        <v>1.82</v>
      </c>
      <c r="O40" s="206">
        <v>1.74</v>
      </c>
      <c r="P40" s="206">
        <v>1.62</v>
      </c>
      <c r="Q40" s="4"/>
      <c r="R40" s="281">
        <v>311</v>
      </c>
      <c r="S40" s="41">
        <v>4.85</v>
      </c>
      <c r="T40" s="41">
        <v>4.7</v>
      </c>
      <c r="U40" s="41">
        <v>4.54</v>
      </c>
      <c r="V40" s="41">
        <v>4.46</v>
      </c>
      <c r="W40" s="41">
        <v>4.24</v>
      </c>
      <c r="X40" s="199">
        <v>4.13</v>
      </c>
      <c r="Y40" s="200">
        <v>3.98</v>
      </c>
      <c r="Z40" s="200">
        <v>3.98</v>
      </c>
      <c r="AA40" s="200">
        <v>3.98</v>
      </c>
      <c r="AB40" s="200">
        <v>4.06</v>
      </c>
      <c r="AC40" s="200">
        <v>4.16</v>
      </c>
      <c r="AD40" s="200">
        <v>4.16</v>
      </c>
      <c r="AE40" s="311">
        <v>4.16</v>
      </c>
      <c r="AF40" s="200">
        <v>4.16</v>
      </c>
      <c r="AG40" s="330">
        <v>4.16</v>
      </c>
    </row>
    <row r="41" spans="1:33" ht="12.75">
      <c r="A41" s="281">
        <v>312</v>
      </c>
      <c r="B41" s="207">
        <v>4.55</v>
      </c>
      <c r="C41" s="204">
        <v>3.72</v>
      </c>
      <c r="D41" s="204">
        <v>3.64</v>
      </c>
      <c r="E41" s="207">
        <v>3.73</v>
      </c>
      <c r="F41" s="205">
        <v>3.42</v>
      </c>
      <c r="G41" s="205">
        <v>3.21</v>
      </c>
      <c r="H41" s="206">
        <v>2.92</v>
      </c>
      <c r="I41" s="206">
        <v>2.91</v>
      </c>
      <c r="J41" s="206">
        <v>2.55</v>
      </c>
      <c r="K41" s="206">
        <v>2.52</v>
      </c>
      <c r="L41" s="206">
        <v>2.44</v>
      </c>
      <c r="M41" s="206">
        <v>3.09</v>
      </c>
      <c r="N41" s="307">
        <v>2.71</v>
      </c>
      <c r="O41" s="206">
        <v>2.83</v>
      </c>
      <c r="P41" s="206">
        <v>3.13</v>
      </c>
      <c r="Q41" s="4"/>
      <c r="R41" s="281">
        <v>312</v>
      </c>
      <c r="S41" s="41">
        <v>8.06</v>
      </c>
      <c r="T41" s="41">
        <v>7.84</v>
      </c>
      <c r="U41" s="41">
        <v>7.68</v>
      </c>
      <c r="V41" s="41">
        <v>7.68</v>
      </c>
      <c r="W41" s="41">
        <v>7.3</v>
      </c>
      <c r="X41" s="199">
        <v>7.07</v>
      </c>
      <c r="Y41" s="200">
        <v>6.83</v>
      </c>
      <c r="Z41" s="200">
        <v>6.83</v>
      </c>
      <c r="AA41" s="200">
        <v>6.83</v>
      </c>
      <c r="AB41" s="200">
        <v>6.97</v>
      </c>
      <c r="AC41" s="200">
        <v>7.14</v>
      </c>
      <c r="AD41" s="200">
        <v>7.14</v>
      </c>
      <c r="AE41" s="311">
        <v>7.14</v>
      </c>
      <c r="AF41" s="200">
        <v>7.14</v>
      </c>
      <c r="AG41" s="330">
        <v>7.14</v>
      </c>
    </row>
    <row r="42" spans="1:33" ht="12.75">
      <c r="A42" s="281">
        <v>322</v>
      </c>
      <c r="B42" s="207">
        <v>1.535</v>
      </c>
      <c r="C42" s="204">
        <v>1.529</v>
      </c>
      <c r="D42" s="204">
        <v>1.51</v>
      </c>
      <c r="E42" s="207">
        <v>1.51</v>
      </c>
      <c r="F42" s="205">
        <v>1.48</v>
      </c>
      <c r="G42" s="205">
        <v>1.5</v>
      </c>
      <c r="H42" s="206">
        <v>1.42</v>
      </c>
      <c r="I42" s="206">
        <v>1.18</v>
      </c>
      <c r="J42" s="206">
        <v>1.16</v>
      </c>
      <c r="K42" s="206">
        <v>1.2</v>
      </c>
      <c r="L42" s="206">
        <v>1.42</v>
      </c>
      <c r="M42" s="206">
        <v>1.79</v>
      </c>
      <c r="N42" s="307">
        <v>1.76</v>
      </c>
      <c r="O42" s="206">
        <v>1.84</v>
      </c>
      <c r="P42" s="206">
        <v>1.71</v>
      </c>
      <c r="Q42" s="4"/>
      <c r="R42" s="281">
        <v>322</v>
      </c>
      <c r="S42" s="41">
        <v>2.86</v>
      </c>
      <c r="T42" s="41">
        <v>2.8</v>
      </c>
      <c r="U42" s="41">
        <v>2.8</v>
      </c>
      <c r="V42" s="41">
        <v>2.86</v>
      </c>
      <c r="W42" s="41">
        <v>2.86</v>
      </c>
      <c r="X42" s="199">
        <v>2.98</v>
      </c>
      <c r="Y42" s="200">
        <v>2.98</v>
      </c>
      <c r="Z42" s="200">
        <v>2.98</v>
      </c>
      <c r="AA42" s="200">
        <v>3.2</v>
      </c>
      <c r="AB42" s="200">
        <v>3.26</v>
      </c>
      <c r="AC42" s="200">
        <v>3.34</v>
      </c>
      <c r="AD42" s="200">
        <v>3.34</v>
      </c>
      <c r="AE42" s="311">
        <v>3.34</v>
      </c>
      <c r="AF42" s="200">
        <v>3.34</v>
      </c>
      <c r="AG42" s="330">
        <v>3.34</v>
      </c>
    </row>
    <row r="43" spans="1:33" ht="12.75">
      <c r="A43" s="281">
        <v>323</v>
      </c>
      <c r="B43" s="207">
        <v>1.394</v>
      </c>
      <c r="C43" s="204">
        <v>1.11</v>
      </c>
      <c r="D43" s="204">
        <v>1.16</v>
      </c>
      <c r="E43" s="207">
        <v>1.08</v>
      </c>
      <c r="F43" s="205">
        <v>1.03</v>
      </c>
      <c r="G43" s="205">
        <v>0.97</v>
      </c>
      <c r="H43" s="206">
        <v>0.9</v>
      </c>
      <c r="I43" s="206">
        <v>0.88</v>
      </c>
      <c r="J43" s="206">
        <v>0.79</v>
      </c>
      <c r="K43" s="206">
        <v>0.79</v>
      </c>
      <c r="L43" s="206">
        <v>0.7</v>
      </c>
      <c r="M43" s="206">
        <v>0.7</v>
      </c>
      <c r="N43" s="307">
        <v>0.72</v>
      </c>
      <c r="O43" s="206">
        <v>0.83</v>
      </c>
      <c r="P43" s="206">
        <v>0.72</v>
      </c>
      <c r="Q43" s="4"/>
      <c r="R43" s="281">
        <v>323</v>
      </c>
      <c r="S43" s="41">
        <v>2.52</v>
      </c>
      <c r="T43" s="41">
        <v>2.32</v>
      </c>
      <c r="U43" s="41">
        <v>2.32</v>
      </c>
      <c r="V43" s="41">
        <v>2.28</v>
      </c>
      <c r="W43" s="41">
        <v>2.24</v>
      </c>
      <c r="X43" s="199">
        <v>2.24</v>
      </c>
      <c r="Y43" s="200">
        <v>2.24</v>
      </c>
      <c r="Z43" s="200">
        <v>2.24</v>
      </c>
      <c r="AA43" s="200">
        <v>2.24</v>
      </c>
      <c r="AB43" s="200">
        <v>2.28</v>
      </c>
      <c r="AC43" s="200">
        <v>2.33</v>
      </c>
      <c r="AD43" s="200">
        <v>2.33</v>
      </c>
      <c r="AE43" s="311">
        <v>2.33</v>
      </c>
      <c r="AF43" s="200">
        <v>2.33</v>
      </c>
      <c r="AG43" s="330">
        <v>2.14</v>
      </c>
    </row>
    <row r="44" spans="1:33" ht="12.75">
      <c r="A44" s="281">
        <v>325</v>
      </c>
      <c r="B44" s="207">
        <v>2.406</v>
      </c>
      <c r="C44" s="204">
        <v>2.16</v>
      </c>
      <c r="D44" s="204">
        <v>2.05</v>
      </c>
      <c r="E44" s="207">
        <v>2.09</v>
      </c>
      <c r="F44" s="205">
        <v>2.03</v>
      </c>
      <c r="G44" s="205">
        <v>1.97</v>
      </c>
      <c r="H44" s="206">
        <v>1.85</v>
      </c>
      <c r="I44" s="206">
        <v>1.76</v>
      </c>
      <c r="J44" s="206">
        <v>1.56</v>
      </c>
      <c r="K44" s="206">
        <v>1.53</v>
      </c>
      <c r="L44" s="206">
        <v>1.3</v>
      </c>
      <c r="M44" s="206">
        <v>1.51</v>
      </c>
      <c r="N44" s="307">
        <v>1.64</v>
      </c>
      <c r="O44" s="206">
        <v>1.76</v>
      </c>
      <c r="P44" s="206">
        <v>1.49</v>
      </c>
      <c r="Q44" s="4"/>
      <c r="R44" s="281">
        <v>325</v>
      </c>
      <c r="S44" s="41">
        <v>4.37</v>
      </c>
      <c r="T44" s="41">
        <v>4.1</v>
      </c>
      <c r="U44" s="41">
        <v>4.01</v>
      </c>
      <c r="V44" s="41">
        <v>4.12</v>
      </c>
      <c r="W44" s="41">
        <v>4.12</v>
      </c>
      <c r="X44" s="199">
        <v>4.12</v>
      </c>
      <c r="Y44" s="200">
        <v>4.12</v>
      </c>
      <c r="Z44" s="200">
        <v>4.12</v>
      </c>
      <c r="AA44" s="200">
        <v>4.12</v>
      </c>
      <c r="AB44" s="200">
        <v>4.2</v>
      </c>
      <c r="AC44" s="200">
        <v>4.3</v>
      </c>
      <c r="AD44" s="200">
        <v>4.3</v>
      </c>
      <c r="AE44" s="311">
        <v>4.3</v>
      </c>
      <c r="AF44" s="200">
        <v>4.3</v>
      </c>
      <c r="AG44" s="330">
        <v>4.17</v>
      </c>
    </row>
    <row r="45" spans="1:33" ht="12.75">
      <c r="A45" s="281">
        <v>328</v>
      </c>
      <c r="B45" s="207">
        <v>2.012</v>
      </c>
      <c r="C45" s="204">
        <v>1.647</v>
      </c>
      <c r="D45" s="204">
        <v>1.64</v>
      </c>
      <c r="E45" s="207">
        <v>1.7</v>
      </c>
      <c r="F45" s="205">
        <v>1.68</v>
      </c>
      <c r="G45" s="205">
        <v>1.65</v>
      </c>
      <c r="H45" s="206">
        <v>1.59</v>
      </c>
      <c r="I45" s="206">
        <v>1.66</v>
      </c>
      <c r="J45" s="206">
        <v>1.54</v>
      </c>
      <c r="K45" s="206">
        <v>1.6</v>
      </c>
      <c r="L45" s="206">
        <v>1.43</v>
      </c>
      <c r="M45" s="206">
        <v>1.79</v>
      </c>
      <c r="N45" s="307">
        <v>1.79</v>
      </c>
      <c r="O45" s="206">
        <v>1.5</v>
      </c>
      <c r="P45" s="206">
        <v>1.52</v>
      </c>
      <c r="Q45" s="4"/>
      <c r="R45" s="281">
        <v>328</v>
      </c>
      <c r="S45" s="41">
        <v>3.65</v>
      </c>
      <c r="T45" s="41">
        <v>3.54</v>
      </c>
      <c r="U45" s="41">
        <v>3.54</v>
      </c>
      <c r="V45" s="41">
        <v>3.86</v>
      </c>
      <c r="W45" s="41">
        <v>3.93</v>
      </c>
      <c r="X45" s="199">
        <v>3.93</v>
      </c>
      <c r="Y45" s="200">
        <v>3.99</v>
      </c>
      <c r="Z45" s="200">
        <v>3.99</v>
      </c>
      <c r="AA45" s="200">
        <v>3.99</v>
      </c>
      <c r="AB45" s="200">
        <v>4.07</v>
      </c>
      <c r="AC45" s="200">
        <v>4.17</v>
      </c>
      <c r="AD45" s="200">
        <v>4.17</v>
      </c>
      <c r="AE45" s="311">
        <v>4.17</v>
      </c>
      <c r="AF45" s="200">
        <v>4.17</v>
      </c>
      <c r="AG45" s="330">
        <v>4</v>
      </c>
    </row>
    <row r="46" spans="1:33" ht="12.75">
      <c r="A46" s="281">
        <v>333</v>
      </c>
      <c r="B46" s="207">
        <v>0.819</v>
      </c>
      <c r="C46" s="204">
        <v>0.657</v>
      </c>
      <c r="D46" s="204">
        <v>0.69</v>
      </c>
      <c r="E46" s="207">
        <v>0.68</v>
      </c>
      <c r="F46" s="205">
        <v>0.69</v>
      </c>
      <c r="G46" s="205">
        <v>0.7</v>
      </c>
      <c r="H46" s="206">
        <v>0.67</v>
      </c>
      <c r="I46" s="206">
        <v>0.71</v>
      </c>
      <c r="J46" s="206">
        <v>0.71</v>
      </c>
      <c r="K46" s="206">
        <v>0.73</v>
      </c>
      <c r="L46" s="206">
        <v>0.65</v>
      </c>
      <c r="M46" s="206">
        <v>0.75</v>
      </c>
      <c r="N46" s="307">
        <v>0.82</v>
      </c>
      <c r="O46" s="206">
        <v>0.85</v>
      </c>
      <c r="P46" s="206">
        <v>0.83</v>
      </c>
      <c r="Q46" s="4"/>
      <c r="R46" s="281">
        <v>333</v>
      </c>
      <c r="S46" s="41">
        <v>1.51</v>
      </c>
      <c r="T46" s="41">
        <v>1.45</v>
      </c>
      <c r="U46" s="41">
        <v>1.49</v>
      </c>
      <c r="V46" s="41">
        <v>1.56</v>
      </c>
      <c r="W46" s="41">
        <v>1.56</v>
      </c>
      <c r="X46" s="199">
        <v>1.59</v>
      </c>
      <c r="Y46" s="200">
        <v>1.59</v>
      </c>
      <c r="Z46" s="200">
        <v>1.59</v>
      </c>
      <c r="AA46" s="200">
        <v>1.68</v>
      </c>
      <c r="AB46" s="200">
        <v>1.71</v>
      </c>
      <c r="AC46" s="200">
        <v>1.75</v>
      </c>
      <c r="AD46" s="200">
        <v>1.75</v>
      </c>
      <c r="AE46" s="311">
        <v>1.75</v>
      </c>
      <c r="AF46" s="200">
        <v>1.75</v>
      </c>
      <c r="AG46" s="330">
        <v>1.75</v>
      </c>
    </row>
    <row r="47" spans="1:33" ht="12.75">
      <c r="A47" s="281">
        <v>335</v>
      </c>
      <c r="B47" s="207">
        <v>0.323</v>
      </c>
      <c r="C47" s="204">
        <v>0.31</v>
      </c>
      <c r="D47" s="204">
        <v>0.3</v>
      </c>
      <c r="E47" s="207">
        <v>0.29</v>
      </c>
      <c r="F47" s="205">
        <v>0.27</v>
      </c>
      <c r="G47" s="205">
        <v>0.26</v>
      </c>
      <c r="H47" s="206">
        <v>0.24</v>
      </c>
      <c r="I47" s="206">
        <v>0.24</v>
      </c>
      <c r="J47" s="206">
        <v>0.21</v>
      </c>
      <c r="K47" s="206">
        <v>0.22</v>
      </c>
      <c r="L47" s="206">
        <v>0.19</v>
      </c>
      <c r="M47" s="206">
        <v>0.24</v>
      </c>
      <c r="N47" s="307">
        <v>0.29</v>
      </c>
      <c r="O47" s="206">
        <v>0.26</v>
      </c>
      <c r="P47" s="206">
        <v>0.21</v>
      </c>
      <c r="Q47" s="4"/>
      <c r="R47" s="281">
        <v>335</v>
      </c>
      <c r="S47" s="41">
        <v>0.6</v>
      </c>
      <c r="T47" s="41">
        <v>0.6</v>
      </c>
      <c r="U47" s="41">
        <v>0.59</v>
      </c>
      <c r="V47" s="41">
        <v>0.59</v>
      </c>
      <c r="W47" s="41">
        <v>0.56</v>
      </c>
      <c r="X47" s="199">
        <v>0.55</v>
      </c>
      <c r="Y47" s="200">
        <v>0.54</v>
      </c>
      <c r="Z47" s="200">
        <v>0.54</v>
      </c>
      <c r="AA47" s="200">
        <v>0.54</v>
      </c>
      <c r="AB47" s="200">
        <v>0.55</v>
      </c>
      <c r="AC47" s="200">
        <v>0.56</v>
      </c>
      <c r="AD47" s="200">
        <v>0.56</v>
      </c>
      <c r="AE47" s="311">
        <v>0.56</v>
      </c>
      <c r="AF47" s="200">
        <v>0.56</v>
      </c>
      <c r="AG47" s="330">
        <v>0.55</v>
      </c>
    </row>
    <row r="48" spans="1:33" ht="12.75">
      <c r="A48" s="281">
        <v>338</v>
      </c>
      <c r="B48" s="207">
        <v>0.936</v>
      </c>
      <c r="C48" s="204">
        <v>0.9</v>
      </c>
      <c r="D48" s="204">
        <v>0.97</v>
      </c>
      <c r="E48" s="207">
        <v>1.02</v>
      </c>
      <c r="F48" s="205">
        <v>0.99</v>
      </c>
      <c r="G48" s="205">
        <v>0.95</v>
      </c>
      <c r="H48" s="206">
        <v>0.88</v>
      </c>
      <c r="I48" s="206">
        <v>0.91</v>
      </c>
      <c r="J48" s="206">
        <v>0.93</v>
      </c>
      <c r="K48" s="206">
        <v>0.93</v>
      </c>
      <c r="L48" s="206">
        <v>0.75</v>
      </c>
      <c r="M48" s="206">
        <v>0.7</v>
      </c>
      <c r="N48" s="307">
        <v>0.84</v>
      </c>
      <c r="O48" s="206">
        <v>0.94</v>
      </c>
      <c r="P48" s="206">
        <v>0.93</v>
      </c>
      <c r="Q48" s="4"/>
      <c r="R48" s="281">
        <v>338</v>
      </c>
      <c r="S48" s="41">
        <v>1.72</v>
      </c>
      <c r="T48" s="41">
        <v>1.77</v>
      </c>
      <c r="U48" s="41">
        <v>1.88</v>
      </c>
      <c r="V48" s="41">
        <v>2.02</v>
      </c>
      <c r="W48" s="41">
        <v>2.02</v>
      </c>
      <c r="X48" s="199">
        <v>2.02</v>
      </c>
      <c r="Y48" s="200">
        <v>1.99</v>
      </c>
      <c r="Z48" s="200">
        <v>2.19</v>
      </c>
      <c r="AA48" s="200">
        <v>2.54</v>
      </c>
      <c r="AB48" s="200">
        <v>2.59</v>
      </c>
      <c r="AC48" s="200">
        <v>2.65</v>
      </c>
      <c r="AD48" s="200">
        <v>2.65</v>
      </c>
      <c r="AE48" s="311">
        <v>2.65</v>
      </c>
      <c r="AF48" s="200">
        <v>2.65</v>
      </c>
      <c r="AG48" s="330">
        <v>2.57</v>
      </c>
    </row>
    <row r="49" spans="1:33" ht="12.75">
      <c r="A49" s="281">
        <v>341</v>
      </c>
      <c r="B49" s="207">
        <v>1.211</v>
      </c>
      <c r="C49" s="204">
        <v>1.053</v>
      </c>
      <c r="D49" s="204">
        <v>1.15</v>
      </c>
      <c r="E49" s="207">
        <v>1.19</v>
      </c>
      <c r="F49" s="205">
        <v>1.17</v>
      </c>
      <c r="G49" s="205">
        <v>1.15</v>
      </c>
      <c r="H49" s="206">
        <v>1.06</v>
      </c>
      <c r="I49" s="206">
        <v>1.1</v>
      </c>
      <c r="J49" s="206">
        <v>1.07</v>
      </c>
      <c r="K49" s="206">
        <v>1.08</v>
      </c>
      <c r="L49" s="206">
        <v>0.92</v>
      </c>
      <c r="M49" s="206">
        <v>1.19</v>
      </c>
      <c r="N49" s="307">
        <v>1.51</v>
      </c>
      <c r="O49" s="206">
        <v>1.43</v>
      </c>
      <c r="P49" s="206">
        <v>1.18</v>
      </c>
      <c r="Q49" s="4"/>
      <c r="R49" s="281">
        <v>341</v>
      </c>
      <c r="S49" s="41">
        <v>2.22</v>
      </c>
      <c r="T49" s="41">
        <v>2.31</v>
      </c>
      <c r="U49" s="41">
        <v>2.55</v>
      </c>
      <c r="V49" s="41">
        <v>2.88</v>
      </c>
      <c r="W49" s="41">
        <v>2.88</v>
      </c>
      <c r="X49" s="199">
        <v>2.88</v>
      </c>
      <c r="Y49" s="200">
        <v>2.88</v>
      </c>
      <c r="Z49" s="200">
        <v>2.88</v>
      </c>
      <c r="AA49" s="200">
        <v>3.05</v>
      </c>
      <c r="AB49" s="200">
        <v>3.11</v>
      </c>
      <c r="AC49" s="200">
        <v>3.18</v>
      </c>
      <c r="AD49" s="200">
        <v>3.18</v>
      </c>
      <c r="AE49" s="311">
        <v>3.18</v>
      </c>
      <c r="AF49" s="200">
        <v>3.18</v>
      </c>
      <c r="AG49" s="330">
        <v>3.18</v>
      </c>
    </row>
    <row r="50" spans="1:33" ht="12.75">
      <c r="A50" s="281">
        <v>352</v>
      </c>
      <c r="B50" s="207">
        <v>1.077</v>
      </c>
      <c r="C50" s="204">
        <v>0.97</v>
      </c>
      <c r="D50" s="204">
        <v>1.04</v>
      </c>
      <c r="E50" s="207">
        <v>1.03</v>
      </c>
      <c r="F50" s="205">
        <v>1.08</v>
      </c>
      <c r="G50" s="205">
        <v>1.09</v>
      </c>
      <c r="H50" s="206">
        <v>1.04</v>
      </c>
      <c r="I50" s="206">
        <v>1.11</v>
      </c>
      <c r="J50" s="206">
        <v>1.09</v>
      </c>
      <c r="K50" s="206">
        <v>1.08</v>
      </c>
      <c r="L50" s="206">
        <v>0.93</v>
      </c>
      <c r="M50" s="206">
        <v>1.2</v>
      </c>
      <c r="N50" s="307">
        <v>1.41</v>
      </c>
      <c r="O50" s="206">
        <v>1.58</v>
      </c>
      <c r="P50" s="206">
        <v>1.47</v>
      </c>
      <c r="Q50" s="4"/>
      <c r="R50" s="281">
        <v>352</v>
      </c>
      <c r="S50" s="41">
        <v>2.02</v>
      </c>
      <c r="T50" s="41">
        <v>2.05</v>
      </c>
      <c r="U50" s="41">
        <v>2.16</v>
      </c>
      <c r="V50" s="41">
        <v>2.31</v>
      </c>
      <c r="W50" s="41">
        <v>2.4</v>
      </c>
      <c r="X50" s="199">
        <v>2.4</v>
      </c>
      <c r="Y50" s="200">
        <v>2.4</v>
      </c>
      <c r="Z50" s="200">
        <v>2.4</v>
      </c>
      <c r="AA50" s="200">
        <v>2.51</v>
      </c>
      <c r="AB50" s="200">
        <v>2.56</v>
      </c>
      <c r="AC50" s="200">
        <v>2.62</v>
      </c>
      <c r="AD50" s="200">
        <v>2.62</v>
      </c>
      <c r="AE50" s="311">
        <v>2.62</v>
      </c>
      <c r="AF50" s="200">
        <v>2.62</v>
      </c>
      <c r="AG50" s="330">
        <v>2.62</v>
      </c>
    </row>
    <row r="51" spans="1:33" ht="12.75">
      <c r="A51" s="281">
        <v>358</v>
      </c>
      <c r="B51" s="207">
        <v>2.471</v>
      </c>
      <c r="C51" s="204">
        <v>2.08</v>
      </c>
      <c r="D51" s="204">
        <v>1.86</v>
      </c>
      <c r="E51" s="207">
        <v>1.82</v>
      </c>
      <c r="F51" s="205">
        <v>1.81</v>
      </c>
      <c r="G51" s="205">
        <v>1.71</v>
      </c>
      <c r="H51" s="206">
        <v>1.65</v>
      </c>
      <c r="I51" s="206">
        <v>1.72</v>
      </c>
      <c r="J51" s="206">
        <v>1.49</v>
      </c>
      <c r="K51" s="206">
        <v>1.5</v>
      </c>
      <c r="L51" s="206">
        <v>1.39</v>
      </c>
      <c r="M51" s="206">
        <v>1.75</v>
      </c>
      <c r="N51" s="307">
        <v>2.24</v>
      </c>
      <c r="O51" s="206">
        <v>2.07</v>
      </c>
      <c r="P51" s="206">
        <v>2.26</v>
      </c>
      <c r="Q51" s="4"/>
      <c r="R51" s="281">
        <v>358</v>
      </c>
      <c r="S51" s="41">
        <v>4.57</v>
      </c>
      <c r="T51" s="41">
        <v>4.11</v>
      </c>
      <c r="U51" s="41">
        <v>3.81</v>
      </c>
      <c r="V51" s="41">
        <v>3.88</v>
      </c>
      <c r="W51" s="41">
        <v>3.97</v>
      </c>
      <c r="X51" s="199">
        <v>3.97</v>
      </c>
      <c r="Y51" s="200">
        <v>4.05</v>
      </c>
      <c r="Z51" s="200">
        <v>4.11</v>
      </c>
      <c r="AA51" s="200">
        <v>4.11</v>
      </c>
      <c r="AB51" s="200">
        <v>4.19</v>
      </c>
      <c r="AC51" s="200">
        <v>4.29</v>
      </c>
      <c r="AD51" s="200">
        <v>4.29</v>
      </c>
      <c r="AE51" s="311">
        <v>4.29</v>
      </c>
      <c r="AF51" s="200">
        <v>4.29</v>
      </c>
      <c r="AG51" s="330">
        <v>4.29</v>
      </c>
    </row>
    <row r="52" spans="1:33" ht="12.75">
      <c r="A52" s="281">
        <v>361</v>
      </c>
      <c r="B52" s="207">
        <v>1.396</v>
      </c>
      <c r="C52" s="204">
        <v>1.206</v>
      </c>
      <c r="D52" s="204">
        <v>1.19</v>
      </c>
      <c r="E52" s="207">
        <v>1.14</v>
      </c>
      <c r="F52" s="205">
        <v>1.18</v>
      </c>
      <c r="G52" s="205">
        <v>1.27</v>
      </c>
      <c r="H52" s="206">
        <v>1.24</v>
      </c>
      <c r="I52" s="206">
        <v>1.34</v>
      </c>
      <c r="J52" s="206">
        <v>1.36</v>
      </c>
      <c r="K52" s="206">
        <v>1.34</v>
      </c>
      <c r="L52" s="206">
        <v>1.6</v>
      </c>
      <c r="M52" s="206">
        <v>1.48</v>
      </c>
      <c r="N52" s="307">
        <v>1.46</v>
      </c>
      <c r="O52" s="206">
        <v>1.45</v>
      </c>
      <c r="P52" s="206">
        <v>1.22</v>
      </c>
      <c r="Q52" s="4"/>
      <c r="R52" s="281">
        <v>361</v>
      </c>
      <c r="S52" s="41">
        <v>2.54</v>
      </c>
      <c r="T52" s="41">
        <v>2.59</v>
      </c>
      <c r="U52" s="41">
        <v>2.58</v>
      </c>
      <c r="V52" s="41">
        <v>2.68</v>
      </c>
      <c r="W52" s="41">
        <v>2.76</v>
      </c>
      <c r="X52" s="199">
        <v>2.86</v>
      </c>
      <c r="Y52" s="200">
        <v>2.93</v>
      </c>
      <c r="Z52" s="200">
        <v>2.93</v>
      </c>
      <c r="AA52" s="200">
        <v>3.44</v>
      </c>
      <c r="AB52" s="200">
        <v>3.51</v>
      </c>
      <c r="AC52" s="200">
        <v>3.59</v>
      </c>
      <c r="AD52" s="200">
        <v>3.59</v>
      </c>
      <c r="AE52" s="311">
        <v>3.59</v>
      </c>
      <c r="AF52" s="200">
        <v>3.59</v>
      </c>
      <c r="AG52" s="330">
        <v>3.31</v>
      </c>
    </row>
    <row r="53" spans="1:33" ht="12.75">
      <c r="A53" s="281">
        <v>370</v>
      </c>
      <c r="B53" s="207">
        <v>2.421</v>
      </c>
      <c r="C53" s="204">
        <v>2.196</v>
      </c>
      <c r="D53" s="204">
        <v>2.22</v>
      </c>
      <c r="E53" s="207">
        <v>1.77</v>
      </c>
      <c r="F53" s="205">
        <v>1.83</v>
      </c>
      <c r="G53" s="208" t="s">
        <v>19436</v>
      </c>
      <c r="H53" s="208" t="s">
        <v>19437</v>
      </c>
      <c r="I53" s="208" t="s">
        <v>19438</v>
      </c>
      <c r="J53" s="208" t="s">
        <v>19439</v>
      </c>
      <c r="K53" s="208" t="s">
        <v>19440</v>
      </c>
      <c r="L53" s="208" t="s">
        <v>19441</v>
      </c>
      <c r="M53" s="208" t="s">
        <v>19442</v>
      </c>
      <c r="N53" s="308" t="s">
        <v>159</v>
      </c>
      <c r="O53" s="208" t="s">
        <v>159</v>
      </c>
      <c r="P53" s="208" t="s">
        <v>159</v>
      </c>
      <c r="Q53" s="4"/>
      <c r="R53" s="281">
        <v>370</v>
      </c>
      <c r="S53" s="41">
        <v>4.44</v>
      </c>
      <c r="T53" s="41">
        <v>4.75</v>
      </c>
      <c r="U53" s="41">
        <v>4.98</v>
      </c>
      <c r="V53" s="41">
        <v>4.89</v>
      </c>
      <c r="W53" s="41">
        <v>4.98</v>
      </c>
      <c r="X53" s="202" t="s">
        <v>19443</v>
      </c>
      <c r="Y53" s="202" t="s">
        <v>19444</v>
      </c>
      <c r="Z53" s="202" t="s">
        <v>19445</v>
      </c>
      <c r="AA53" s="202" t="s">
        <v>19446</v>
      </c>
      <c r="AB53" s="208" t="s">
        <v>19447</v>
      </c>
      <c r="AC53" s="202" t="s">
        <v>19448</v>
      </c>
      <c r="AD53" s="202" t="s">
        <v>19449</v>
      </c>
      <c r="AE53" s="312" t="s">
        <v>159</v>
      </c>
      <c r="AF53" s="202" t="s">
        <v>159</v>
      </c>
      <c r="AG53" s="331" t="s">
        <v>19466</v>
      </c>
    </row>
    <row r="54" spans="1:33" ht="12.75">
      <c r="A54" s="281">
        <v>374</v>
      </c>
      <c r="B54" s="207">
        <v>2.006</v>
      </c>
      <c r="C54" s="204">
        <v>1.86</v>
      </c>
      <c r="D54" s="204">
        <v>1.77</v>
      </c>
      <c r="E54" s="207">
        <v>1.68</v>
      </c>
      <c r="F54" s="205">
        <v>1.64</v>
      </c>
      <c r="G54" s="205">
        <v>1.56</v>
      </c>
      <c r="H54" s="206">
        <v>1.44</v>
      </c>
      <c r="I54" s="206">
        <v>1.38</v>
      </c>
      <c r="J54" s="206">
        <v>1.24</v>
      </c>
      <c r="K54" s="206">
        <v>1.25</v>
      </c>
      <c r="L54" s="206">
        <v>1.07</v>
      </c>
      <c r="M54" s="206">
        <v>1.18</v>
      </c>
      <c r="N54" s="307">
        <v>1.3</v>
      </c>
      <c r="O54" s="206">
        <v>1.27</v>
      </c>
      <c r="P54" s="206">
        <v>1.28</v>
      </c>
      <c r="Q54" s="4"/>
      <c r="R54" s="281">
        <v>374</v>
      </c>
      <c r="S54" s="41">
        <v>3.67</v>
      </c>
      <c r="T54" s="41">
        <v>3.67</v>
      </c>
      <c r="U54" s="41">
        <v>3.51</v>
      </c>
      <c r="V54" s="41">
        <v>3.45</v>
      </c>
      <c r="W54" s="41">
        <v>3.45</v>
      </c>
      <c r="X54" s="199">
        <v>3.45</v>
      </c>
      <c r="Y54" s="200">
        <v>3.41</v>
      </c>
      <c r="Z54" s="200">
        <v>3.41</v>
      </c>
      <c r="AA54" s="200">
        <v>3.41</v>
      </c>
      <c r="AB54" s="200">
        <v>3.48</v>
      </c>
      <c r="AC54" s="200">
        <v>3.56</v>
      </c>
      <c r="AD54" s="200">
        <v>3.56</v>
      </c>
      <c r="AE54" s="311">
        <v>3.56</v>
      </c>
      <c r="AF54" s="200">
        <v>3.56</v>
      </c>
      <c r="AG54" s="330">
        <v>3.56</v>
      </c>
    </row>
    <row r="55" spans="1:33" ht="12.75">
      <c r="A55" s="281">
        <v>375</v>
      </c>
      <c r="B55" s="207">
        <v>2.319</v>
      </c>
      <c r="C55" s="204">
        <v>2.09</v>
      </c>
      <c r="D55" s="204">
        <v>2.08</v>
      </c>
      <c r="E55" s="207">
        <v>2.07</v>
      </c>
      <c r="F55" s="205">
        <v>2.08</v>
      </c>
      <c r="G55" s="205">
        <v>2</v>
      </c>
      <c r="H55" s="206">
        <v>1.87</v>
      </c>
      <c r="I55" s="206">
        <v>2</v>
      </c>
      <c r="J55" s="206">
        <v>1.79</v>
      </c>
      <c r="K55" s="206">
        <v>1.78</v>
      </c>
      <c r="L55" s="206">
        <v>1.59</v>
      </c>
      <c r="M55" s="206">
        <v>1.98</v>
      </c>
      <c r="N55" s="307">
        <v>2.13</v>
      </c>
      <c r="O55" s="206">
        <v>2.24</v>
      </c>
      <c r="P55" s="206">
        <v>2.29</v>
      </c>
      <c r="Q55" s="4"/>
      <c r="R55" s="281">
        <v>375</v>
      </c>
      <c r="S55" s="41">
        <v>4.3</v>
      </c>
      <c r="T55" s="41">
        <v>4.09</v>
      </c>
      <c r="U55" s="41">
        <v>4.18</v>
      </c>
      <c r="V55" s="41">
        <v>4.31</v>
      </c>
      <c r="W55" s="41">
        <v>4.44</v>
      </c>
      <c r="X55" s="199">
        <v>4.51</v>
      </c>
      <c r="Y55" s="200">
        <v>4.51</v>
      </c>
      <c r="Z55" s="200">
        <v>4.51</v>
      </c>
      <c r="AA55" s="200">
        <v>4.51</v>
      </c>
      <c r="AB55" s="200">
        <v>4.6</v>
      </c>
      <c r="AC55" s="200">
        <v>4.71</v>
      </c>
      <c r="AD55" s="200">
        <v>4.71</v>
      </c>
      <c r="AE55" s="311">
        <v>4.71</v>
      </c>
      <c r="AF55" s="200">
        <v>4.71</v>
      </c>
      <c r="AG55" s="330">
        <v>4.71</v>
      </c>
    </row>
    <row r="56" spans="1:33" ht="12.75">
      <c r="A56" s="281">
        <v>377</v>
      </c>
      <c r="B56" s="207">
        <v>2.155</v>
      </c>
      <c r="C56" s="204">
        <v>1.83</v>
      </c>
      <c r="D56" s="204">
        <v>1.76</v>
      </c>
      <c r="E56" s="207">
        <v>1.74</v>
      </c>
      <c r="F56" s="205">
        <v>1.73</v>
      </c>
      <c r="G56" s="205">
        <v>1.67</v>
      </c>
      <c r="H56" s="206">
        <v>1.54</v>
      </c>
      <c r="I56" s="206">
        <v>1.61</v>
      </c>
      <c r="J56" s="206">
        <v>1.43</v>
      </c>
      <c r="K56" s="206">
        <v>1.45</v>
      </c>
      <c r="L56" s="265">
        <v>1.25</v>
      </c>
      <c r="M56" s="265">
        <v>1.57</v>
      </c>
      <c r="N56" s="307">
        <v>1.66</v>
      </c>
      <c r="O56" s="206">
        <v>1.36</v>
      </c>
      <c r="P56" s="206">
        <v>1.46</v>
      </c>
      <c r="Q56" s="4"/>
      <c r="R56" s="281">
        <v>377</v>
      </c>
      <c r="S56" s="41">
        <v>3.94</v>
      </c>
      <c r="T56" s="41">
        <v>3.96</v>
      </c>
      <c r="U56" s="41">
        <v>3.89</v>
      </c>
      <c r="V56" s="41">
        <v>4.01</v>
      </c>
      <c r="W56" s="41">
        <v>4.09</v>
      </c>
      <c r="X56" s="199">
        <v>4.09</v>
      </c>
      <c r="Y56" s="200">
        <v>4.01</v>
      </c>
      <c r="Z56" s="200">
        <v>4.01</v>
      </c>
      <c r="AA56" s="200">
        <v>4.01</v>
      </c>
      <c r="AB56" s="200">
        <v>4.09</v>
      </c>
      <c r="AC56" s="265">
        <v>4.19</v>
      </c>
      <c r="AD56" s="265">
        <v>4.19</v>
      </c>
      <c r="AE56" s="311">
        <v>4.19</v>
      </c>
      <c r="AF56" s="200">
        <v>4.19</v>
      </c>
      <c r="AG56" s="330">
        <v>4.19</v>
      </c>
    </row>
    <row r="57" spans="1:33" ht="12.75">
      <c r="A57" s="281">
        <v>379</v>
      </c>
      <c r="B57" s="207">
        <v>1.123</v>
      </c>
      <c r="C57" s="204">
        <v>1.053</v>
      </c>
      <c r="D57" s="204">
        <v>1.08</v>
      </c>
      <c r="E57" s="207">
        <v>1.01</v>
      </c>
      <c r="F57" s="205">
        <v>1.05</v>
      </c>
      <c r="G57" s="205">
        <v>0.98</v>
      </c>
      <c r="H57" s="206">
        <v>0.91</v>
      </c>
      <c r="I57" s="206">
        <v>0.94</v>
      </c>
      <c r="J57" s="206">
        <v>0.84</v>
      </c>
      <c r="K57" s="206">
        <v>0.85</v>
      </c>
      <c r="L57" s="206">
        <v>0.72</v>
      </c>
      <c r="M57" s="206">
        <v>0.8</v>
      </c>
      <c r="N57" s="307">
        <v>0.72</v>
      </c>
      <c r="O57" s="206">
        <v>0.8</v>
      </c>
      <c r="P57" s="206">
        <v>0.8</v>
      </c>
      <c r="Q57" s="4"/>
      <c r="R57" s="281">
        <v>379</v>
      </c>
      <c r="S57" s="41">
        <v>2.28</v>
      </c>
      <c r="T57" s="41">
        <v>2.3</v>
      </c>
      <c r="U57" s="41">
        <v>2.37</v>
      </c>
      <c r="V57" s="41">
        <v>2.56</v>
      </c>
      <c r="W57" s="41">
        <v>2.76</v>
      </c>
      <c r="X57" s="199">
        <v>2.68</v>
      </c>
      <c r="Y57" s="200">
        <v>2.63</v>
      </c>
      <c r="Z57" s="200">
        <v>2.63</v>
      </c>
      <c r="AA57" s="200">
        <v>2.63</v>
      </c>
      <c r="AB57" s="200">
        <v>2.68</v>
      </c>
      <c r="AC57" s="200">
        <v>2.74</v>
      </c>
      <c r="AD57" s="200">
        <v>2.74</v>
      </c>
      <c r="AE57" s="311">
        <v>2.74</v>
      </c>
      <c r="AF57" s="200">
        <v>2.74</v>
      </c>
      <c r="AG57" s="330">
        <v>2.53</v>
      </c>
    </row>
    <row r="58" spans="1:33" ht="12.75">
      <c r="A58" s="281">
        <v>382</v>
      </c>
      <c r="B58" s="207">
        <v>0.896</v>
      </c>
      <c r="C58" s="204">
        <v>0.756</v>
      </c>
      <c r="D58" s="204">
        <v>0.8</v>
      </c>
      <c r="E58" s="207">
        <v>0.76</v>
      </c>
      <c r="F58" s="205">
        <v>0.76</v>
      </c>
      <c r="G58" s="205">
        <v>0.73</v>
      </c>
      <c r="H58" s="206">
        <v>0.69</v>
      </c>
      <c r="I58" s="206">
        <v>0.76</v>
      </c>
      <c r="J58" s="206">
        <v>0.77</v>
      </c>
      <c r="K58" s="206">
        <v>0.79</v>
      </c>
      <c r="L58" s="206">
        <v>0.81</v>
      </c>
      <c r="M58" s="206">
        <v>1.01</v>
      </c>
      <c r="N58" s="307">
        <v>0.9</v>
      </c>
      <c r="O58" s="206">
        <v>0.91</v>
      </c>
      <c r="P58" s="206">
        <v>0.96</v>
      </c>
      <c r="Q58" s="4"/>
      <c r="R58" s="281">
        <v>382</v>
      </c>
      <c r="S58" s="41">
        <v>1.64</v>
      </c>
      <c r="T58" s="41">
        <v>1.64</v>
      </c>
      <c r="U58" s="41">
        <v>1.68</v>
      </c>
      <c r="V58" s="41">
        <v>1.73</v>
      </c>
      <c r="W58" s="41">
        <v>1.78</v>
      </c>
      <c r="X58" s="199">
        <v>1.81</v>
      </c>
      <c r="Y58" s="200">
        <v>1.84</v>
      </c>
      <c r="Z58" s="200">
        <v>1.93</v>
      </c>
      <c r="AA58" s="200">
        <v>2.13</v>
      </c>
      <c r="AB58" s="200">
        <v>2.17</v>
      </c>
      <c r="AC58" s="200">
        <v>2.22</v>
      </c>
      <c r="AD58" s="200">
        <v>2.22</v>
      </c>
      <c r="AE58" s="311">
        <v>2.22</v>
      </c>
      <c r="AF58" s="200">
        <v>2.22</v>
      </c>
      <c r="AG58" s="330">
        <v>2.22</v>
      </c>
    </row>
    <row r="59" spans="1:33" ht="12.75">
      <c r="A59" s="281">
        <v>383</v>
      </c>
      <c r="B59" s="207">
        <v>1.245</v>
      </c>
      <c r="C59" s="204">
        <v>1.035</v>
      </c>
      <c r="D59" s="204">
        <v>1.15</v>
      </c>
      <c r="E59" s="207">
        <v>1.06</v>
      </c>
      <c r="F59" s="205">
        <v>1.09</v>
      </c>
      <c r="G59" s="205">
        <v>1.18</v>
      </c>
      <c r="H59" s="206">
        <v>1.06</v>
      </c>
      <c r="I59" s="206">
        <v>1.1</v>
      </c>
      <c r="J59" s="206">
        <v>1.02</v>
      </c>
      <c r="K59" s="206">
        <v>1.06</v>
      </c>
      <c r="L59" s="206">
        <v>0.91</v>
      </c>
      <c r="M59" s="206">
        <v>1.12</v>
      </c>
      <c r="N59" s="307">
        <v>1.5</v>
      </c>
      <c r="O59" s="206">
        <v>1.46</v>
      </c>
      <c r="P59" s="206">
        <v>1</v>
      </c>
      <c r="Q59" s="4"/>
      <c r="R59" s="281">
        <v>383</v>
      </c>
      <c r="S59" s="41">
        <v>2.29</v>
      </c>
      <c r="T59" s="41">
        <v>2.28</v>
      </c>
      <c r="U59" s="41">
        <v>2.5</v>
      </c>
      <c r="V59" s="41">
        <v>2.69</v>
      </c>
      <c r="W59" s="41">
        <v>2.73</v>
      </c>
      <c r="X59" s="199">
        <v>2.73</v>
      </c>
      <c r="Y59" s="200">
        <v>2.64</v>
      </c>
      <c r="Z59" s="200">
        <v>2.67</v>
      </c>
      <c r="AA59" s="200">
        <v>2.67</v>
      </c>
      <c r="AB59" s="200">
        <v>2.72</v>
      </c>
      <c r="AC59" s="200">
        <v>2.78</v>
      </c>
      <c r="AD59" s="200">
        <v>2.78</v>
      </c>
      <c r="AE59" s="311">
        <v>2.78</v>
      </c>
      <c r="AF59" s="200">
        <v>2.78</v>
      </c>
      <c r="AG59" s="330">
        <v>2.6</v>
      </c>
    </row>
    <row r="60" spans="1:33" ht="12.75">
      <c r="A60" s="281">
        <v>385</v>
      </c>
      <c r="B60" s="207">
        <v>1.307</v>
      </c>
      <c r="C60" s="204">
        <v>1.15</v>
      </c>
      <c r="D60" s="204">
        <v>1.15</v>
      </c>
      <c r="E60" s="207">
        <v>1.14</v>
      </c>
      <c r="F60" s="205">
        <v>1.15</v>
      </c>
      <c r="G60" s="205">
        <v>1.12</v>
      </c>
      <c r="H60" s="206">
        <v>1.02</v>
      </c>
      <c r="I60" s="206">
        <v>1.03</v>
      </c>
      <c r="J60" s="206">
        <v>0.91</v>
      </c>
      <c r="K60" s="206">
        <v>0.92</v>
      </c>
      <c r="L60" s="206">
        <v>1</v>
      </c>
      <c r="M60" s="206">
        <v>1.24</v>
      </c>
      <c r="N60" s="307">
        <v>1.32</v>
      </c>
      <c r="O60" s="206">
        <v>1.33</v>
      </c>
      <c r="P60" s="206">
        <v>1.32</v>
      </c>
      <c r="Q60" s="4"/>
      <c r="R60" s="281">
        <v>385</v>
      </c>
      <c r="S60" s="41">
        <v>2.4</v>
      </c>
      <c r="T60" s="41">
        <v>2.39</v>
      </c>
      <c r="U60" s="41">
        <v>2.39</v>
      </c>
      <c r="V60" s="41">
        <v>2.48</v>
      </c>
      <c r="W60" s="41">
        <v>2.56</v>
      </c>
      <c r="X60" s="199">
        <v>2.56</v>
      </c>
      <c r="Y60" s="200">
        <v>2.5</v>
      </c>
      <c r="Z60" s="200">
        <v>2.5</v>
      </c>
      <c r="AA60" s="200">
        <v>2.5</v>
      </c>
      <c r="AB60" s="200">
        <v>2.55</v>
      </c>
      <c r="AC60" s="200">
        <v>2.61</v>
      </c>
      <c r="AD60" s="200">
        <v>2.61</v>
      </c>
      <c r="AE60" s="311">
        <v>2.61</v>
      </c>
      <c r="AF60" s="200">
        <v>2.61</v>
      </c>
      <c r="AG60" s="330">
        <v>2.61</v>
      </c>
    </row>
    <row r="61" spans="1:33" ht="12.75">
      <c r="A61" s="281">
        <v>387</v>
      </c>
      <c r="B61" s="207">
        <v>1.759</v>
      </c>
      <c r="C61" s="204">
        <v>1.64</v>
      </c>
      <c r="D61" s="204">
        <v>1.62</v>
      </c>
      <c r="E61" s="207">
        <v>1.68</v>
      </c>
      <c r="F61" s="205">
        <v>1.64</v>
      </c>
      <c r="G61" s="205">
        <v>1.54</v>
      </c>
      <c r="H61" s="206">
        <v>1.42</v>
      </c>
      <c r="I61" s="206">
        <v>1.38</v>
      </c>
      <c r="J61" s="206">
        <v>1.21</v>
      </c>
      <c r="K61" s="206">
        <v>1.2</v>
      </c>
      <c r="L61" s="206">
        <v>1.03</v>
      </c>
      <c r="M61" s="206">
        <v>1.27</v>
      </c>
      <c r="N61" s="307">
        <v>1.31</v>
      </c>
      <c r="O61" s="206">
        <v>1.21</v>
      </c>
      <c r="P61" s="206">
        <v>1.26</v>
      </c>
      <c r="Q61" s="4"/>
      <c r="R61" s="281">
        <v>387</v>
      </c>
      <c r="S61" s="41">
        <v>3.26</v>
      </c>
      <c r="T61" s="41">
        <v>3.25</v>
      </c>
      <c r="U61" s="41">
        <v>3.32</v>
      </c>
      <c r="V61" s="41">
        <v>3.56</v>
      </c>
      <c r="W61" s="41">
        <v>3.56</v>
      </c>
      <c r="X61" s="199">
        <v>3.56</v>
      </c>
      <c r="Y61" s="200">
        <v>3.52</v>
      </c>
      <c r="Z61" s="200">
        <v>3.52</v>
      </c>
      <c r="AA61" s="200">
        <v>3.52</v>
      </c>
      <c r="AB61" s="200">
        <v>3.59</v>
      </c>
      <c r="AC61" s="200">
        <v>3.68</v>
      </c>
      <c r="AD61" s="200">
        <v>3.68</v>
      </c>
      <c r="AE61" s="311">
        <v>3.68</v>
      </c>
      <c r="AF61" s="200">
        <v>3.68</v>
      </c>
      <c r="AG61" s="330">
        <v>3.68</v>
      </c>
    </row>
    <row r="62" spans="1:33" ht="12.75">
      <c r="A62" s="281">
        <v>389</v>
      </c>
      <c r="B62" s="207">
        <v>1.546</v>
      </c>
      <c r="C62" s="204">
        <v>1.38</v>
      </c>
      <c r="D62" s="204">
        <v>1.31</v>
      </c>
      <c r="E62" s="207">
        <v>1.27</v>
      </c>
      <c r="F62" s="205">
        <v>1.17</v>
      </c>
      <c r="G62" s="205">
        <v>1.09</v>
      </c>
      <c r="H62" s="206">
        <v>1.03</v>
      </c>
      <c r="I62" s="206">
        <v>1</v>
      </c>
      <c r="J62" s="206">
        <v>0.92</v>
      </c>
      <c r="K62" s="206">
        <v>0.99</v>
      </c>
      <c r="L62" s="206">
        <v>1.17</v>
      </c>
      <c r="M62" s="206">
        <v>1.45</v>
      </c>
      <c r="N62" s="307">
        <v>1.43</v>
      </c>
      <c r="O62" s="206">
        <v>1.55</v>
      </c>
      <c r="P62" s="206">
        <v>1.61</v>
      </c>
      <c r="Q62" s="4"/>
      <c r="R62" s="281">
        <v>389</v>
      </c>
      <c r="S62" s="41">
        <v>2.88</v>
      </c>
      <c r="T62" s="41">
        <v>2.68</v>
      </c>
      <c r="U62" s="41">
        <v>2.53</v>
      </c>
      <c r="V62" s="41">
        <v>2.62</v>
      </c>
      <c r="W62" s="41">
        <v>2.49</v>
      </c>
      <c r="X62" s="199">
        <v>2.41</v>
      </c>
      <c r="Y62" s="200">
        <v>2.45</v>
      </c>
      <c r="Z62" s="200">
        <v>2.48</v>
      </c>
      <c r="AA62" s="200">
        <v>2.48</v>
      </c>
      <c r="AB62" s="200">
        <v>2.53</v>
      </c>
      <c r="AC62" s="200">
        <v>2.59</v>
      </c>
      <c r="AD62" s="200">
        <v>2.59</v>
      </c>
      <c r="AE62" s="311">
        <v>2.59</v>
      </c>
      <c r="AF62" s="200">
        <v>2.59</v>
      </c>
      <c r="AG62" s="330">
        <v>2.59</v>
      </c>
    </row>
    <row r="63" spans="1:33" ht="12.75">
      <c r="A63" s="281">
        <v>390</v>
      </c>
      <c r="B63" s="207">
        <v>1.42</v>
      </c>
      <c r="C63" s="204">
        <v>1.18</v>
      </c>
      <c r="D63" s="204">
        <v>1.19</v>
      </c>
      <c r="E63" s="207">
        <v>1.14</v>
      </c>
      <c r="F63" s="205">
        <v>1.18</v>
      </c>
      <c r="G63" s="205">
        <v>1.31</v>
      </c>
      <c r="H63" s="206">
        <v>1.33</v>
      </c>
      <c r="I63" s="206">
        <v>1.55</v>
      </c>
      <c r="J63" s="206">
        <v>1.59</v>
      </c>
      <c r="K63" s="206">
        <v>1.59</v>
      </c>
      <c r="L63" s="206">
        <v>1.9</v>
      </c>
      <c r="M63" s="206">
        <v>2.36</v>
      </c>
      <c r="N63" s="307">
        <v>2.26</v>
      </c>
      <c r="O63" s="206">
        <v>2.18</v>
      </c>
      <c r="P63" s="206">
        <v>1.4</v>
      </c>
      <c r="Q63" s="4"/>
      <c r="R63" s="281">
        <v>390</v>
      </c>
      <c r="S63" s="41">
        <v>2.63</v>
      </c>
      <c r="T63" s="41">
        <v>2.58</v>
      </c>
      <c r="U63" s="41">
        <v>2.58</v>
      </c>
      <c r="V63" s="41">
        <v>2.68</v>
      </c>
      <c r="W63" s="41">
        <v>2.76</v>
      </c>
      <c r="X63" s="199">
        <v>2.86</v>
      </c>
      <c r="Y63" s="200">
        <v>2.93</v>
      </c>
      <c r="Z63" s="200">
        <v>3.03</v>
      </c>
      <c r="AA63" s="200">
        <v>3.44</v>
      </c>
      <c r="AB63" s="200">
        <v>3.51</v>
      </c>
      <c r="AC63" s="200">
        <v>3.59</v>
      </c>
      <c r="AD63" s="200">
        <v>3.59</v>
      </c>
      <c r="AE63" s="311">
        <v>3.59</v>
      </c>
      <c r="AF63" s="200">
        <v>3.59</v>
      </c>
      <c r="AG63" s="330">
        <v>3.31</v>
      </c>
    </row>
    <row r="64" spans="1:33" ht="12.75">
      <c r="A64" s="281">
        <v>393</v>
      </c>
      <c r="B64" s="207">
        <v>1.334</v>
      </c>
      <c r="C64" s="204">
        <v>1.16</v>
      </c>
      <c r="D64" s="204">
        <v>1.29</v>
      </c>
      <c r="E64" s="207">
        <v>1.33</v>
      </c>
      <c r="F64" s="205">
        <v>1.28</v>
      </c>
      <c r="G64" s="205">
        <v>1.14</v>
      </c>
      <c r="H64" s="206">
        <v>1.02</v>
      </c>
      <c r="I64" s="206">
        <v>1.02</v>
      </c>
      <c r="J64" s="206">
        <v>0.98</v>
      </c>
      <c r="K64" s="206">
        <v>0.98</v>
      </c>
      <c r="L64" s="206">
        <v>0.91</v>
      </c>
      <c r="M64" s="206">
        <v>1.15</v>
      </c>
      <c r="N64" s="307">
        <v>1.19</v>
      </c>
      <c r="O64" s="206">
        <v>1.19</v>
      </c>
      <c r="P64" s="206">
        <v>0.95</v>
      </c>
      <c r="Q64" s="4"/>
      <c r="R64" s="281">
        <v>393</v>
      </c>
      <c r="S64" s="41">
        <v>2.47</v>
      </c>
      <c r="T64" s="41">
        <v>2.54</v>
      </c>
      <c r="U64" s="41">
        <v>2.81</v>
      </c>
      <c r="V64" s="41">
        <v>3.15</v>
      </c>
      <c r="W64" s="41">
        <v>3.15</v>
      </c>
      <c r="X64" s="199">
        <v>3.05</v>
      </c>
      <c r="Y64" s="200">
        <v>3</v>
      </c>
      <c r="Z64" s="200">
        <v>3</v>
      </c>
      <c r="AA64" s="200">
        <v>3.23</v>
      </c>
      <c r="AB64" s="200">
        <v>3.29</v>
      </c>
      <c r="AC64" s="200">
        <v>3.37</v>
      </c>
      <c r="AD64" s="200">
        <v>3.37</v>
      </c>
      <c r="AE64" s="311">
        <v>3.37</v>
      </c>
      <c r="AF64" s="200">
        <v>3.37</v>
      </c>
      <c r="AG64" s="330">
        <v>3.11</v>
      </c>
    </row>
    <row r="65" spans="1:33" ht="12.75">
      <c r="A65" s="281">
        <v>402</v>
      </c>
      <c r="B65" s="207">
        <v>1.091</v>
      </c>
      <c r="C65" s="204">
        <v>0.9</v>
      </c>
      <c r="D65" s="204">
        <v>0.93</v>
      </c>
      <c r="E65" s="207">
        <v>0.74</v>
      </c>
      <c r="F65" s="205">
        <v>0.71</v>
      </c>
      <c r="G65" s="205">
        <v>0.71</v>
      </c>
      <c r="H65" s="206">
        <v>0.67</v>
      </c>
      <c r="I65" s="206">
        <v>0.72</v>
      </c>
      <c r="J65" s="206">
        <v>0.71</v>
      </c>
      <c r="K65" s="206">
        <v>0.73</v>
      </c>
      <c r="L65" s="206">
        <v>0.81</v>
      </c>
      <c r="M65" s="206">
        <v>0.97</v>
      </c>
      <c r="N65" s="307">
        <v>0.99</v>
      </c>
      <c r="O65" s="206">
        <v>0.89</v>
      </c>
      <c r="P65" s="206">
        <v>0.91</v>
      </c>
      <c r="Q65" s="4"/>
      <c r="R65" s="281">
        <v>402</v>
      </c>
      <c r="S65" s="41">
        <v>2.01</v>
      </c>
      <c r="T65" s="41">
        <v>2.01</v>
      </c>
      <c r="U65" s="41">
        <v>2.05</v>
      </c>
      <c r="V65" s="41">
        <v>2.01</v>
      </c>
      <c r="W65" s="41">
        <v>2.01</v>
      </c>
      <c r="X65" s="199">
        <v>2.01</v>
      </c>
      <c r="Y65" s="200">
        <v>2.01</v>
      </c>
      <c r="Z65" s="200">
        <v>2.05</v>
      </c>
      <c r="AA65" s="200">
        <v>2.23</v>
      </c>
      <c r="AB65" s="200">
        <v>2.27</v>
      </c>
      <c r="AC65" s="200">
        <v>2.32</v>
      </c>
      <c r="AD65" s="200">
        <v>2.32</v>
      </c>
      <c r="AE65" s="311">
        <v>2.32</v>
      </c>
      <c r="AF65" s="200">
        <v>2.32</v>
      </c>
      <c r="AG65" s="330">
        <v>2.32</v>
      </c>
    </row>
    <row r="66" spans="1:33" ht="12.75">
      <c r="A66" s="281">
        <v>403</v>
      </c>
      <c r="B66" s="207">
        <v>0.85</v>
      </c>
      <c r="C66" s="204">
        <v>0.71</v>
      </c>
      <c r="D66" s="204">
        <v>0.73</v>
      </c>
      <c r="E66" s="207">
        <v>0.72</v>
      </c>
      <c r="F66" s="205">
        <v>0.69</v>
      </c>
      <c r="G66" s="205">
        <v>0.68</v>
      </c>
      <c r="H66" s="206">
        <v>0.63</v>
      </c>
      <c r="I66" s="206">
        <v>0.66</v>
      </c>
      <c r="J66" s="206">
        <v>0.63</v>
      </c>
      <c r="K66" s="206">
        <v>0.63</v>
      </c>
      <c r="L66" s="206">
        <v>0.62</v>
      </c>
      <c r="M66" s="206">
        <v>0.72</v>
      </c>
      <c r="N66" s="307">
        <v>0.78</v>
      </c>
      <c r="O66" s="206">
        <v>0.81</v>
      </c>
      <c r="P66" s="206">
        <v>0.74</v>
      </c>
      <c r="Q66" s="4"/>
      <c r="R66" s="281">
        <v>403</v>
      </c>
      <c r="S66" s="41">
        <v>1.57</v>
      </c>
      <c r="T66" s="41">
        <v>1.49</v>
      </c>
      <c r="U66" s="41">
        <v>1.49</v>
      </c>
      <c r="V66" s="41">
        <v>1.55</v>
      </c>
      <c r="W66" s="41">
        <v>1.55</v>
      </c>
      <c r="X66" s="199">
        <v>1.58</v>
      </c>
      <c r="Y66" s="200">
        <v>1.58</v>
      </c>
      <c r="Z66" s="200">
        <v>1.58</v>
      </c>
      <c r="AA66" s="200">
        <v>1.67</v>
      </c>
      <c r="AB66" s="200">
        <v>1.7</v>
      </c>
      <c r="AC66" s="200">
        <v>1.74</v>
      </c>
      <c r="AD66" s="200">
        <v>1.74</v>
      </c>
      <c r="AE66" s="311">
        <v>1.74</v>
      </c>
      <c r="AF66" s="200">
        <v>1.74</v>
      </c>
      <c r="AG66" s="330">
        <v>1.74</v>
      </c>
    </row>
    <row r="67" spans="1:33" ht="12.75">
      <c r="A67" s="281">
        <v>406</v>
      </c>
      <c r="B67" s="207">
        <v>1.553</v>
      </c>
      <c r="C67" s="204">
        <v>1.39</v>
      </c>
      <c r="D67" s="204">
        <v>1.3</v>
      </c>
      <c r="E67" s="207">
        <v>1.2</v>
      </c>
      <c r="F67" s="205">
        <v>1.21</v>
      </c>
      <c r="G67" s="205">
        <v>1.13</v>
      </c>
      <c r="H67" s="206">
        <v>1.01</v>
      </c>
      <c r="I67" s="206">
        <v>0.93</v>
      </c>
      <c r="J67" s="206">
        <v>0.88</v>
      </c>
      <c r="K67" s="206">
        <v>0.91</v>
      </c>
      <c r="L67" s="206">
        <v>0.78</v>
      </c>
      <c r="M67" s="206">
        <v>0.75</v>
      </c>
      <c r="N67" s="307">
        <v>1</v>
      </c>
      <c r="O67" s="206">
        <v>1.02</v>
      </c>
      <c r="P67" s="206">
        <v>0.99</v>
      </c>
      <c r="Q67" s="4"/>
      <c r="R67" s="281">
        <v>406</v>
      </c>
      <c r="S67" s="41">
        <v>2.94</v>
      </c>
      <c r="T67" s="41">
        <v>2.7</v>
      </c>
      <c r="U67" s="41">
        <v>2.56</v>
      </c>
      <c r="V67" s="41">
        <v>2.58</v>
      </c>
      <c r="W67" s="41">
        <v>2.67</v>
      </c>
      <c r="X67" s="199">
        <v>2.67</v>
      </c>
      <c r="Y67" s="200">
        <v>2.59</v>
      </c>
      <c r="Z67" s="200">
        <v>2.59</v>
      </c>
      <c r="AA67" s="200">
        <v>2.59</v>
      </c>
      <c r="AB67" s="200">
        <v>2.64</v>
      </c>
      <c r="AC67" s="200">
        <v>2.7</v>
      </c>
      <c r="AD67" s="200">
        <v>2.7</v>
      </c>
      <c r="AE67" s="311">
        <v>2.7</v>
      </c>
      <c r="AF67" s="200">
        <v>2.7</v>
      </c>
      <c r="AG67" s="330">
        <v>2.7</v>
      </c>
    </row>
    <row r="68" spans="1:33" ht="12.75">
      <c r="A68" s="281">
        <v>408</v>
      </c>
      <c r="B68" s="207">
        <v>1.19</v>
      </c>
      <c r="C68" s="204">
        <v>0.95</v>
      </c>
      <c r="D68" s="204">
        <v>1</v>
      </c>
      <c r="E68" s="207">
        <v>0.96</v>
      </c>
      <c r="F68" s="205">
        <v>0.93</v>
      </c>
      <c r="G68" s="205">
        <v>0.93</v>
      </c>
      <c r="H68" s="206">
        <v>0.88</v>
      </c>
      <c r="I68" s="206">
        <v>0.98</v>
      </c>
      <c r="J68" s="206">
        <v>0.95</v>
      </c>
      <c r="K68" s="206">
        <v>0.97</v>
      </c>
      <c r="L68" s="206">
        <v>0.83</v>
      </c>
      <c r="M68" s="206">
        <v>0.95</v>
      </c>
      <c r="N68" s="307">
        <v>0.98</v>
      </c>
      <c r="O68" s="206">
        <v>1.07</v>
      </c>
      <c r="P68" s="206">
        <v>1</v>
      </c>
      <c r="Q68" s="4"/>
      <c r="R68" s="281">
        <v>408</v>
      </c>
      <c r="S68" s="41">
        <v>2.22</v>
      </c>
      <c r="T68" s="41">
        <v>2.13</v>
      </c>
      <c r="U68" s="41">
        <v>2.19</v>
      </c>
      <c r="V68" s="41">
        <v>2.37</v>
      </c>
      <c r="W68" s="41">
        <v>2.27</v>
      </c>
      <c r="X68" s="199">
        <v>2.27</v>
      </c>
      <c r="Y68" s="200">
        <v>2.35</v>
      </c>
      <c r="Z68" s="200">
        <v>2.35</v>
      </c>
      <c r="AA68" s="200">
        <v>2.35</v>
      </c>
      <c r="AB68" s="200">
        <v>2.4</v>
      </c>
      <c r="AC68" s="200">
        <v>2.46</v>
      </c>
      <c r="AD68" s="200">
        <v>2.46</v>
      </c>
      <c r="AE68" s="311">
        <v>2.46</v>
      </c>
      <c r="AF68" s="200">
        <v>2.46</v>
      </c>
      <c r="AG68" s="330">
        <v>2.46</v>
      </c>
    </row>
    <row r="69" spans="1:33" ht="12.75">
      <c r="A69" s="281">
        <v>411</v>
      </c>
      <c r="B69" s="207">
        <v>1.744</v>
      </c>
      <c r="C69" s="204">
        <v>1.48</v>
      </c>
      <c r="D69" s="204">
        <v>1.46</v>
      </c>
      <c r="E69" s="207">
        <v>1.27</v>
      </c>
      <c r="F69" s="205">
        <v>1.16</v>
      </c>
      <c r="G69" s="205">
        <v>1.05</v>
      </c>
      <c r="H69" s="206">
        <v>0.95</v>
      </c>
      <c r="I69" s="206">
        <v>0.95</v>
      </c>
      <c r="J69" s="206">
        <v>0.88</v>
      </c>
      <c r="K69" s="206">
        <v>0.89</v>
      </c>
      <c r="L69" s="206">
        <v>0.9</v>
      </c>
      <c r="M69" s="206">
        <v>1.13</v>
      </c>
      <c r="N69" s="307">
        <v>1.13</v>
      </c>
      <c r="O69" s="206">
        <v>1.12</v>
      </c>
      <c r="P69" s="206">
        <v>1.1</v>
      </c>
      <c r="Q69" s="4"/>
      <c r="R69" s="281">
        <v>411</v>
      </c>
      <c r="S69" s="41">
        <v>3.29</v>
      </c>
      <c r="T69" s="41">
        <v>3.1</v>
      </c>
      <c r="U69" s="41">
        <v>2.99</v>
      </c>
      <c r="V69" s="41">
        <v>2.91</v>
      </c>
      <c r="W69" s="41">
        <v>2.76</v>
      </c>
      <c r="X69" s="199">
        <v>2.68</v>
      </c>
      <c r="Y69" s="200">
        <v>2.63</v>
      </c>
      <c r="Z69" s="200">
        <v>2.63</v>
      </c>
      <c r="AA69" s="200">
        <v>2.76</v>
      </c>
      <c r="AB69" s="200">
        <v>2.82</v>
      </c>
      <c r="AC69" s="200">
        <v>2.89</v>
      </c>
      <c r="AD69" s="200">
        <v>2.89</v>
      </c>
      <c r="AE69" s="311">
        <v>2.89</v>
      </c>
      <c r="AF69" s="200">
        <v>2.89</v>
      </c>
      <c r="AG69" s="330">
        <v>2.89</v>
      </c>
    </row>
    <row r="70" spans="1:33" ht="12.75">
      <c r="A70" s="281">
        <v>417</v>
      </c>
      <c r="B70" s="207">
        <v>0.524</v>
      </c>
      <c r="C70" s="204">
        <v>0.51</v>
      </c>
      <c r="D70" s="204">
        <v>0.58</v>
      </c>
      <c r="E70" s="207">
        <v>0.6</v>
      </c>
      <c r="F70" s="205">
        <v>0.63</v>
      </c>
      <c r="G70" s="205">
        <v>0.57</v>
      </c>
      <c r="H70" s="206">
        <v>0.51</v>
      </c>
      <c r="I70" s="206">
        <v>0.51</v>
      </c>
      <c r="J70" s="206">
        <v>0.48</v>
      </c>
      <c r="K70" s="206">
        <v>0.48</v>
      </c>
      <c r="L70" s="206">
        <v>0.42</v>
      </c>
      <c r="M70" s="206">
        <v>0.38</v>
      </c>
      <c r="N70" s="307">
        <v>0.44</v>
      </c>
      <c r="O70" s="206">
        <v>0.5</v>
      </c>
      <c r="P70" s="206">
        <v>0.47</v>
      </c>
      <c r="Q70" s="4"/>
      <c r="R70" s="281">
        <v>417</v>
      </c>
      <c r="S70" s="41">
        <v>1.01</v>
      </c>
      <c r="T70" s="41">
        <v>1.07</v>
      </c>
      <c r="U70" s="41">
        <v>1.18</v>
      </c>
      <c r="V70" s="41">
        <v>1.33</v>
      </c>
      <c r="W70" s="41">
        <v>1.44</v>
      </c>
      <c r="X70" s="199">
        <v>1.44</v>
      </c>
      <c r="Y70" s="200">
        <v>1.41</v>
      </c>
      <c r="Z70" s="200">
        <v>1.41</v>
      </c>
      <c r="AA70" s="200">
        <v>1.5</v>
      </c>
      <c r="AB70" s="200">
        <v>1.53</v>
      </c>
      <c r="AC70" s="200">
        <v>1.56</v>
      </c>
      <c r="AD70" s="200">
        <v>1.56</v>
      </c>
      <c r="AE70" s="311">
        <v>1.56</v>
      </c>
      <c r="AF70" s="200">
        <v>1.56</v>
      </c>
      <c r="AG70" s="330">
        <v>1.44</v>
      </c>
    </row>
    <row r="71" spans="1:33" ht="12.75">
      <c r="A71" s="281">
        <v>419</v>
      </c>
      <c r="B71" s="207">
        <v>1.42</v>
      </c>
      <c r="C71" s="204">
        <v>1.18</v>
      </c>
      <c r="D71" s="204">
        <v>1.19</v>
      </c>
      <c r="E71" s="207">
        <v>1.14</v>
      </c>
      <c r="F71" s="205">
        <v>1.13</v>
      </c>
      <c r="G71" s="205">
        <v>1.06</v>
      </c>
      <c r="H71" s="206">
        <v>0.98</v>
      </c>
      <c r="I71" s="206">
        <v>0.97</v>
      </c>
      <c r="J71" s="206">
        <v>1</v>
      </c>
      <c r="K71" s="206">
        <v>1.01</v>
      </c>
      <c r="L71" s="206">
        <v>1.2</v>
      </c>
      <c r="M71" s="206">
        <v>1.4</v>
      </c>
      <c r="N71" s="307">
        <v>1.15</v>
      </c>
      <c r="O71" s="206">
        <v>1.06</v>
      </c>
      <c r="P71" s="206">
        <v>0.97</v>
      </c>
      <c r="Q71" s="4"/>
      <c r="R71" s="281">
        <v>419</v>
      </c>
      <c r="S71" s="41">
        <v>2.63</v>
      </c>
      <c r="T71" s="41">
        <v>2.58</v>
      </c>
      <c r="U71" s="41">
        <v>2.58</v>
      </c>
      <c r="V71" s="41">
        <v>2.68</v>
      </c>
      <c r="W71" s="41">
        <v>2.76</v>
      </c>
      <c r="X71" s="199">
        <v>2.86</v>
      </c>
      <c r="Y71" s="200">
        <v>2.93</v>
      </c>
      <c r="Z71" s="200">
        <v>3.03</v>
      </c>
      <c r="AA71" s="200">
        <v>3.44</v>
      </c>
      <c r="AB71" s="200">
        <v>3.51</v>
      </c>
      <c r="AC71" s="200">
        <v>3.59</v>
      </c>
      <c r="AD71" s="200">
        <v>3.59</v>
      </c>
      <c r="AE71" s="311">
        <v>3.59</v>
      </c>
      <c r="AF71" s="200">
        <v>3.59</v>
      </c>
      <c r="AG71" s="330">
        <v>3.31</v>
      </c>
    </row>
    <row r="72" spans="1:33" ht="12.75">
      <c r="A72" s="281">
        <v>420</v>
      </c>
      <c r="B72" s="207">
        <v>0.784</v>
      </c>
      <c r="C72" s="204">
        <v>0.68</v>
      </c>
      <c r="D72" s="204">
        <v>0.71</v>
      </c>
      <c r="E72" s="207">
        <v>0.66</v>
      </c>
      <c r="F72" s="205">
        <v>0.64</v>
      </c>
      <c r="G72" s="205">
        <v>0.59</v>
      </c>
      <c r="H72" s="206">
        <v>0.56</v>
      </c>
      <c r="I72" s="206">
        <v>0.6</v>
      </c>
      <c r="J72" s="206">
        <v>0.62</v>
      </c>
      <c r="K72" s="206">
        <v>0.63</v>
      </c>
      <c r="L72" s="206">
        <v>0.74</v>
      </c>
      <c r="M72" s="206">
        <v>0.89</v>
      </c>
      <c r="N72" s="307">
        <v>0.91</v>
      </c>
      <c r="O72" s="206">
        <v>0.91</v>
      </c>
      <c r="P72" s="206">
        <v>0.9</v>
      </c>
      <c r="Q72" s="4"/>
      <c r="R72" s="281">
        <v>420</v>
      </c>
      <c r="S72" s="41">
        <v>1.47</v>
      </c>
      <c r="T72" s="41">
        <v>1.47</v>
      </c>
      <c r="U72" s="41">
        <v>1.5</v>
      </c>
      <c r="V72" s="41">
        <v>1.56</v>
      </c>
      <c r="W72" s="41">
        <v>1.56</v>
      </c>
      <c r="X72" s="199">
        <v>1.58</v>
      </c>
      <c r="Y72" s="200">
        <v>1.61</v>
      </c>
      <c r="Z72" s="200">
        <v>1.61</v>
      </c>
      <c r="AA72" s="200">
        <v>1.81</v>
      </c>
      <c r="AB72" s="200">
        <v>1.85</v>
      </c>
      <c r="AC72" s="200">
        <v>1.89</v>
      </c>
      <c r="AD72" s="200">
        <v>1.89</v>
      </c>
      <c r="AE72" s="311">
        <v>1.89</v>
      </c>
      <c r="AF72" s="200">
        <v>1.89</v>
      </c>
      <c r="AG72" s="330">
        <v>1.89</v>
      </c>
    </row>
    <row r="73" spans="1:33" ht="12.75">
      <c r="A73" s="281">
        <v>421</v>
      </c>
      <c r="B73" s="207">
        <v>1.42</v>
      </c>
      <c r="C73" s="204">
        <v>1.18</v>
      </c>
      <c r="D73" s="204">
        <v>1.19</v>
      </c>
      <c r="E73" s="207">
        <v>1.14</v>
      </c>
      <c r="F73" s="205">
        <v>1.13</v>
      </c>
      <c r="G73" s="205">
        <v>1.07</v>
      </c>
      <c r="H73" s="206">
        <v>1</v>
      </c>
      <c r="I73" s="206">
        <v>1.09</v>
      </c>
      <c r="J73" s="206">
        <v>1.12</v>
      </c>
      <c r="K73" s="206">
        <v>1.12</v>
      </c>
      <c r="L73" s="206">
        <v>1.34</v>
      </c>
      <c r="M73" s="206">
        <v>1.69</v>
      </c>
      <c r="N73" s="307">
        <v>1.42</v>
      </c>
      <c r="O73" s="206">
        <v>1.09</v>
      </c>
      <c r="P73" s="206">
        <v>1.06</v>
      </c>
      <c r="Q73" s="4"/>
      <c r="R73" s="281">
        <v>421</v>
      </c>
      <c r="S73" s="41">
        <v>2.63</v>
      </c>
      <c r="T73" s="41">
        <v>2.58</v>
      </c>
      <c r="U73" s="41">
        <v>2.58</v>
      </c>
      <c r="V73" s="41">
        <v>2.68</v>
      </c>
      <c r="W73" s="41">
        <v>2.76</v>
      </c>
      <c r="X73" s="199">
        <v>2.86</v>
      </c>
      <c r="Y73" s="200">
        <v>2.93</v>
      </c>
      <c r="Z73" s="200">
        <v>3.03</v>
      </c>
      <c r="AA73" s="200">
        <v>3.44</v>
      </c>
      <c r="AB73" s="200">
        <v>3.51</v>
      </c>
      <c r="AC73" s="200">
        <v>3.59</v>
      </c>
      <c r="AD73" s="200">
        <v>3.59</v>
      </c>
      <c r="AE73" s="311">
        <v>3.59</v>
      </c>
      <c r="AF73" s="200">
        <v>3.59</v>
      </c>
      <c r="AG73" s="330">
        <v>3.31</v>
      </c>
    </row>
    <row r="74" spans="1:33" ht="12.75">
      <c r="A74" s="281">
        <v>424</v>
      </c>
      <c r="B74" s="207">
        <v>1.42</v>
      </c>
      <c r="C74" s="204">
        <v>1.18</v>
      </c>
      <c r="D74" s="204">
        <v>1.19</v>
      </c>
      <c r="E74" s="207">
        <v>1.14</v>
      </c>
      <c r="F74" s="205">
        <v>1.13</v>
      </c>
      <c r="G74" s="205">
        <v>1.08</v>
      </c>
      <c r="H74" s="206">
        <v>1.01</v>
      </c>
      <c r="I74" s="206">
        <v>1.08</v>
      </c>
      <c r="J74" s="206">
        <v>1.08</v>
      </c>
      <c r="K74" s="206">
        <v>1.1</v>
      </c>
      <c r="L74" s="206">
        <v>1.31</v>
      </c>
      <c r="M74" s="206">
        <v>1.35</v>
      </c>
      <c r="N74" s="307">
        <v>1.3</v>
      </c>
      <c r="O74" s="206">
        <v>1.03</v>
      </c>
      <c r="P74" s="206">
        <v>1.04</v>
      </c>
      <c r="Q74" s="4"/>
      <c r="R74" s="281">
        <v>424</v>
      </c>
      <c r="S74" s="41">
        <v>2.63</v>
      </c>
      <c r="T74" s="41">
        <v>2.58</v>
      </c>
      <c r="U74" s="41">
        <v>2.58</v>
      </c>
      <c r="V74" s="41">
        <v>2.68</v>
      </c>
      <c r="W74" s="41">
        <v>2.76</v>
      </c>
      <c r="X74" s="199">
        <v>2.86</v>
      </c>
      <c r="Y74" s="200">
        <v>2.93</v>
      </c>
      <c r="Z74" s="200">
        <v>3.03</v>
      </c>
      <c r="AA74" s="200">
        <v>3.44</v>
      </c>
      <c r="AB74" s="200">
        <v>3.51</v>
      </c>
      <c r="AC74" s="200">
        <v>3.59</v>
      </c>
      <c r="AD74" s="200">
        <v>3.59</v>
      </c>
      <c r="AE74" s="311">
        <v>3.59</v>
      </c>
      <c r="AF74" s="200">
        <v>3.59</v>
      </c>
      <c r="AG74" s="330">
        <v>3.31</v>
      </c>
    </row>
    <row r="75" spans="1:33" ht="12.75">
      <c r="A75" s="281">
        <v>425</v>
      </c>
      <c r="B75" s="207">
        <v>1.42</v>
      </c>
      <c r="C75" s="204">
        <v>1.18</v>
      </c>
      <c r="D75" s="204">
        <v>1.19</v>
      </c>
      <c r="E75" s="207">
        <v>1.14</v>
      </c>
      <c r="F75" s="205">
        <v>1.17</v>
      </c>
      <c r="G75" s="205">
        <v>1.14</v>
      </c>
      <c r="H75" s="206">
        <v>1.07</v>
      </c>
      <c r="I75" s="206">
        <v>1.1</v>
      </c>
      <c r="J75" s="206">
        <v>1.12</v>
      </c>
      <c r="K75" s="206">
        <v>1.07</v>
      </c>
      <c r="L75" s="206">
        <v>1.27</v>
      </c>
      <c r="M75" s="206">
        <v>1.43</v>
      </c>
      <c r="N75" s="307">
        <v>1.37</v>
      </c>
      <c r="O75" s="206">
        <v>1.21</v>
      </c>
      <c r="P75" s="206">
        <v>1.02</v>
      </c>
      <c r="Q75" s="4"/>
      <c r="R75" s="281">
        <v>425</v>
      </c>
      <c r="S75" s="41">
        <v>2.63</v>
      </c>
      <c r="T75" s="41">
        <v>2.58</v>
      </c>
      <c r="U75" s="41">
        <v>2.58</v>
      </c>
      <c r="V75" s="41">
        <v>2.68</v>
      </c>
      <c r="W75" s="41">
        <v>2.76</v>
      </c>
      <c r="X75" s="199">
        <v>2.86</v>
      </c>
      <c r="Y75" s="200">
        <v>2.93</v>
      </c>
      <c r="Z75" s="200">
        <v>3.03</v>
      </c>
      <c r="AA75" s="200">
        <v>3.44</v>
      </c>
      <c r="AB75" s="200">
        <v>3.51</v>
      </c>
      <c r="AC75" s="200">
        <v>3.59</v>
      </c>
      <c r="AD75" s="200">
        <v>3.59</v>
      </c>
      <c r="AE75" s="311">
        <v>3.59</v>
      </c>
      <c r="AF75" s="200">
        <v>3.59</v>
      </c>
      <c r="AG75" s="330">
        <v>3.31</v>
      </c>
    </row>
    <row r="76" spans="1:33" ht="12.75">
      <c r="A76" s="281">
        <v>428</v>
      </c>
      <c r="B76" s="207">
        <v>1.359</v>
      </c>
      <c r="C76" s="204">
        <v>1.044</v>
      </c>
      <c r="D76" s="204">
        <v>1.06</v>
      </c>
      <c r="E76" s="207">
        <v>1.09</v>
      </c>
      <c r="F76" s="205">
        <v>1.18</v>
      </c>
      <c r="G76" s="205">
        <v>1.12</v>
      </c>
      <c r="H76" s="206">
        <v>1.03</v>
      </c>
      <c r="I76" s="206">
        <v>1.14</v>
      </c>
      <c r="J76" s="206">
        <v>1.21</v>
      </c>
      <c r="K76" s="206">
        <v>1.19</v>
      </c>
      <c r="L76" s="206">
        <v>1.41</v>
      </c>
      <c r="M76" s="206">
        <v>1.82</v>
      </c>
      <c r="N76" s="307">
        <v>1.7</v>
      </c>
      <c r="O76" s="206">
        <v>1.15</v>
      </c>
      <c r="P76" s="206">
        <v>1.07</v>
      </c>
      <c r="Q76" s="4"/>
      <c r="R76" s="281">
        <v>428</v>
      </c>
      <c r="S76" s="41">
        <v>2.5</v>
      </c>
      <c r="T76" s="41">
        <v>2.29</v>
      </c>
      <c r="U76" s="41">
        <v>2.33</v>
      </c>
      <c r="V76" s="41">
        <v>2.73</v>
      </c>
      <c r="W76" s="41">
        <v>3.04</v>
      </c>
      <c r="X76" s="199">
        <v>3.23</v>
      </c>
      <c r="Y76" s="200">
        <v>3.33</v>
      </c>
      <c r="Z76" s="200">
        <v>3.65</v>
      </c>
      <c r="AA76" s="200">
        <v>4.38</v>
      </c>
      <c r="AB76" s="200">
        <v>4.47</v>
      </c>
      <c r="AC76" s="200">
        <v>4.58</v>
      </c>
      <c r="AD76" s="200">
        <v>4.58</v>
      </c>
      <c r="AE76" s="311">
        <v>4.58</v>
      </c>
      <c r="AF76" s="200">
        <v>4.58</v>
      </c>
      <c r="AG76" s="330">
        <v>4</v>
      </c>
    </row>
    <row r="77" spans="1:33" ht="12.75">
      <c r="A77" s="281">
        <v>432</v>
      </c>
      <c r="B77" s="207">
        <v>1.678</v>
      </c>
      <c r="C77" s="204">
        <v>1.54</v>
      </c>
      <c r="D77" s="204">
        <v>1.72</v>
      </c>
      <c r="E77" s="207">
        <v>1.7</v>
      </c>
      <c r="F77" s="205">
        <v>1.67</v>
      </c>
      <c r="G77" s="205">
        <v>1.67</v>
      </c>
      <c r="H77" s="206">
        <v>1.57</v>
      </c>
      <c r="I77" s="206">
        <v>1.63</v>
      </c>
      <c r="J77" s="206">
        <v>1.46</v>
      </c>
      <c r="K77" s="206">
        <v>1.49</v>
      </c>
      <c r="L77" s="206">
        <v>1.51</v>
      </c>
      <c r="M77" s="206">
        <v>1.89</v>
      </c>
      <c r="N77" s="307">
        <v>1.8</v>
      </c>
      <c r="O77" s="206">
        <v>1.95</v>
      </c>
      <c r="P77" s="206">
        <v>1.79</v>
      </c>
      <c r="Q77" s="4"/>
      <c r="R77" s="281">
        <v>432</v>
      </c>
      <c r="S77" s="41">
        <v>3.18</v>
      </c>
      <c r="T77" s="41">
        <v>3.34</v>
      </c>
      <c r="U77" s="41">
        <v>3.72</v>
      </c>
      <c r="V77" s="41">
        <v>4.2</v>
      </c>
      <c r="W77" s="41">
        <v>4.2</v>
      </c>
      <c r="X77" s="199">
        <v>4.26</v>
      </c>
      <c r="Y77" s="200">
        <v>4.21</v>
      </c>
      <c r="Z77" s="200">
        <v>4.21</v>
      </c>
      <c r="AA77" s="200">
        <v>4.21</v>
      </c>
      <c r="AB77" s="200">
        <v>4.29</v>
      </c>
      <c r="AC77" s="200">
        <v>4.39</v>
      </c>
      <c r="AD77" s="200">
        <v>4.39</v>
      </c>
      <c r="AE77" s="311">
        <v>4.39</v>
      </c>
      <c r="AF77" s="200">
        <v>4.39</v>
      </c>
      <c r="AG77" s="330">
        <v>4.39</v>
      </c>
    </row>
    <row r="78" spans="1:33" ht="12.75">
      <c r="A78" s="281">
        <v>442</v>
      </c>
      <c r="B78" s="207">
        <v>1.31</v>
      </c>
      <c r="C78" s="204">
        <v>1.026</v>
      </c>
      <c r="D78" s="204">
        <v>1.01</v>
      </c>
      <c r="E78" s="207">
        <v>0.89</v>
      </c>
      <c r="F78" s="205">
        <v>0.92</v>
      </c>
      <c r="G78" s="205">
        <v>1</v>
      </c>
      <c r="H78" s="206">
        <v>0.95</v>
      </c>
      <c r="I78" s="206">
        <v>0.95</v>
      </c>
      <c r="J78" s="206">
        <v>0.82</v>
      </c>
      <c r="K78" s="206">
        <v>0.81</v>
      </c>
      <c r="L78" s="206">
        <v>0.72</v>
      </c>
      <c r="M78" s="206">
        <v>0.69</v>
      </c>
      <c r="N78" s="307">
        <v>0.71</v>
      </c>
      <c r="O78" s="206">
        <v>0.63</v>
      </c>
      <c r="P78" s="206">
        <v>0.67</v>
      </c>
      <c r="Q78" s="4"/>
      <c r="R78" s="281">
        <v>442</v>
      </c>
      <c r="S78" s="41">
        <v>2.5</v>
      </c>
      <c r="T78" s="41">
        <v>2.3</v>
      </c>
      <c r="U78" s="41">
        <v>2.24</v>
      </c>
      <c r="V78" s="41">
        <v>2.2</v>
      </c>
      <c r="W78" s="41">
        <v>2.26</v>
      </c>
      <c r="X78" s="199">
        <v>2.5</v>
      </c>
      <c r="Y78" s="200">
        <v>2.6</v>
      </c>
      <c r="Z78" s="200">
        <v>2.63</v>
      </c>
      <c r="AA78" s="200">
        <v>2.63</v>
      </c>
      <c r="AB78" s="200">
        <v>2.68</v>
      </c>
      <c r="AC78" s="200">
        <v>2.74</v>
      </c>
      <c r="AD78" s="200">
        <v>2.74</v>
      </c>
      <c r="AE78" s="311">
        <v>2.74</v>
      </c>
      <c r="AF78" s="200">
        <v>2.74</v>
      </c>
      <c r="AG78" s="330">
        <v>2.36</v>
      </c>
    </row>
    <row r="79" spans="1:33" ht="12.75">
      <c r="A79" s="281">
        <v>460</v>
      </c>
      <c r="B79" s="207">
        <v>1.112</v>
      </c>
      <c r="C79" s="204">
        <v>1.008</v>
      </c>
      <c r="D79" s="204">
        <v>1.13</v>
      </c>
      <c r="E79" s="207">
        <v>1.13</v>
      </c>
      <c r="F79" s="205">
        <v>1.13</v>
      </c>
      <c r="G79" s="205">
        <v>1.06</v>
      </c>
      <c r="H79" s="206">
        <v>0.98</v>
      </c>
      <c r="I79" s="206">
        <v>0.96</v>
      </c>
      <c r="J79" s="206">
        <v>0.86</v>
      </c>
      <c r="K79" s="206">
        <v>0.87</v>
      </c>
      <c r="L79" s="206">
        <v>0.94</v>
      </c>
      <c r="M79" s="206">
        <v>1.05</v>
      </c>
      <c r="N79" s="307">
        <v>1.28</v>
      </c>
      <c r="O79" s="206">
        <v>1.34</v>
      </c>
      <c r="P79" s="206">
        <v>1.26</v>
      </c>
      <c r="Q79" s="4"/>
      <c r="R79" s="281">
        <v>460</v>
      </c>
      <c r="S79" s="41">
        <v>2.03</v>
      </c>
      <c r="T79" s="41">
        <v>2.15</v>
      </c>
      <c r="U79" s="41">
        <v>2.37</v>
      </c>
      <c r="V79" s="41">
        <v>2.45</v>
      </c>
      <c r="W79" s="41">
        <v>2.51</v>
      </c>
      <c r="X79" s="199">
        <v>2.54</v>
      </c>
      <c r="Y79" s="200">
        <v>2.54</v>
      </c>
      <c r="Z79" s="200">
        <v>2.54</v>
      </c>
      <c r="AA79" s="200">
        <v>2.54</v>
      </c>
      <c r="AB79" s="200">
        <v>2.59</v>
      </c>
      <c r="AC79" s="200">
        <v>2.65</v>
      </c>
      <c r="AD79" s="200">
        <v>2.65</v>
      </c>
      <c r="AE79" s="311">
        <v>2.65</v>
      </c>
      <c r="AF79" s="200">
        <v>2.65</v>
      </c>
      <c r="AG79" s="330">
        <v>2.65</v>
      </c>
    </row>
    <row r="80" spans="1:33" ht="12.75">
      <c r="A80" s="281">
        <v>466</v>
      </c>
      <c r="B80" s="207">
        <v>1.187</v>
      </c>
      <c r="C80" s="204">
        <v>0.96</v>
      </c>
      <c r="D80" s="204">
        <v>0.98</v>
      </c>
      <c r="E80" s="207">
        <v>0.96</v>
      </c>
      <c r="F80" s="205">
        <v>0.93</v>
      </c>
      <c r="G80" s="205">
        <v>0.85</v>
      </c>
      <c r="H80" s="206">
        <v>0.78</v>
      </c>
      <c r="I80" s="206">
        <v>0.8</v>
      </c>
      <c r="J80" s="206">
        <v>0.76</v>
      </c>
      <c r="K80" s="206">
        <v>0.74</v>
      </c>
      <c r="L80" s="206">
        <v>0.64</v>
      </c>
      <c r="M80" s="206">
        <v>0.8</v>
      </c>
      <c r="N80" s="307">
        <v>0.75</v>
      </c>
      <c r="O80" s="206">
        <v>0.7</v>
      </c>
      <c r="P80" s="206">
        <v>0.83</v>
      </c>
      <c r="Q80" s="4"/>
      <c r="R80" s="281">
        <v>466</v>
      </c>
      <c r="S80" s="41">
        <v>2.18</v>
      </c>
      <c r="T80" s="41">
        <v>2.09</v>
      </c>
      <c r="U80" s="41">
        <v>2.09</v>
      </c>
      <c r="V80" s="41">
        <v>2.17</v>
      </c>
      <c r="W80" s="41">
        <v>2.17</v>
      </c>
      <c r="X80" s="199">
        <v>2.17</v>
      </c>
      <c r="Y80" s="200">
        <v>2.17</v>
      </c>
      <c r="Z80" s="200">
        <v>2.17</v>
      </c>
      <c r="AA80" s="200">
        <v>2.34</v>
      </c>
      <c r="AB80" s="200">
        <v>2.39</v>
      </c>
      <c r="AC80" s="200">
        <v>2.45</v>
      </c>
      <c r="AD80" s="200">
        <v>2.45</v>
      </c>
      <c r="AE80" s="311">
        <v>2.45</v>
      </c>
      <c r="AF80" s="200">
        <v>2.45</v>
      </c>
      <c r="AG80" s="330">
        <v>2.45</v>
      </c>
    </row>
    <row r="81" spans="1:33" ht="12.75">
      <c r="A81" s="281">
        <v>468</v>
      </c>
      <c r="B81" s="207">
        <v>0.167</v>
      </c>
      <c r="C81" s="204">
        <v>0.14</v>
      </c>
      <c r="D81" s="204">
        <v>0.16</v>
      </c>
      <c r="E81" s="207">
        <v>0.15</v>
      </c>
      <c r="F81" s="205">
        <v>0.16</v>
      </c>
      <c r="G81" s="205">
        <v>0.18</v>
      </c>
      <c r="H81" s="206">
        <v>0.18</v>
      </c>
      <c r="I81" s="206">
        <v>0.19</v>
      </c>
      <c r="J81" s="206">
        <v>0.17</v>
      </c>
      <c r="K81" s="206">
        <v>0.17</v>
      </c>
      <c r="L81" s="206">
        <v>0.15</v>
      </c>
      <c r="M81" s="206">
        <v>0.13</v>
      </c>
      <c r="N81" s="307">
        <v>0.17</v>
      </c>
      <c r="O81" s="206">
        <v>0.15</v>
      </c>
      <c r="P81" s="206">
        <v>0.15</v>
      </c>
      <c r="Q81" s="4"/>
      <c r="R81" s="281">
        <v>468</v>
      </c>
      <c r="S81" s="41">
        <v>0.3</v>
      </c>
      <c r="T81" s="41">
        <v>0.3</v>
      </c>
      <c r="U81" s="41">
        <v>0.32</v>
      </c>
      <c r="V81" s="41">
        <v>0.32</v>
      </c>
      <c r="W81" s="41">
        <v>0.34</v>
      </c>
      <c r="X81" s="199">
        <v>0.37</v>
      </c>
      <c r="Y81" s="200">
        <v>0.39</v>
      </c>
      <c r="Z81" s="200">
        <v>0.39</v>
      </c>
      <c r="AA81" s="200">
        <v>0.39</v>
      </c>
      <c r="AB81" s="200">
        <v>0.39</v>
      </c>
      <c r="AC81" s="200">
        <v>0.39</v>
      </c>
      <c r="AD81" s="200">
        <v>0.39</v>
      </c>
      <c r="AE81" s="311">
        <v>0.39</v>
      </c>
      <c r="AF81" s="200">
        <v>0.39</v>
      </c>
      <c r="AG81" s="330">
        <v>0.36</v>
      </c>
    </row>
    <row r="82" spans="1:33" ht="12.75">
      <c r="A82" s="281">
        <v>477</v>
      </c>
      <c r="B82" s="207">
        <v>0.576</v>
      </c>
      <c r="C82" s="204">
        <v>0.52</v>
      </c>
      <c r="D82" s="204">
        <v>0.58</v>
      </c>
      <c r="E82" s="207">
        <v>0.62</v>
      </c>
      <c r="F82" s="205">
        <v>0.64</v>
      </c>
      <c r="G82" s="205">
        <v>0.65</v>
      </c>
      <c r="H82" s="206">
        <v>0.63</v>
      </c>
      <c r="I82" s="206">
        <v>0.65</v>
      </c>
      <c r="J82" s="206">
        <v>0.58</v>
      </c>
      <c r="K82" s="206">
        <v>0.59</v>
      </c>
      <c r="L82" s="206">
        <v>0.52</v>
      </c>
      <c r="M82" s="206">
        <v>0.62</v>
      </c>
      <c r="N82" s="307">
        <v>0.7</v>
      </c>
      <c r="O82" s="206">
        <v>0.74</v>
      </c>
      <c r="P82" s="206">
        <v>0.67</v>
      </c>
      <c r="Q82" s="4"/>
      <c r="R82" s="281">
        <v>477</v>
      </c>
      <c r="S82" s="41">
        <v>1.08</v>
      </c>
      <c r="T82" s="41">
        <v>1.15</v>
      </c>
      <c r="U82" s="41">
        <v>1.27</v>
      </c>
      <c r="V82" s="41">
        <v>1.43</v>
      </c>
      <c r="W82" s="41">
        <v>1.47</v>
      </c>
      <c r="X82" s="199">
        <v>1.51</v>
      </c>
      <c r="Y82" s="200">
        <v>1.49</v>
      </c>
      <c r="Z82" s="200">
        <v>1.49</v>
      </c>
      <c r="AA82" s="200">
        <v>1.49</v>
      </c>
      <c r="AB82" s="200">
        <v>1.52</v>
      </c>
      <c r="AC82" s="200">
        <v>1.55</v>
      </c>
      <c r="AD82" s="200">
        <v>1.55</v>
      </c>
      <c r="AE82" s="311">
        <v>1.55</v>
      </c>
      <c r="AF82" s="200">
        <v>1.55</v>
      </c>
      <c r="AG82" s="330">
        <v>1.55</v>
      </c>
    </row>
    <row r="83" spans="1:33" ht="12.75">
      <c r="A83" s="281">
        <v>485</v>
      </c>
      <c r="B83" s="207">
        <v>1.966</v>
      </c>
      <c r="C83" s="204">
        <v>1.86</v>
      </c>
      <c r="D83" s="204">
        <v>1.93</v>
      </c>
      <c r="E83" s="207">
        <v>1.84</v>
      </c>
      <c r="F83" s="205">
        <v>1.83</v>
      </c>
      <c r="G83" s="205">
        <v>1.71</v>
      </c>
      <c r="H83" s="206">
        <v>1.57</v>
      </c>
      <c r="I83" s="206">
        <v>1.52</v>
      </c>
      <c r="J83" s="206">
        <v>1.31</v>
      </c>
      <c r="K83" s="206">
        <v>1.31</v>
      </c>
      <c r="L83" s="206">
        <v>1.19</v>
      </c>
      <c r="M83" s="206">
        <v>1.51</v>
      </c>
      <c r="N83" s="307">
        <v>1.32</v>
      </c>
      <c r="O83" s="206">
        <v>1.48</v>
      </c>
      <c r="P83" s="206">
        <v>1.5</v>
      </c>
      <c r="Q83" s="4"/>
      <c r="R83" s="281">
        <v>485</v>
      </c>
      <c r="S83" s="41">
        <v>3.68</v>
      </c>
      <c r="T83" s="41">
        <v>3.91</v>
      </c>
      <c r="U83" s="41">
        <v>4.32</v>
      </c>
      <c r="V83" s="41">
        <v>4.46</v>
      </c>
      <c r="W83" s="41">
        <v>4.46</v>
      </c>
      <c r="X83" s="199">
        <v>4.34</v>
      </c>
      <c r="Y83" s="200">
        <v>4.34</v>
      </c>
      <c r="Z83" s="200">
        <v>4.34</v>
      </c>
      <c r="AA83" s="200">
        <v>4.34</v>
      </c>
      <c r="AB83" s="200">
        <v>4.43</v>
      </c>
      <c r="AC83" s="200">
        <v>4.54</v>
      </c>
      <c r="AD83" s="200">
        <v>4.54</v>
      </c>
      <c r="AE83" s="311">
        <v>4.54</v>
      </c>
      <c r="AF83" s="200">
        <v>4.54</v>
      </c>
      <c r="AG83" s="330">
        <v>4.54</v>
      </c>
    </row>
    <row r="84" spans="1:33" ht="12.75">
      <c r="A84" s="281">
        <v>496</v>
      </c>
      <c r="B84" s="207">
        <v>2.9</v>
      </c>
      <c r="C84" s="204">
        <v>2.259</v>
      </c>
      <c r="D84" s="204">
        <v>2.21</v>
      </c>
      <c r="E84" s="207">
        <v>2.14</v>
      </c>
      <c r="F84" s="205">
        <v>2.15</v>
      </c>
      <c r="G84" s="205">
        <v>2.17</v>
      </c>
      <c r="H84" s="206">
        <v>1.96</v>
      </c>
      <c r="I84" s="206">
        <v>1.95</v>
      </c>
      <c r="J84" s="206">
        <v>1.75</v>
      </c>
      <c r="K84" s="206">
        <v>1.8</v>
      </c>
      <c r="L84" s="206">
        <v>1.52</v>
      </c>
      <c r="M84" s="206">
        <v>1.69</v>
      </c>
      <c r="N84" s="307">
        <v>1.89</v>
      </c>
      <c r="O84" s="206">
        <v>1.76</v>
      </c>
      <c r="P84" s="206">
        <v>1.69</v>
      </c>
      <c r="Q84" s="4"/>
      <c r="R84" s="281">
        <v>496</v>
      </c>
      <c r="S84" s="41">
        <v>5.43</v>
      </c>
      <c r="T84" s="41">
        <v>5.18</v>
      </c>
      <c r="U84" s="41">
        <v>5.08</v>
      </c>
      <c r="V84" s="41">
        <v>5.44</v>
      </c>
      <c r="W84" s="41">
        <v>5.44</v>
      </c>
      <c r="X84" s="199">
        <v>5.3</v>
      </c>
      <c r="Y84" s="200">
        <v>5.19</v>
      </c>
      <c r="Z84" s="200">
        <v>5.19</v>
      </c>
      <c r="AA84" s="200">
        <v>5.19</v>
      </c>
      <c r="AB84" s="200">
        <v>5.29</v>
      </c>
      <c r="AC84" s="200">
        <v>5.42</v>
      </c>
      <c r="AD84" s="200">
        <v>5.42</v>
      </c>
      <c r="AE84" s="311">
        <v>5.42</v>
      </c>
      <c r="AF84" s="200">
        <v>5.42</v>
      </c>
      <c r="AG84" s="330">
        <v>5.02</v>
      </c>
    </row>
    <row r="85" spans="1:33" ht="12.75">
      <c r="A85" s="281">
        <v>497</v>
      </c>
      <c r="B85" s="207">
        <v>1.926</v>
      </c>
      <c r="C85" s="204">
        <v>1.521</v>
      </c>
      <c r="D85" s="204">
        <v>1.53</v>
      </c>
      <c r="E85" s="207">
        <v>1.24</v>
      </c>
      <c r="F85" s="205">
        <v>1.26</v>
      </c>
      <c r="G85" s="205">
        <v>1.29</v>
      </c>
      <c r="H85" s="206">
        <v>1.22</v>
      </c>
      <c r="I85" s="206">
        <v>1.27</v>
      </c>
      <c r="J85" s="206">
        <v>1.19</v>
      </c>
      <c r="K85" s="206">
        <v>1.17</v>
      </c>
      <c r="L85" s="206">
        <v>0.98</v>
      </c>
      <c r="M85" s="206">
        <v>1.23</v>
      </c>
      <c r="N85" s="307">
        <v>1.1</v>
      </c>
      <c r="O85" s="206">
        <v>1.14</v>
      </c>
      <c r="P85" s="206">
        <v>1.29</v>
      </c>
      <c r="Q85" s="4"/>
      <c r="R85" s="281">
        <v>497</v>
      </c>
      <c r="S85" s="41">
        <v>3.71</v>
      </c>
      <c r="T85" s="41">
        <v>3.6</v>
      </c>
      <c r="U85" s="41">
        <v>3.6</v>
      </c>
      <c r="V85" s="41">
        <v>3.59</v>
      </c>
      <c r="W85" s="41">
        <v>3.59</v>
      </c>
      <c r="X85" s="199">
        <v>3.59</v>
      </c>
      <c r="Y85" s="200">
        <v>3.52</v>
      </c>
      <c r="Z85" s="200">
        <v>3.52</v>
      </c>
      <c r="AA85" s="200">
        <v>3.76</v>
      </c>
      <c r="AB85" s="200">
        <v>3.84</v>
      </c>
      <c r="AC85" s="200">
        <v>3.93</v>
      </c>
      <c r="AD85" s="200">
        <v>3.93</v>
      </c>
      <c r="AE85" s="311">
        <v>3.93</v>
      </c>
      <c r="AF85" s="200">
        <v>3.93</v>
      </c>
      <c r="AG85" s="330">
        <v>3.93</v>
      </c>
    </row>
    <row r="86" spans="1:33" ht="12.75">
      <c r="A86" s="281">
        <v>501</v>
      </c>
      <c r="B86" s="207">
        <v>1.278</v>
      </c>
      <c r="C86" s="204">
        <v>1.19</v>
      </c>
      <c r="D86" s="204">
        <v>1.19</v>
      </c>
      <c r="E86" s="207">
        <v>1.22</v>
      </c>
      <c r="F86" s="205">
        <v>1.21</v>
      </c>
      <c r="G86" s="205">
        <v>1.2</v>
      </c>
      <c r="H86" s="206">
        <v>1.11</v>
      </c>
      <c r="I86" s="206">
        <v>1.02</v>
      </c>
      <c r="J86" s="206">
        <v>0.95</v>
      </c>
      <c r="K86" s="206">
        <v>0.95</v>
      </c>
      <c r="L86" s="206">
        <v>0.81</v>
      </c>
      <c r="M86" s="206">
        <v>0.9</v>
      </c>
      <c r="N86" s="307">
        <v>1.06</v>
      </c>
      <c r="O86" s="206">
        <v>1.17</v>
      </c>
      <c r="P86" s="206">
        <v>1.27</v>
      </c>
      <c r="Q86" s="4"/>
      <c r="R86" s="281">
        <v>501</v>
      </c>
      <c r="S86" s="41">
        <v>2.4</v>
      </c>
      <c r="T86" s="41">
        <v>2.42</v>
      </c>
      <c r="U86" s="41">
        <v>2.37</v>
      </c>
      <c r="V86" s="41">
        <v>2.55</v>
      </c>
      <c r="W86" s="41">
        <v>2.59</v>
      </c>
      <c r="X86" s="199">
        <v>2.73</v>
      </c>
      <c r="Y86" s="200">
        <v>2.73</v>
      </c>
      <c r="Z86" s="200">
        <v>2.73</v>
      </c>
      <c r="AA86" s="200">
        <v>2.87</v>
      </c>
      <c r="AB86" s="200">
        <v>2.93</v>
      </c>
      <c r="AC86" s="200">
        <v>3</v>
      </c>
      <c r="AD86" s="200">
        <v>3</v>
      </c>
      <c r="AE86" s="311">
        <v>3</v>
      </c>
      <c r="AF86" s="200">
        <v>3</v>
      </c>
      <c r="AG86" s="330">
        <v>3</v>
      </c>
    </row>
    <row r="87" spans="1:33" ht="12.75">
      <c r="A87" s="281">
        <v>502</v>
      </c>
      <c r="B87" s="207">
        <v>1.311</v>
      </c>
      <c r="C87" s="204">
        <v>1.008</v>
      </c>
      <c r="D87" s="204">
        <v>1.09</v>
      </c>
      <c r="E87" s="207">
        <v>0.85</v>
      </c>
      <c r="F87" s="205">
        <v>0.83</v>
      </c>
      <c r="G87" s="205">
        <v>0.85</v>
      </c>
      <c r="H87" s="206">
        <v>0.81</v>
      </c>
      <c r="I87" s="206">
        <v>0.93</v>
      </c>
      <c r="J87" s="206">
        <v>0.97</v>
      </c>
      <c r="K87" s="206">
        <v>0.99</v>
      </c>
      <c r="L87" s="206">
        <v>1.18</v>
      </c>
      <c r="M87" s="206">
        <v>1.48</v>
      </c>
      <c r="N87" s="307">
        <v>1.47</v>
      </c>
      <c r="O87" s="206">
        <v>1.61</v>
      </c>
      <c r="P87" s="206">
        <v>1.49</v>
      </c>
      <c r="Q87" s="4"/>
      <c r="R87" s="281">
        <v>502</v>
      </c>
      <c r="S87" s="41">
        <v>2.47</v>
      </c>
      <c r="T87" s="41">
        <v>2.38</v>
      </c>
      <c r="U87" s="41">
        <v>2.47</v>
      </c>
      <c r="V87" s="41">
        <v>2.56</v>
      </c>
      <c r="W87" s="41">
        <v>2.44</v>
      </c>
      <c r="X87" s="199">
        <v>2.44</v>
      </c>
      <c r="Y87" s="200">
        <v>2.44</v>
      </c>
      <c r="Z87" s="200">
        <v>2.56</v>
      </c>
      <c r="AA87" s="200">
        <v>2.92</v>
      </c>
      <c r="AB87" s="200">
        <v>2.98</v>
      </c>
      <c r="AC87" s="200">
        <v>3.05</v>
      </c>
      <c r="AD87" s="200">
        <v>3.05</v>
      </c>
      <c r="AE87" s="311">
        <v>3.05</v>
      </c>
      <c r="AF87" s="200">
        <v>3.05</v>
      </c>
      <c r="AG87" s="330">
        <v>3.05</v>
      </c>
    </row>
    <row r="88" spans="1:33" ht="12.75">
      <c r="A88" s="281">
        <v>507</v>
      </c>
      <c r="B88" s="207">
        <v>0.468</v>
      </c>
      <c r="C88" s="204">
        <v>0.43</v>
      </c>
      <c r="D88" s="204">
        <v>0.47</v>
      </c>
      <c r="E88" s="207">
        <v>0.51</v>
      </c>
      <c r="F88" s="205">
        <v>0.52</v>
      </c>
      <c r="G88" s="205">
        <v>0.49</v>
      </c>
      <c r="H88" s="206">
        <v>0.53</v>
      </c>
      <c r="I88" s="206">
        <v>0.56</v>
      </c>
      <c r="J88" s="206">
        <v>0.57</v>
      </c>
      <c r="K88" s="206">
        <v>0.57</v>
      </c>
      <c r="L88" s="206">
        <v>0.67</v>
      </c>
      <c r="M88" s="206">
        <v>0.65</v>
      </c>
      <c r="N88" s="307">
        <v>0.73</v>
      </c>
      <c r="O88" s="206">
        <v>0.78</v>
      </c>
      <c r="P88" s="206">
        <v>0.84</v>
      </c>
      <c r="Q88" s="4"/>
      <c r="R88" s="281">
        <v>507</v>
      </c>
      <c r="S88" s="41">
        <v>0.82</v>
      </c>
      <c r="T88" s="41">
        <v>0.8</v>
      </c>
      <c r="U88" s="41">
        <v>0.84</v>
      </c>
      <c r="V88" s="41">
        <v>0.91</v>
      </c>
      <c r="W88" s="41">
        <v>0.93</v>
      </c>
      <c r="X88" s="199">
        <v>0.89</v>
      </c>
      <c r="Y88" s="200">
        <v>0.99</v>
      </c>
      <c r="Z88" s="200">
        <v>0.99</v>
      </c>
      <c r="AA88" s="200">
        <v>1.13</v>
      </c>
      <c r="AB88" s="200">
        <v>1.15</v>
      </c>
      <c r="AC88" s="200">
        <v>1.17</v>
      </c>
      <c r="AD88" s="200">
        <v>1.17</v>
      </c>
      <c r="AE88" s="311">
        <v>1.17</v>
      </c>
      <c r="AF88" s="200">
        <v>1.17</v>
      </c>
      <c r="AG88" s="330">
        <v>1.17</v>
      </c>
    </row>
    <row r="89" spans="1:33" ht="12.75">
      <c r="A89" s="281">
        <v>512</v>
      </c>
      <c r="B89" s="207">
        <v>0.798</v>
      </c>
      <c r="C89" s="204">
        <v>0.74</v>
      </c>
      <c r="D89" s="204">
        <v>0.74</v>
      </c>
      <c r="E89" s="207">
        <v>0.78</v>
      </c>
      <c r="F89" s="205">
        <v>0.76</v>
      </c>
      <c r="G89" s="205">
        <v>0.72</v>
      </c>
      <c r="H89" s="206">
        <v>0.67</v>
      </c>
      <c r="I89" s="206">
        <v>0.7</v>
      </c>
      <c r="J89" s="206">
        <v>0.67</v>
      </c>
      <c r="K89" s="206">
        <v>0.69</v>
      </c>
      <c r="L89" s="206">
        <v>0.74</v>
      </c>
      <c r="M89" s="206">
        <v>0.9</v>
      </c>
      <c r="N89" s="307">
        <v>0.98</v>
      </c>
      <c r="O89" s="206">
        <v>1.05</v>
      </c>
      <c r="P89" s="206">
        <v>1.09</v>
      </c>
      <c r="Q89" s="4"/>
      <c r="R89" s="281">
        <v>512</v>
      </c>
      <c r="S89" s="41">
        <v>1.47</v>
      </c>
      <c r="T89" s="41">
        <v>1.47</v>
      </c>
      <c r="U89" s="41">
        <v>1.44</v>
      </c>
      <c r="V89" s="41">
        <v>1.56</v>
      </c>
      <c r="W89" s="41">
        <v>1.56</v>
      </c>
      <c r="X89" s="199">
        <v>1.56</v>
      </c>
      <c r="Y89" s="200">
        <v>1.56</v>
      </c>
      <c r="Z89" s="200">
        <v>1.56</v>
      </c>
      <c r="AA89" s="200">
        <v>1.68</v>
      </c>
      <c r="AB89" s="200">
        <v>1.71</v>
      </c>
      <c r="AC89" s="200">
        <v>1.75</v>
      </c>
      <c r="AD89" s="200">
        <v>1.75</v>
      </c>
      <c r="AE89" s="311">
        <v>1.75</v>
      </c>
      <c r="AF89" s="200">
        <v>1.75</v>
      </c>
      <c r="AG89" s="330">
        <v>1.75</v>
      </c>
    </row>
    <row r="90" spans="1:33" ht="12.75">
      <c r="A90" s="281">
        <v>514</v>
      </c>
      <c r="B90" s="207">
        <v>0.269</v>
      </c>
      <c r="C90" s="204">
        <v>0.243</v>
      </c>
      <c r="D90" s="204">
        <v>0.27</v>
      </c>
      <c r="E90" s="207">
        <v>0.27</v>
      </c>
      <c r="F90" s="205">
        <v>0.3</v>
      </c>
      <c r="G90" s="205">
        <v>0.32</v>
      </c>
      <c r="H90" s="206">
        <v>0.34</v>
      </c>
      <c r="I90" s="206">
        <v>0.37</v>
      </c>
      <c r="J90" s="206">
        <v>0.36</v>
      </c>
      <c r="K90" s="206">
        <v>0.36</v>
      </c>
      <c r="L90" s="206">
        <v>0.33</v>
      </c>
      <c r="M90" s="206">
        <v>0.31</v>
      </c>
      <c r="N90" s="307">
        <v>0.41</v>
      </c>
      <c r="O90" s="206">
        <v>0.37</v>
      </c>
      <c r="P90" s="206">
        <v>0.41</v>
      </c>
      <c r="Q90" s="4"/>
      <c r="R90" s="281">
        <v>514</v>
      </c>
      <c r="S90" s="41">
        <v>0.49</v>
      </c>
      <c r="T90" s="41">
        <v>0.5</v>
      </c>
      <c r="U90" s="41">
        <v>0.54</v>
      </c>
      <c r="V90" s="41">
        <v>0.61</v>
      </c>
      <c r="W90" s="41">
        <v>0.65</v>
      </c>
      <c r="X90" s="199">
        <v>0.66</v>
      </c>
      <c r="Y90" s="200">
        <v>0.73</v>
      </c>
      <c r="Z90" s="200">
        <v>0.8</v>
      </c>
      <c r="AA90" s="200">
        <v>0.92</v>
      </c>
      <c r="AB90" s="200">
        <v>0.94</v>
      </c>
      <c r="AC90" s="200">
        <v>0.96</v>
      </c>
      <c r="AD90" s="200">
        <v>0.96</v>
      </c>
      <c r="AE90" s="311">
        <v>0.96</v>
      </c>
      <c r="AF90" s="200">
        <v>0.96</v>
      </c>
      <c r="AG90" s="330">
        <v>0.96</v>
      </c>
    </row>
    <row r="91" spans="1:33" ht="12.75">
      <c r="A91" s="281">
        <v>517</v>
      </c>
      <c r="B91" s="207">
        <v>0.667</v>
      </c>
      <c r="C91" s="204">
        <v>0.63</v>
      </c>
      <c r="D91" s="204">
        <v>0.68</v>
      </c>
      <c r="E91" s="207">
        <v>0.72</v>
      </c>
      <c r="F91" s="205">
        <v>0.7</v>
      </c>
      <c r="G91" s="205">
        <v>0.68</v>
      </c>
      <c r="H91" s="206">
        <v>0.66</v>
      </c>
      <c r="I91" s="206">
        <v>0.69</v>
      </c>
      <c r="J91" s="206">
        <v>0.64</v>
      </c>
      <c r="K91" s="206">
        <v>0.64</v>
      </c>
      <c r="L91" s="206">
        <v>0.57</v>
      </c>
      <c r="M91" s="206">
        <v>0.55</v>
      </c>
      <c r="N91" s="307">
        <v>0.66</v>
      </c>
      <c r="O91" s="206">
        <v>0.54</v>
      </c>
      <c r="P91" s="206">
        <v>0.49</v>
      </c>
      <c r="Q91" s="4"/>
      <c r="R91" s="281">
        <v>517</v>
      </c>
      <c r="S91" s="41">
        <v>1.21</v>
      </c>
      <c r="T91" s="41">
        <v>1.2</v>
      </c>
      <c r="U91" s="41">
        <v>1.25</v>
      </c>
      <c r="V91" s="41">
        <v>1.36</v>
      </c>
      <c r="W91" s="41">
        <v>1.36</v>
      </c>
      <c r="X91" s="199">
        <v>1.38</v>
      </c>
      <c r="Y91" s="200">
        <v>1.41</v>
      </c>
      <c r="Z91" s="200">
        <v>1.54</v>
      </c>
      <c r="AA91" s="200">
        <v>1.61</v>
      </c>
      <c r="AB91" s="200">
        <v>1.64</v>
      </c>
      <c r="AC91" s="200">
        <v>1.68</v>
      </c>
      <c r="AD91" s="200">
        <v>1.68</v>
      </c>
      <c r="AE91" s="311">
        <v>1.68</v>
      </c>
      <c r="AF91" s="200">
        <v>1.68</v>
      </c>
      <c r="AG91" s="330">
        <v>1.45</v>
      </c>
    </row>
    <row r="92" spans="1:33" ht="12.75">
      <c r="A92" s="281">
        <v>524</v>
      </c>
      <c r="B92" s="207">
        <v>0.643</v>
      </c>
      <c r="C92" s="204">
        <v>0.62</v>
      </c>
      <c r="D92" s="204">
        <v>0.7</v>
      </c>
      <c r="E92" s="207">
        <v>0.78</v>
      </c>
      <c r="F92" s="205">
        <v>0.81</v>
      </c>
      <c r="G92" s="205">
        <v>0.89</v>
      </c>
      <c r="H92" s="206">
        <v>0.86</v>
      </c>
      <c r="I92" s="206">
        <v>0.91</v>
      </c>
      <c r="J92" s="206">
        <v>0.85</v>
      </c>
      <c r="K92" s="206">
        <v>0.85</v>
      </c>
      <c r="L92" s="206">
        <v>0.74</v>
      </c>
      <c r="M92" s="206">
        <v>0.71</v>
      </c>
      <c r="N92" s="307">
        <v>0.78</v>
      </c>
      <c r="O92" s="206">
        <v>0.9</v>
      </c>
      <c r="P92" s="206">
        <v>0.92</v>
      </c>
      <c r="Q92" s="4"/>
      <c r="R92" s="281">
        <v>524</v>
      </c>
      <c r="S92" s="41">
        <v>1.16</v>
      </c>
      <c r="T92" s="41">
        <v>1.21</v>
      </c>
      <c r="U92" s="41">
        <v>1.35</v>
      </c>
      <c r="V92" s="41">
        <v>1.52</v>
      </c>
      <c r="W92" s="41">
        <v>1.58</v>
      </c>
      <c r="X92" s="199">
        <v>1.75</v>
      </c>
      <c r="Y92" s="200">
        <v>1.79</v>
      </c>
      <c r="Z92" s="200">
        <v>1.79</v>
      </c>
      <c r="AA92" s="200">
        <v>1.88</v>
      </c>
      <c r="AB92" s="200">
        <v>1.92</v>
      </c>
      <c r="AC92" s="200">
        <v>1.96</v>
      </c>
      <c r="AD92" s="200">
        <v>1.96</v>
      </c>
      <c r="AE92" s="311">
        <v>1.96</v>
      </c>
      <c r="AF92" s="200">
        <v>1.96</v>
      </c>
      <c r="AG92" s="330">
        <v>1.96</v>
      </c>
    </row>
    <row r="93" spans="1:33" ht="12.75">
      <c r="A93" s="281">
        <v>529</v>
      </c>
      <c r="B93" s="207">
        <v>0.54</v>
      </c>
      <c r="C93" s="204">
        <v>0.459</v>
      </c>
      <c r="D93" s="204">
        <v>0.48</v>
      </c>
      <c r="E93" s="207">
        <v>0.41</v>
      </c>
      <c r="F93" s="205">
        <v>0.41</v>
      </c>
      <c r="G93" s="205">
        <v>0.44</v>
      </c>
      <c r="H93" s="206">
        <v>0.44</v>
      </c>
      <c r="I93" s="206">
        <v>0.49</v>
      </c>
      <c r="J93" s="206">
        <v>0.44</v>
      </c>
      <c r="K93" s="206">
        <v>0.45</v>
      </c>
      <c r="L93" s="206">
        <v>0.39</v>
      </c>
      <c r="M93" s="206">
        <v>0.35</v>
      </c>
      <c r="N93" s="307">
        <v>0.45</v>
      </c>
      <c r="O93" s="206">
        <v>0.45</v>
      </c>
      <c r="P93" s="206">
        <v>0.44</v>
      </c>
      <c r="Q93" s="4"/>
      <c r="R93" s="281">
        <v>529</v>
      </c>
      <c r="S93" s="41">
        <v>0.97</v>
      </c>
      <c r="T93" s="41">
        <v>0.98</v>
      </c>
      <c r="U93" s="41">
        <v>1</v>
      </c>
      <c r="V93" s="41">
        <v>1.03</v>
      </c>
      <c r="W93" s="41">
        <v>0.99</v>
      </c>
      <c r="X93" s="199">
        <v>0.96</v>
      </c>
      <c r="Y93" s="200">
        <v>0.98</v>
      </c>
      <c r="Z93" s="200">
        <v>0.98</v>
      </c>
      <c r="AA93" s="200">
        <v>0.98</v>
      </c>
      <c r="AB93" s="200">
        <v>1</v>
      </c>
      <c r="AC93" s="200">
        <v>1.02</v>
      </c>
      <c r="AD93" s="200">
        <v>1.02</v>
      </c>
      <c r="AE93" s="311">
        <v>1.02</v>
      </c>
      <c r="AF93" s="200">
        <v>1.02</v>
      </c>
      <c r="AG93" s="330">
        <v>1.02</v>
      </c>
    </row>
    <row r="94" spans="1:33" ht="12.75">
      <c r="A94" s="281">
        <v>533</v>
      </c>
      <c r="B94" s="207">
        <v>2.035</v>
      </c>
      <c r="C94" s="204">
        <v>1.647</v>
      </c>
      <c r="D94" s="204">
        <v>1.54</v>
      </c>
      <c r="E94" s="207">
        <v>1.28</v>
      </c>
      <c r="F94" s="205">
        <v>1.28</v>
      </c>
      <c r="G94" s="205">
        <v>1.36</v>
      </c>
      <c r="H94" s="206">
        <v>1.36</v>
      </c>
      <c r="I94" s="206">
        <v>1.55</v>
      </c>
      <c r="J94" s="206">
        <v>1.43</v>
      </c>
      <c r="K94" s="206">
        <v>1.43</v>
      </c>
      <c r="L94" s="206">
        <v>1.22</v>
      </c>
      <c r="M94" s="206">
        <v>1.25</v>
      </c>
      <c r="N94" s="307">
        <v>1.14</v>
      </c>
      <c r="O94" s="206">
        <v>1.19</v>
      </c>
      <c r="P94" s="206">
        <v>1.15</v>
      </c>
      <c r="Q94" s="4"/>
      <c r="R94" s="281">
        <v>533</v>
      </c>
      <c r="S94" s="41">
        <v>3.64</v>
      </c>
      <c r="T94" s="41">
        <v>3.53</v>
      </c>
      <c r="U94" s="41">
        <v>3.32</v>
      </c>
      <c r="V94" s="41">
        <v>3.14</v>
      </c>
      <c r="W94" s="41">
        <v>3.14</v>
      </c>
      <c r="X94" s="199">
        <v>3.06</v>
      </c>
      <c r="Y94" s="200">
        <v>3.06</v>
      </c>
      <c r="Z94" s="200">
        <v>3.06</v>
      </c>
      <c r="AA94" s="200">
        <v>3.06</v>
      </c>
      <c r="AB94" s="200">
        <v>3.12</v>
      </c>
      <c r="AC94" s="200">
        <v>3.19</v>
      </c>
      <c r="AD94" s="200">
        <v>3.19</v>
      </c>
      <c r="AE94" s="311">
        <v>3.19</v>
      </c>
      <c r="AF94" s="200">
        <v>3.19</v>
      </c>
      <c r="AG94" s="330">
        <v>2.75</v>
      </c>
    </row>
    <row r="95" spans="1:33" ht="12.75">
      <c r="A95" s="281">
        <v>538</v>
      </c>
      <c r="B95" s="207">
        <v>2.596</v>
      </c>
      <c r="C95" s="204">
        <v>2.169</v>
      </c>
      <c r="D95" s="204">
        <v>2.13</v>
      </c>
      <c r="E95" s="207">
        <v>1.97</v>
      </c>
      <c r="F95" s="205">
        <v>1.84</v>
      </c>
      <c r="G95" s="205">
        <v>1.93</v>
      </c>
      <c r="H95" s="206">
        <v>1.75</v>
      </c>
      <c r="I95" s="206">
        <v>1.87</v>
      </c>
      <c r="J95" s="206">
        <v>1.71</v>
      </c>
      <c r="K95" s="206">
        <v>1.74</v>
      </c>
      <c r="L95" s="206">
        <v>1.48</v>
      </c>
      <c r="M95" s="206">
        <v>1.31</v>
      </c>
      <c r="N95" s="307">
        <v>1.37</v>
      </c>
      <c r="O95" s="206">
        <v>1.54</v>
      </c>
      <c r="P95" s="206">
        <v>1.66</v>
      </c>
      <c r="Q95" s="4"/>
      <c r="R95" s="281">
        <v>538</v>
      </c>
      <c r="S95" s="41">
        <v>4.81</v>
      </c>
      <c r="T95" s="41">
        <v>4.71</v>
      </c>
      <c r="U95" s="41">
        <v>4.71</v>
      </c>
      <c r="V95" s="41">
        <v>4.51</v>
      </c>
      <c r="W95" s="41">
        <v>4.28</v>
      </c>
      <c r="X95" s="199">
        <v>4.15</v>
      </c>
      <c r="Y95" s="200">
        <v>3.92</v>
      </c>
      <c r="Z95" s="200">
        <v>4.1</v>
      </c>
      <c r="AA95" s="200">
        <v>4.1</v>
      </c>
      <c r="AB95" s="200">
        <v>4.18</v>
      </c>
      <c r="AC95" s="200">
        <v>4.28</v>
      </c>
      <c r="AD95" s="200">
        <v>4.28</v>
      </c>
      <c r="AE95" s="311">
        <v>4.28</v>
      </c>
      <c r="AF95" s="200">
        <v>4.28</v>
      </c>
      <c r="AG95" s="330">
        <v>4.17</v>
      </c>
    </row>
    <row r="96" spans="1:33" ht="12.75">
      <c r="A96" s="281">
        <v>542</v>
      </c>
      <c r="B96" s="207">
        <v>1.204</v>
      </c>
      <c r="C96" s="204">
        <v>1.017</v>
      </c>
      <c r="D96" s="204">
        <v>1.03</v>
      </c>
      <c r="E96" s="207">
        <v>1.01</v>
      </c>
      <c r="F96" s="205">
        <v>0.95</v>
      </c>
      <c r="G96" s="205">
        <v>0.92</v>
      </c>
      <c r="H96" s="206">
        <v>0.85</v>
      </c>
      <c r="I96" s="206">
        <v>0.88</v>
      </c>
      <c r="J96" s="206">
        <v>0.81</v>
      </c>
      <c r="K96" s="206">
        <v>0.84</v>
      </c>
      <c r="L96" s="206">
        <v>0.73</v>
      </c>
      <c r="M96" s="206">
        <v>0.69</v>
      </c>
      <c r="N96" s="307">
        <v>0.81</v>
      </c>
      <c r="O96" s="206">
        <v>0.83</v>
      </c>
      <c r="P96" s="206">
        <v>0.83</v>
      </c>
      <c r="Q96" s="4"/>
      <c r="R96" s="281">
        <v>542</v>
      </c>
      <c r="S96" s="41">
        <v>2.14</v>
      </c>
      <c r="T96" s="41">
        <v>2.14</v>
      </c>
      <c r="U96" s="41">
        <v>2.14</v>
      </c>
      <c r="V96" s="41">
        <v>2.18</v>
      </c>
      <c r="W96" s="41">
        <v>2.04</v>
      </c>
      <c r="X96" s="199">
        <v>2.04</v>
      </c>
      <c r="Y96" s="200">
        <v>2.04</v>
      </c>
      <c r="Z96" s="200">
        <v>2.04</v>
      </c>
      <c r="AA96" s="200">
        <v>2.04</v>
      </c>
      <c r="AB96" s="200">
        <v>2.08</v>
      </c>
      <c r="AC96" s="200">
        <v>2.13</v>
      </c>
      <c r="AD96" s="200">
        <v>2.13</v>
      </c>
      <c r="AE96" s="311">
        <v>2.13</v>
      </c>
      <c r="AF96" s="200">
        <v>2.13</v>
      </c>
      <c r="AG96" s="330">
        <v>2.08</v>
      </c>
    </row>
    <row r="97" spans="1:33" ht="12.75">
      <c r="A97" s="282">
        <v>551</v>
      </c>
      <c r="B97" s="207">
        <v>0.97</v>
      </c>
      <c r="C97" s="204">
        <v>0.83</v>
      </c>
      <c r="D97" s="204">
        <v>0.86</v>
      </c>
      <c r="E97" s="207">
        <v>0.94</v>
      </c>
      <c r="F97" s="205">
        <v>0.98</v>
      </c>
      <c r="G97" s="205">
        <v>0.98</v>
      </c>
      <c r="H97" s="206">
        <v>0.96</v>
      </c>
      <c r="I97" s="206">
        <v>0.91</v>
      </c>
      <c r="J97" s="206">
        <v>0.85</v>
      </c>
      <c r="K97" s="206">
        <v>0.91</v>
      </c>
      <c r="L97" s="206">
        <v>0.95</v>
      </c>
      <c r="M97" s="206">
        <v>0.89</v>
      </c>
      <c r="N97" s="307">
        <v>1</v>
      </c>
      <c r="O97" s="206">
        <v>0.99</v>
      </c>
      <c r="P97" s="206">
        <v>1</v>
      </c>
      <c r="Q97" s="4"/>
      <c r="R97" s="282">
        <v>551</v>
      </c>
      <c r="S97" s="41">
        <v>1.73</v>
      </c>
      <c r="T97" s="41">
        <v>1.66</v>
      </c>
      <c r="U97" s="41">
        <v>1.59</v>
      </c>
      <c r="V97" s="41">
        <v>1.71</v>
      </c>
      <c r="W97" s="41">
        <v>1.78</v>
      </c>
      <c r="X97" s="199">
        <v>1.83</v>
      </c>
      <c r="Y97" s="200">
        <v>1.9</v>
      </c>
      <c r="Z97" s="200">
        <v>1.9</v>
      </c>
      <c r="AA97" s="200">
        <v>2</v>
      </c>
      <c r="AB97" s="200">
        <v>2.04</v>
      </c>
      <c r="AC97" s="200">
        <v>2.09</v>
      </c>
      <c r="AD97" s="200">
        <v>2.09</v>
      </c>
      <c r="AE97" s="311">
        <v>2.09</v>
      </c>
      <c r="AF97" s="200">
        <v>2.09</v>
      </c>
      <c r="AG97" s="330">
        <v>2.09</v>
      </c>
    </row>
    <row r="98" spans="1:33" ht="12.75">
      <c r="A98" s="282">
        <v>553</v>
      </c>
      <c r="B98" s="207">
        <v>0.676</v>
      </c>
      <c r="C98" s="204">
        <v>0.531</v>
      </c>
      <c r="D98" s="204">
        <v>0.54</v>
      </c>
      <c r="E98" s="207">
        <v>0.63</v>
      </c>
      <c r="F98" s="205">
        <v>0.69</v>
      </c>
      <c r="G98" s="205">
        <v>0.72</v>
      </c>
      <c r="H98" s="206">
        <v>0.73</v>
      </c>
      <c r="I98" s="206">
        <v>0.73</v>
      </c>
      <c r="J98" s="206">
        <v>0.75</v>
      </c>
      <c r="K98" s="206">
        <v>0.78</v>
      </c>
      <c r="L98" s="206">
        <v>0.68</v>
      </c>
      <c r="M98" s="206">
        <v>0.61</v>
      </c>
      <c r="N98" s="307">
        <v>0.67</v>
      </c>
      <c r="O98" s="206">
        <v>0.8</v>
      </c>
      <c r="P98" s="206">
        <v>0.81</v>
      </c>
      <c r="Q98" s="4"/>
      <c r="R98" s="282">
        <v>553</v>
      </c>
      <c r="S98" s="41">
        <v>1.25</v>
      </c>
      <c r="T98" s="41">
        <v>1.12</v>
      </c>
      <c r="U98" s="41">
        <v>1.05</v>
      </c>
      <c r="V98" s="41">
        <v>1.22</v>
      </c>
      <c r="W98" s="41">
        <v>1.36</v>
      </c>
      <c r="X98" s="199">
        <v>1.44</v>
      </c>
      <c r="Y98" s="200">
        <v>1.53</v>
      </c>
      <c r="Z98" s="200">
        <v>1.57</v>
      </c>
      <c r="AA98" s="200">
        <v>1.85</v>
      </c>
      <c r="AB98" s="200">
        <v>1.89</v>
      </c>
      <c r="AC98" s="200">
        <v>1.93</v>
      </c>
      <c r="AD98" s="200">
        <v>1.93</v>
      </c>
      <c r="AE98" s="311">
        <v>1.93</v>
      </c>
      <c r="AF98" s="200">
        <v>1.93</v>
      </c>
      <c r="AG98" s="330">
        <v>1.91</v>
      </c>
    </row>
    <row r="99" spans="1:33" ht="12.75">
      <c r="A99" s="282">
        <v>560</v>
      </c>
      <c r="B99" s="207">
        <v>1.39</v>
      </c>
      <c r="C99" s="204">
        <v>1.47</v>
      </c>
      <c r="D99" s="204">
        <v>1.46</v>
      </c>
      <c r="E99" s="207">
        <v>1.38</v>
      </c>
      <c r="F99" s="205">
        <v>1.37</v>
      </c>
      <c r="G99" s="205">
        <v>1.27</v>
      </c>
      <c r="H99" s="206">
        <v>1.17</v>
      </c>
      <c r="I99" s="206">
        <v>1.09</v>
      </c>
      <c r="J99" s="206">
        <v>1.18</v>
      </c>
      <c r="K99" s="206">
        <v>1.26</v>
      </c>
      <c r="L99" s="206">
        <v>1.22</v>
      </c>
      <c r="M99" s="206">
        <v>1.1</v>
      </c>
      <c r="N99" s="307">
        <v>1.1</v>
      </c>
      <c r="O99" s="206">
        <v>1.18</v>
      </c>
      <c r="P99" s="206">
        <v>1.1</v>
      </c>
      <c r="Q99" s="4"/>
      <c r="R99" s="282">
        <v>560</v>
      </c>
      <c r="S99" s="41">
        <v>2.8</v>
      </c>
      <c r="T99" s="41">
        <v>2.8</v>
      </c>
      <c r="U99" s="41">
        <v>2.73</v>
      </c>
      <c r="V99" s="41">
        <v>2.73</v>
      </c>
      <c r="W99" s="41">
        <v>2.73</v>
      </c>
      <c r="X99" s="199">
        <v>2.68</v>
      </c>
      <c r="Y99" s="200">
        <v>2.64</v>
      </c>
      <c r="Z99" s="200">
        <v>2.77</v>
      </c>
      <c r="AA99" s="200">
        <v>3.28</v>
      </c>
      <c r="AB99" s="200">
        <v>3.35</v>
      </c>
      <c r="AC99" s="200">
        <v>3.43</v>
      </c>
      <c r="AD99" s="200">
        <v>3.43</v>
      </c>
      <c r="AE99" s="311">
        <v>3.43</v>
      </c>
      <c r="AF99" s="200">
        <v>3.43</v>
      </c>
      <c r="AG99" s="330">
        <v>2.95</v>
      </c>
    </row>
    <row r="100" spans="1:33" ht="12.75">
      <c r="A100" s="282">
        <v>570</v>
      </c>
      <c r="B100" s="207">
        <v>2.968</v>
      </c>
      <c r="C100" s="204">
        <v>2.538</v>
      </c>
      <c r="D100" s="204">
        <v>2.49</v>
      </c>
      <c r="E100" s="207">
        <v>2.43</v>
      </c>
      <c r="F100" s="205">
        <v>2.49</v>
      </c>
      <c r="G100" s="205">
        <v>2.38</v>
      </c>
      <c r="H100" s="206">
        <v>2.25</v>
      </c>
      <c r="I100" s="206">
        <v>2.22</v>
      </c>
      <c r="J100" s="206">
        <v>2.19</v>
      </c>
      <c r="K100" s="206">
        <v>2.29</v>
      </c>
      <c r="L100" s="206">
        <v>2.45</v>
      </c>
      <c r="M100" s="206">
        <v>2.16</v>
      </c>
      <c r="N100" s="307">
        <v>2.23</v>
      </c>
      <c r="O100" s="206">
        <v>2.65</v>
      </c>
      <c r="P100" s="206">
        <v>2.55</v>
      </c>
      <c r="Q100" s="4"/>
      <c r="R100" s="282">
        <v>570</v>
      </c>
      <c r="S100" s="41">
        <v>5.94</v>
      </c>
      <c r="T100" s="41">
        <v>5.83</v>
      </c>
      <c r="U100" s="41">
        <v>5.68</v>
      </c>
      <c r="V100" s="41">
        <v>5.84</v>
      </c>
      <c r="W100" s="41">
        <v>5.84</v>
      </c>
      <c r="X100" s="199">
        <v>5.7</v>
      </c>
      <c r="Y100" s="200">
        <v>5.79</v>
      </c>
      <c r="Z100" s="200">
        <v>5.79</v>
      </c>
      <c r="AA100" s="200">
        <v>6.43</v>
      </c>
      <c r="AB100" s="200">
        <v>6.56</v>
      </c>
      <c r="AC100" s="200">
        <v>6.72</v>
      </c>
      <c r="AD100" s="200">
        <v>6.72</v>
      </c>
      <c r="AE100" s="311">
        <v>6.72</v>
      </c>
      <c r="AF100" s="200">
        <v>6.72</v>
      </c>
      <c r="AG100" s="330">
        <v>6.72</v>
      </c>
    </row>
    <row r="101" spans="1:33" ht="12.75">
      <c r="A101" s="282">
        <v>577</v>
      </c>
      <c r="B101" s="207">
        <v>1.331</v>
      </c>
      <c r="C101" s="204">
        <v>1.206</v>
      </c>
      <c r="D101" s="204">
        <v>1.18</v>
      </c>
      <c r="E101" s="207">
        <v>1.02</v>
      </c>
      <c r="F101" s="205">
        <v>1.02</v>
      </c>
      <c r="G101" s="205">
        <v>0.97</v>
      </c>
      <c r="H101" s="206">
        <v>0.86</v>
      </c>
      <c r="I101" s="206">
        <v>0.82</v>
      </c>
      <c r="J101" s="206">
        <v>0.91</v>
      </c>
      <c r="K101" s="206">
        <v>1.02</v>
      </c>
      <c r="L101" s="206">
        <v>1.2</v>
      </c>
      <c r="M101" s="206">
        <v>1.09</v>
      </c>
      <c r="N101" s="307">
        <v>1.3</v>
      </c>
      <c r="O101" s="206">
        <v>1.56</v>
      </c>
      <c r="P101" s="206">
        <v>1.47</v>
      </c>
      <c r="Q101" s="4"/>
      <c r="R101" s="282">
        <v>577</v>
      </c>
      <c r="S101" s="41">
        <v>2.78</v>
      </c>
      <c r="T101" s="41">
        <v>2.75</v>
      </c>
      <c r="U101" s="41">
        <v>2.62</v>
      </c>
      <c r="V101" s="41">
        <v>2.54</v>
      </c>
      <c r="W101" s="41">
        <v>2.54</v>
      </c>
      <c r="X101" s="199">
        <v>2.48</v>
      </c>
      <c r="Y101" s="200">
        <v>2.43</v>
      </c>
      <c r="Z101" s="200">
        <v>2.46</v>
      </c>
      <c r="AA101" s="200">
        <v>2.89</v>
      </c>
      <c r="AB101" s="200">
        <v>2.95</v>
      </c>
      <c r="AC101" s="200">
        <v>3.02</v>
      </c>
      <c r="AD101" s="200">
        <v>3.02</v>
      </c>
      <c r="AE101" s="311">
        <v>3.02</v>
      </c>
      <c r="AF101" s="200">
        <v>3.02</v>
      </c>
      <c r="AG101" s="330">
        <v>3.02</v>
      </c>
    </row>
    <row r="102" spans="1:33" ht="12.75">
      <c r="A102" s="282">
        <v>580</v>
      </c>
      <c r="B102" s="207">
        <v>2.204</v>
      </c>
      <c r="C102" s="204">
        <v>1.89</v>
      </c>
      <c r="D102" s="204">
        <v>1.89</v>
      </c>
      <c r="E102" s="207">
        <v>1.98</v>
      </c>
      <c r="F102" s="205">
        <v>1.96</v>
      </c>
      <c r="G102" s="205">
        <v>1.83</v>
      </c>
      <c r="H102" s="206">
        <v>1.77</v>
      </c>
      <c r="I102" s="206">
        <v>1.71</v>
      </c>
      <c r="J102" s="206">
        <v>1.64</v>
      </c>
      <c r="K102" s="206">
        <v>1.76</v>
      </c>
      <c r="L102" s="206">
        <v>1.84</v>
      </c>
      <c r="M102" s="206">
        <v>1.62</v>
      </c>
      <c r="N102" s="307">
        <v>1.63</v>
      </c>
      <c r="O102" s="206">
        <v>2.14</v>
      </c>
      <c r="P102" s="206">
        <v>1.93</v>
      </c>
      <c r="Q102" s="4"/>
      <c r="R102" s="282">
        <v>580</v>
      </c>
      <c r="S102" s="41">
        <v>4.3</v>
      </c>
      <c r="T102" s="41">
        <v>4.15</v>
      </c>
      <c r="U102" s="41">
        <v>4.15</v>
      </c>
      <c r="V102" s="41">
        <v>4.48</v>
      </c>
      <c r="W102" s="41">
        <v>4.48</v>
      </c>
      <c r="X102" s="199">
        <v>4.36</v>
      </c>
      <c r="Y102" s="200">
        <v>4.43</v>
      </c>
      <c r="Z102" s="200">
        <v>4.43</v>
      </c>
      <c r="AA102" s="200">
        <v>4.89</v>
      </c>
      <c r="AB102" s="200">
        <v>4.99</v>
      </c>
      <c r="AC102" s="200">
        <v>5.11</v>
      </c>
      <c r="AD102" s="200">
        <v>5.11</v>
      </c>
      <c r="AE102" s="311">
        <v>5.11</v>
      </c>
      <c r="AF102" s="200">
        <v>5.11</v>
      </c>
      <c r="AG102" s="330">
        <v>5.11</v>
      </c>
    </row>
    <row r="103" spans="1:33" ht="12.75">
      <c r="A103" s="282">
        <v>584</v>
      </c>
      <c r="B103" s="207">
        <v>1.298</v>
      </c>
      <c r="C103" s="204">
        <v>1.125</v>
      </c>
      <c r="D103" s="204">
        <v>1.17</v>
      </c>
      <c r="E103" s="207">
        <v>1.02</v>
      </c>
      <c r="F103" s="205">
        <v>1.06</v>
      </c>
      <c r="G103" s="205">
        <v>1.19</v>
      </c>
      <c r="H103" s="206">
        <v>1.17</v>
      </c>
      <c r="I103" s="206">
        <v>1.16</v>
      </c>
      <c r="J103" s="206">
        <v>1.13</v>
      </c>
      <c r="K103" s="206">
        <v>1.19</v>
      </c>
      <c r="L103" s="206">
        <v>1.03</v>
      </c>
      <c r="M103" s="206">
        <v>0.96</v>
      </c>
      <c r="N103" s="307">
        <v>1.15</v>
      </c>
      <c r="O103" s="206">
        <v>1.22</v>
      </c>
      <c r="P103" s="206">
        <v>1.3</v>
      </c>
      <c r="Q103" s="4"/>
      <c r="R103" s="282">
        <v>584</v>
      </c>
      <c r="S103" s="41">
        <v>2.57</v>
      </c>
      <c r="T103" s="41">
        <v>2.6</v>
      </c>
      <c r="U103" s="41">
        <v>2.6</v>
      </c>
      <c r="V103" s="41">
        <v>2.65</v>
      </c>
      <c r="W103" s="41">
        <v>2.65</v>
      </c>
      <c r="X103" s="199">
        <v>2.65</v>
      </c>
      <c r="Y103" s="200">
        <v>2.71</v>
      </c>
      <c r="Z103" s="200">
        <v>2.71</v>
      </c>
      <c r="AA103" s="200">
        <v>2.91</v>
      </c>
      <c r="AB103" s="200">
        <v>2.97</v>
      </c>
      <c r="AC103" s="200">
        <v>3.04</v>
      </c>
      <c r="AD103" s="200">
        <v>3.04</v>
      </c>
      <c r="AE103" s="311">
        <v>3.04</v>
      </c>
      <c r="AF103" s="200">
        <v>3.04</v>
      </c>
      <c r="AG103" s="330">
        <v>3.04</v>
      </c>
    </row>
    <row r="104" spans="1:33" ht="12.75">
      <c r="A104" s="282">
        <v>590</v>
      </c>
      <c r="B104" s="207">
        <v>3.385</v>
      </c>
      <c r="C104" s="204">
        <v>3.08</v>
      </c>
      <c r="D104" s="204">
        <v>2.99</v>
      </c>
      <c r="E104" s="207">
        <v>2.86</v>
      </c>
      <c r="F104" s="205">
        <v>2.85</v>
      </c>
      <c r="G104" s="205">
        <v>2.66</v>
      </c>
      <c r="H104" s="206">
        <v>2.55</v>
      </c>
      <c r="I104" s="206">
        <v>2.56</v>
      </c>
      <c r="J104" s="206">
        <v>2.38</v>
      </c>
      <c r="K104" s="206">
        <v>2.47</v>
      </c>
      <c r="L104" s="206">
        <v>2.12</v>
      </c>
      <c r="M104" s="206">
        <v>2.15</v>
      </c>
      <c r="N104" s="307">
        <v>2.17</v>
      </c>
      <c r="O104" s="206">
        <v>3.26</v>
      </c>
      <c r="P104" s="206">
        <v>3.68</v>
      </c>
      <c r="Q104" s="4"/>
      <c r="R104" s="282">
        <v>590</v>
      </c>
      <c r="S104" s="41">
        <v>6.53</v>
      </c>
      <c r="T104" s="41">
        <v>6.29</v>
      </c>
      <c r="U104" s="41">
        <v>6.08</v>
      </c>
      <c r="V104" s="41">
        <v>5.91</v>
      </c>
      <c r="W104" s="41">
        <v>5.91</v>
      </c>
      <c r="X104" s="199">
        <v>5.75</v>
      </c>
      <c r="Y104" s="200">
        <v>5.85</v>
      </c>
      <c r="Z104" s="200">
        <v>5.85</v>
      </c>
      <c r="AA104" s="200">
        <v>6.18</v>
      </c>
      <c r="AB104" s="200">
        <v>6.3</v>
      </c>
      <c r="AC104" s="200">
        <v>6.46</v>
      </c>
      <c r="AD104" s="200">
        <v>6.46</v>
      </c>
      <c r="AE104" s="311">
        <v>6.46</v>
      </c>
      <c r="AF104" s="200">
        <v>6.46</v>
      </c>
      <c r="AG104" s="330">
        <v>6.76</v>
      </c>
    </row>
    <row r="105" spans="1:33" ht="12.75">
      <c r="A105" s="283">
        <v>604</v>
      </c>
      <c r="B105" s="207">
        <v>1.3</v>
      </c>
      <c r="C105" s="204">
        <v>1.08</v>
      </c>
      <c r="D105" s="204">
        <v>1.08</v>
      </c>
      <c r="E105" s="207">
        <v>0.94</v>
      </c>
      <c r="F105" s="205">
        <v>0.94</v>
      </c>
      <c r="G105" s="205">
        <v>0.9</v>
      </c>
      <c r="H105" s="206">
        <v>0.87</v>
      </c>
      <c r="I105" s="206">
        <v>0.94</v>
      </c>
      <c r="J105" s="206">
        <v>0.88</v>
      </c>
      <c r="K105" s="206">
        <v>0.92</v>
      </c>
      <c r="L105" s="206">
        <v>0.91</v>
      </c>
      <c r="M105" s="206">
        <v>0.81</v>
      </c>
      <c r="N105" s="307">
        <v>0.82</v>
      </c>
      <c r="O105" s="206">
        <v>0.91</v>
      </c>
      <c r="P105" s="206">
        <v>0.88</v>
      </c>
      <c r="Q105" s="4"/>
      <c r="R105" s="283">
        <v>604</v>
      </c>
      <c r="S105" s="41">
        <v>2.43</v>
      </c>
      <c r="T105" s="41">
        <v>2.36</v>
      </c>
      <c r="U105" s="41">
        <v>2.28</v>
      </c>
      <c r="V105" s="41">
        <v>2.24</v>
      </c>
      <c r="W105" s="41">
        <v>2.33</v>
      </c>
      <c r="X105" s="199">
        <v>2.33</v>
      </c>
      <c r="Y105" s="200">
        <v>2.43</v>
      </c>
      <c r="Z105" s="200">
        <v>2.43</v>
      </c>
      <c r="AA105" s="200">
        <v>2.43</v>
      </c>
      <c r="AB105" s="200">
        <v>2.48</v>
      </c>
      <c r="AC105" s="200">
        <v>2.54</v>
      </c>
      <c r="AD105" s="200">
        <v>2.54</v>
      </c>
      <c r="AE105" s="311">
        <v>2.54</v>
      </c>
      <c r="AF105" s="200">
        <v>2.54</v>
      </c>
      <c r="AG105" s="330">
        <v>2.34</v>
      </c>
    </row>
    <row r="106" spans="1:33" ht="12.75">
      <c r="A106" s="283">
        <v>606</v>
      </c>
      <c r="B106" s="207">
        <v>0.698</v>
      </c>
      <c r="C106" s="204">
        <v>0.612</v>
      </c>
      <c r="D106" s="204">
        <v>0.64</v>
      </c>
      <c r="E106" s="207">
        <v>0.6</v>
      </c>
      <c r="F106" s="205">
        <v>0.68</v>
      </c>
      <c r="G106" s="205">
        <v>0.75</v>
      </c>
      <c r="H106" s="206">
        <v>0.81</v>
      </c>
      <c r="I106" s="206">
        <v>0.91</v>
      </c>
      <c r="J106" s="206">
        <v>0.98</v>
      </c>
      <c r="K106" s="206">
        <v>0.99</v>
      </c>
      <c r="L106" s="206">
        <v>0.87</v>
      </c>
      <c r="M106" s="206">
        <v>0.87</v>
      </c>
      <c r="N106" s="307">
        <v>0.84</v>
      </c>
      <c r="O106" s="206">
        <v>0.91</v>
      </c>
      <c r="P106" s="206">
        <v>0.94</v>
      </c>
      <c r="Q106" s="4"/>
      <c r="R106" s="283">
        <v>606</v>
      </c>
      <c r="S106" s="41">
        <v>1.29</v>
      </c>
      <c r="T106" s="41">
        <v>1.3</v>
      </c>
      <c r="U106" s="41">
        <v>1.3</v>
      </c>
      <c r="V106" s="41">
        <v>1.48</v>
      </c>
      <c r="W106" s="41">
        <v>1.63</v>
      </c>
      <c r="X106" s="199">
        <v>1.71</v>
      </c>
      <c r="Y106" s="200">
        <v>1.81</v>
      </c>
      <c r="Z106" s="200">
        <v>1.81</v>
      </c>
      <c r="AA106" s="200">
        <v>2.11</v>
      </c>
      <c r="AB106" s="200">
        <v>2.15</v>
      </c>
      <c r="AC106" s="200">
        <v>2.2</v>
      </c>
      <c r="AD106" s="200">
        <v>2.2</v>
      </c>
      <c r="AE106" s="311">
        <v>2.2</v>
      </c>
      <c r="AF106" s="200">
        <v>2.2</v>
      </c>
      <c r="AG106" s="330">
        <v>2.09</v>
      </c>
    </row>
    <row r="107" spans="1:33" ht="12.75">
      <c r="A107" s="283">
        <v>607</v>
      </c>
      <c r="B107" s="207">
        <v>1.742</v>
      </c>
      <c r="C107" s="204">
        <v>1.47</v>
      </c>
      <c r="D107" s="204">
        <v>1.49</v>
      </c>
      <c r="E107" s="207">
        <v>1.43</v>
      </c>
      <c r="F107" s="205">
        <v>1.43</v>
      </c>
      <c r="G107" s="205">
        <v>1.49</v>
      </c>
      <c r="H107" s="206">
        <v>1.51</v>
      </c>
      <c r="I107" s="206">
        <v>1.63</v>
      </c>
      <c r="J107" s="206">
        <v>1.44</v>
      </c>
      <c r="K107" s="206">
        <v>1.45</v>
      </c>
      <c r="L107" s="206">
        <v>1.25</v>
      </c>
      <c r="M107" s="206">
        <v>1.1</v>
      </c>
      <c r="N107" s="307">
        <v>1.07</v>
      </c>
      <c r="O107" s="206">
        <v>1.06</v>
      </c>
      <c r="P107" s="206">
        <v>0.99</v>
      </c>
      <c r="Q107" s="4"/>
      <c r="R107" s="283">
        <v>607</v>
      </c>
      <c r="S107" s="41">
        <v>3.2</v>
      </c>
      <c r="T107" s="41">
        <v>3.11</v>
      </c>
      <c r="U107" s="41">
        <v>3.11</v>
      </c>
      <c r="V107" s="41">
        <v>3.26</v>
      </c>
      <c r="W107" s="41">
        <v>3.2</v>
      </c>
      <c r="X107" s="199">
        <v>3.31</v>
      </c>
      <c r="Y107" s="200">
        <v>3.51</v>
      </c>
      <c r="Z107" s="200">
        <v>3.57</v>
      </c>
      <c r="AA107" s="200">
        <v>3.57</v>
      </c>
      <c r="AB107" s="200">
        <v>3.64</v>
      </c>
      <c r="AC107" s="200">
        <v>3.73</v>
      </c>
      <c r="AD107" s="200">
        <v>3.73</v>
      </c>
      <c r="AE107" s="311">
        <v>3.73</v>
      </c>
      <c r="AF107" s="200">
        <v>3.73</v>
      </c>
      <c r="AG107" s="330">
        <v>3.21</v>
      </c>
    </row>
    <row r="108" spans="1:33" ht="12.75">
      <c r="A108" s="283">
        <v>608</v>
      </c>
      <c r="B108" s="207">
        <v>1.798</v>
      </c>
      <c r="C108" s="204">
        <v>1.638</v>
      </c>
      <c r="D108" s="204">
        <v>1.65</v>
      </c>
      <c r="E108" s="207">
        <v>1.37</v>
      </c>
      <c r="F108" s="205">
        <v>1.5</v>
      </c>
      <c r="G108" s="205">
        <v>1.54</v>
      </c>
      <c r="H108" s="206">
        <v>1.42</v>
      </c>
      <c r="I108" s="206">
        <v>1.58</v>
      </c>
      <c r="J108" s="206">
        <v>1.47</v>
      </c>
      <c r="K108" s="206">
        <v>1.56</v>
      </c>
      <c r="L108" s="206">
        <v>1.34</v>
      </c>
      <c r="M108" s="206">
        <v>1.18</v>
      </c>
      <c r="N108" s="307">
        <v>1.12</v>
      </c>
      <c r="O108" s="206">
        <v>0.92</v>
      </c>
      <c r="P108" s="206">
        <v>0.77</v>
      </c>
      <c r="Q108" s="4"/>
      <c r="R108" s="283">
        <v>608</v>
      </c>
      <c r="S108" s="41">
        <v>3.56</v>
      </c>
      <c r="T108" s="41">
        <v>3.62</v>
      </c>
      <c r="U108" s="41">
        <v>3.73</v>
      </c>
      <c r="V108" s="41">
        <v>3.92</v>
      </c>
      <c r="W108" s="41">
        <v>4.14</v>
      </c>
      <c r="X108" s="199">
        <v>4.04</v>
      </c>
      <c r="Y108" s="200">
        <v>3.99</v>
      </c>
      <c r="Z108" s="200">
        <v>3.99</v>
      </c>
      <c r="AA108" s="200">
        <v>3.99</v>
      </c>
      <c r="AB108" s="200">
        <v>4.07</v>
      </c>
      <c r="AC108" s="200">
        <v>4.17</v>
      </c>
      <c r="AD108" s="200">
        <v>4.17</v>
      </c>
      <c r="AE108" s="311">
        <v>4.17</v>
      </c>
      <c r="AF108" s="200">
        <v>4.17</v>
      </c>
      <c r="AG108" s="330">
        <v>3.59</v>
      </c>
    </row>
    <row r="109" spans="1:33" ht="12.75">
      <c r="A109" s="283">
        <v>612</v>
      </c>
      <c r="B109" s="207">
        <v>1.408</v>
      </c>
      <c r="C109" s="204">
        <v>1.179</v>
      </c>
      <c r="D109" s="204">
        <v>1.17</v>
      </c>
      <c r="E109" s="207">
        <v>0.96</v>
      </c>
      <c r="F109" s="205">
        <v>0.91</v>
      </c>
      <c r="G109" s="205">
        <v>0.93</v>
      </c>
      <c r="H109" s="206">
        <v>0.9</v>
      </c>
      <c r="I109" s="206">
        <v>0.96</v>
      </c>
      <c r="J109" s="206">
        <v>0.86</v>
      </c>
      <c r="K109" s="206">
        <v>0.85</v>
      </c>
      <c r="L109" s="206">
        <v>0.75</v>
      </c>
      <c r="M109" s="206">
        <v>0.68</v>
      </c>
      <c r="N109" s="307">
        <v>0.72</v>
      </c>
      <c r="O109" s="206">
        <v>0.81</v>
      </c>
      <c r="P109" s="206">
        <v>0.86</v>
      </c>
      <c r="Q109" s="4"/>
      <c r="R109" s="283">
        <v>612</v>
      </c>
      <c r="S109" s="41">
        <v>2.58</v>
      </c>
      <c r="T109" s="41">
        <v>2.45</v>
      </c>
      <c r="U109" s="41">
        <v>2.35</v>
      </c>
      <c r="V109" s="41">
        <v>2.35</v>
      </c>
      <c r="W109" s="41">
        <v>2.3</v>
      </c>
      <c r="X109" s="199">
        <v>2.37</v>
      </c>
      <c r="Y109" s="200">
        <v>2.37</v>
      </c>
      <c r="Z109" s="200">
        <v>2.37</v>
      </c>
      <c r="AA109" s="200">
        <v>2.37</v>
      </c>
      <c r="AB109" s="200">
        <v>2.42</v>
      </c>
      <c r="AC109" s="200">
        <v>2.48</v>
      </c>
      <c r="AD109" s="200">
        <v>2.48</v>
      </c>
      <c r="AE109" s="311">
        <v>2.48</v>
      </c>
      <c r="AF109" s="200">
        <v>2.48</v>
      </c>
      <c r="AG109" s="330">
        <v>2.29</v>
      </c>
    </row>
    <row r="110" spans="1:33" ht="12.75">
      <c r="A110" s="283">
        <v>630</v>
      </c>
      <c r="B110" s="207">
        <v>2.038</v>
      </c>
      <c r="C110" s="204">
        <v>1.76</v>
      </c>
      <c r="D110" s="204">
        <v>1.7</v>
      </c>
      <c r="E110" s="207">
        <v>1.57</v>
      </c>
      <c r="F110" s="205">
        <v>1.51</v>
      </c>
      <c r="G110" s="205">
        <v>1.49</v>
      </c>
      <c r="H110" s="206">
        <v>1.42</v>
      </c>
      <c r="I110" s="206">
        <v>1.56</v>
      </c>
      <c r="J110" s="206">
        <v>1.44</v>
      </c>
      <c r="K110" s="206">
        <v>1.47</v>
      </c>
      <c r="L110" s="206">
        <v>1.58</v>
      </c>
      <c r="M110" s="206">
        <v>1.46</v>
      </c>
      <c r="N110" s="307">
        <v>1.52</v>
      </c>
      <c r="O110" s="206">
        <v>1.66</v>
      </c>
      <c r="P110" s="206">
        <v>1.55</v>
      </c>
      <c r="Q110" s="4"/>
      <c r="R110" s="283">
        <v>630</v>
      </c>
      <c r="S110" s="41">
        <v>3.72</v>
      </c>
      <c r="T110" s="41">
        <v>3.57</v>
      </c>
      <c r="U110" s="41">
        <v>3.41</v>
      </c>
      <c r="V110" s="41">
        <v>3.4</v>
      </c>
      <c r="W110" s="41">
        <v>3.33</v>
      </c>
      <c r="X110" s="199">
        <v>3.39</v>
      </c>
      <c r="Y110" s="200">
        <v>3.39</v>
      </c>
      <c r="Z110" s="200">
        <v>3.39</v>
      </c>
      <c r="AA110" s="200">
        <v>3.39</v>
      </c>
      <c r="AB110" s="200">
        <v>3.46</v>
      </c>
      <c r="AC110" s="200">
        <v>3.54</v>
      </c>
      <c r="AD110" s="200">
        <v>3.54</v>
      </c>
      <c r="AE110" s="311">
        <v>3.54</v>
      </c>
      <c r="AF110" s="200">
        <v>3.54</v>
      </c>
      <c r="AG110" s="330">
        <v>3.54</v>
      </c>
    </row>
    <row r="111" spans="1:33" ht="12.75">
      <c r="A111" s="283">
        <v>633</v>
      </c>
      <c r="B111" s="207">
        <v>0.937</v>
      </c>
      <c r="C111" s="204">
        <v>0.846</v>
      </c>
      <c r="D111" s="204">
        <v>0.94</v>
      </c>
      <c r="E111" s="207">
        <v>0.87</v>
      </c>
      <c r="F111" s="205">
        <v>0.97</v>
      </c>
      <c r="G111" s="205">
        <v>1.1</v>
      </c>
      <c r="H111" s="206">
        <v>1.07</v>
      </c>
      <c r="I111" s="206">
        <v>1.21</v>
      </c>
      <c r="J111" s="206">
        <v>1.15</v>
      </c>
      <c r="K111" s="206">
        <v>1.16</v>
      </c>
      <c r="L111" s="206">
        <v>1.02</v>
      </c>
      <c r="M111" s="206">
        <v>0.91</v>
      </c>
      <c r="N111" s="307">
        <v>0.97</v>
      </c>
      <c r="O111" s="206">
        <v>1.02</v>
      </c>
      <c r="P111" s="206">
        <v>1.07</v>
      </c>
      <c r="Q111" s="4"/>
      <c r="R111" s="283">
        <v>633</v>
      </c>
      <c r="S111" s="41">
        <v>1.7</v>
      </c>
      <c r="T111" s="41">
        <v>1.75</v>
      </c>
      <c r="U111" s="41">
        <v>1.9</v>
      </c>
      <c r="V111" s="41">
        <v>2.12</v>
      </c>
      <c r="W111" s="41">
        <v>2.3</v>
      </c>
      <c r="X111" s="199">
        <v>2.39</v>
      </c>
      <c r="Y111" s="200">
        <v>2.49</v>
      </c>
      <c r="Z111" s="200">
        <v>2.49</v>
      </c>
      <c r="AA111" s="200">
        <v>2.49</v>
      </c>
      <c r="AB111" s="200">
        <v>2.54</v>
      </c>
      <c r="AC111" s="200">
        <v>2.6</v>
      </c>
      <c r="AD111" s="200">
        <v>2.6</v>
      </c>
      <c r="AE111" s="311">
        <v>2.6</v>
      </c>
      <c r="AF111" s="200">
        <v>2.6</v>
      </c>
      <c r="AG111" s="330">
        <v>2.44</v>
      </c>
    </row>
    <row r="112" spans="1:33" ht="12.75">
      <c r="A112" s="283">
        <v>636</v>
      </c>
      <c r="B112" s="207">
        <v>0.671</v>
      </c>
      <c r="C112" s="204">
        <v>0.58</v>
      </c>
      <c r="D112" s="204">
        <v>0.59</v>
      </c>
      <c r="E112" s="207">
        <v>0.58</v>
      </c>
      <c r="F112" s="205">
        <v>0.59</v>
      </c>
      <c r="G112" s="205">
        <v>0.6</v>
      </c>
      <c r="H112" s="206">
        <v>0.59</v>
      </c>
      <c r="I112" s="206">
        <v>0.64</v>
      </c>
      <c r="J112" s="206">
        <v>0.6</v>
      </c>
      <c r="K112" s="206">
        <v>0.63</v>
      </c>
      <c r="L112" s="206">
        <v>0.59</v>
      </c>
      <c r="M112" s="206">
        <v>0.53</v>
      </c>
      <c r="N112" s="307">
        <v>0.57</v>
      </c>
      <c r="O112" s="206">
        <v>0.59</v>
      </c>
      <c r="P112" s="206">
        <v>0.55</v>
      </c>
      <c r="Q112" s="4"/>
      <c r="R112" s="283">
        <v>636</v>
      </c>
      <c r="S112" s="41">
        <v>1.23</v>
      </c>
      <c r="T112" s="41">
        <v>1.22</v>
      </c>
      <c r="U112" s="41">
        <v>1.19</v>
      </c>
      <c r="V112" s="41">
        <v>1.24</v>
      </c>
      <c r="W112" s="41">
        <v>1.29</v>
      </c>
      <c r="X112" s="199">
        <v>1.33</v>
      </c>
      <c r="Y112" s="200">
        <v>1.4</v>
      </c>
      <c r="Z112" s="200">
        <v>1.4</v>
      </c>
      <c r="AA112" s="200">
        <v>1.4</v>
      </c>
      <c r="AB112" s="200">
        <v>1.43</v>
      </c>
      <c r="AC112" s="200">
        <v>1.46</v>
      </c>
      <c r="AD112" s="200">
        <v>1.46</v>
      </c>
      <c r="AE112" s="311">
        <v>1.46</v>
      </c>
      <c r="AF112" s="200">
        <v>1.46</v>
      </c>
      <c r="AG112" s="330">
        <v>1.32</v>
      </c>
    </row>
    <row r="113" spans="1:33" ht="12.75">
      <c r="A113" s="283">
        <v>638</v>
      </c>
      <c r="B113" s="207">
        <v>0.252</v>
      </c>
      <c r="C113" s="204">
        <v>0.198</v>
      </c>
      <c r="D113" s="204">
        <v>0.21</v>
      </c>
      <c r="E113" s="207">
        <v>0.19</v>
      </c>
      <c r="F113" s="205">
        <v>0.22</v>
      </c>
      <c r="G113" s="205">
        <v>0.25</v>
      </c>
      <c r="H113" s="206">
        <v>0.27</v>
      </c>
      <c r="I113" s="206">
        <v>0.3</v>
      </c>
      <c r="J113" s="206">
        <v>0.32</v>
      </c>
      <c r="K113" s="206">
        <v>0.33</v>
      </c>
      <c r="L113" s="206">
        <v>0.42</v>
      </c>
      <c r="M113" s="206">
        <v>0.36</v>
      </c>
      <c r="N113" s="307">
        <v>0.33</v>
      </c>
      <c r="O113" s="206">
        <v>0.32</v>
      </c>
      <c r="P113" s="206">
        <v>0.29</v>
      </c>
      <c r="Q113" s="4"/>
      <c r="R113" s="283">
        <v>638</v>
      </c>
      <c r="S113" s="41">
        <v>0.46</v>
      </c>
      <c r="T113" s="41">
        <v>0.44</v>
      </c>
      <c r="U113" s="41">
        <v>0.43</v>
      </c>
      <c r="V113" s="41">
        <v>0.47</v>
      </c>
      <c r="W113" s="41">
        <v>0.52</v>
      </c>
      <c r="X113" s="199">
        <v>0.56</v>
      </c>
      <c r="Y113" s="200">
        <v>0.61</v>
      </c>
      <c r="Z113" s="200">
        <v>0.61</v>
      </c>
      <c r="AA113" s="200">
        <v>0.68</v>
      </c>
      <c r="AB113" s="200">
        <v>0.69</v>
      </c>
      <c r="AC113" s="200">
        <v>0.7</v>
      </c>
      <c r="AD113" s="200">
        <v>0.7</v>
      </c>
      <c r="AE113" s="311">
        <v>0.7</v>
      </c>
      <c r="AF113" s="200">
        <v>0.7</v>
      </c>
      <c r="AG113" s="330">
        <v>0.65</v>
      </c>
    </row>
    <row r="114" spans="1:33" ht="12.75">
      <c r="A114" s="283">
        <v>641</v>
      </c>
      <c r="B114" s="207">
        <v>0.499</v>
      </c>
      <c r="C114" s="204">
        <v>0.459</v>
      </c>
      <c r="D114" s="204">
        <v>0.46</v>
      </c>
      <c r="E114" s="207">
        <v>0.49</v>
      </c>
      <c r="F114" s="205">
        <v>0.53</v>
      </c>
      <c r="G114" s="205">
        <v>0.54</v>
      </c>
      <c r="H114" s="206">
        <v>0.56</v>
      </c>
      <c r="I114" s="206">
        <v>0.62</v>
      </c>
      <c r="J114" s="206">
        <v>0.66</v>
      </c>
      <c r="K114" s="206">
        <v>0.7</v>
      </c>
      <c r="L114" s="206">
        <v>0.64</v>
      </c>
      <c r="M114" s="206">
        <v>0.57</v>
      </c>
      <c r="N114" s="307">
        <v>0.57</v>
      </c>
      <c r="O114" s="206">
        <v>0.53</v>
      </c>
      <c r="P114" s="206">
        <v>0.49</v>
      </c>
      <c r="Q114" s="4"/>
      <c r="R114" s="283">
        <v>641</v>
      </c>
      <c r="S114" s="41">
        <v>0.94</v>
      </c>
      <c r="T114" s="41">
        <v>0.95</v>
      </c>
      <c r="U114" s="41">
        <v>0.92</v>
      </c>
      <c r="V114" s="41">
        <v>1.03</v>
      </c>
      <c r="W114" s="41">
        <v>1.09</v>
      </c>
      <c r="X114" s="199">
        <v>1.13</v>
      </c>
      <c r="Y114" s="200">
        <v>1.26</v>
      </c>
      <c r="Z114" s="200">
        <v>1.32</v>
      </c>
      <c r="AA114" s="200">
        <v>1.53</v>
      </c>
      <c r="AB114" s="200">
        <v>1.56</v>
      </c>
      <c r="AC114" s="200">
        <v>1.59</v>
      </c>
      <c r="AD114" s="200">
        <v>1.59</v>
      </c>
      <c r="AE114" s="311">
        <v>1.59</v>
      </c>
      <c r="AF114" s="200">
        <v>1.59</v>
      </c>
      <c r="AG114" s="330">
        <v>1.37</v>
      </c>
    </row>
    <row r="115" spans="1:33" ht="12.75">
      <c r="A115" s="283">
        <v>657</v>
      </c>
      <c r="B115" s="207">
        <v>0.358</v>
      </c>
      <c r="C115" s="204">
        <v>0.288</v>
      </c>
      <c r="D115" s="204">
        <v>0.3</v>
      </c>
      <c r="E115" s="207">
        <v>0.27</v>
      </c>
      <c r="F115" s="205">
        <v>0.3</v>
      </c>
      <c r="G115" s="205">
        <v>0.32</v>
      </c>
      <c r="H115" s="206">
        <v>0.32</v>
      </c>
      <c r="I115" s="206">
        <v>0.35</v>
      </c>
      <c r="J115" s="206">
        <v>0.37</v>
      </c>
      <c r="K115" s="206">
        <v>0.4</v>
      </c>
      <c r="L115" s="206">
        <v>0.5</v>
      </c>
      <c r="M115" s="206">
        <v>0.52</v>
      </c>
      <c r="N115" s="307">
        <v>0.51</v>
      </c>
      <c r="O115" s="206">
        <v>0.45</v>
      </c>
      <c r="P115" s="206">
        <v>0.47</v>
      </c>
      <c r="Q115" s="4"/>
      <c r="R115" s="283">
        <v>657</v>
      </c>
      <c r="S115" s="41">
        <v>0.65</v>
      </c>
      <c r="T115" s="41">
        <v>0.62</v>
      </c>
      <c r="U115" s="41">
        <v>0.61</v>
      </c>
      <c r="V115" s="41">
        <v>0.63</v>
      </c>
      <c r="W115" s="41">
        <v>0.66</v>
      </c>
      <c r="X115" s="199">
        <v>0.68</v>
      </c>
      <c r="Y115" s="200">
        <v>0.71</v>
      </c>
      <c r="Z115" s="200">
        <v>0.71</v>
      </c>
      <c r="AA115" s="200">
        <v>0.78</v>
      </c>
      <c r="AB115" s="200">
        <v>0.79</v>
      </c>
      <c r="AC115" s="200">
        <v>0.81</v>
      </c>
      <c r="AD115" s="200">
        <v>0.81</v>
      </c>
      <c r="AE115" s="311">
        <v>0.81</v>
      </c>
      <c r="AF115" s="200">
        <v>0.81</v>
      </c>
      <c r="AG115" s="330">
        <v>0.81</v>
      </c>
    </row>
    <row r="116" spans="1:33" ht="12.75">
      <c r="A116" s="283">
        <v>668</v>
      </c>
      <c r="B116" s="207">
        <v>0.214</v>
      </c>
      <c r="C116" s="204">
        <v>0.2</v>
      </c>
      <c r="D116" s="204">
        <v>0.2</v>
      </c>
      <c r="E116" s="207">
        <v>0.22</v>
      </c>
      <c r="F116" s="205">
        <v>0.23</v>
      </c>
      <c r="G116" s="205">
        <v>0.24</v>
      </c>
      <c r="H116" s="206">
        <v>0.25</v>
      </c>
      <c r="I116" s="206">
        <v>0.26</v>
      </c>
      <c r="J116" s="206">
        <v>0.25</v>
      </c>
      <c r="K116" s="206">
        <v>0.27</v>
      </c>
      <c r="L116" s="206">
        <v>0.26</v>
      </c>
      <c r="M116" s="206">
        <v>0.22</v>
      </c>
      <c r="N116" s="307">
        <v>0.25</v>
      </c>
      <c r="O116" s="206">
        <v>0.24</v>
      </c>
      <c r="P116" s="206">
        <v>0.22</v>
      </c>
      <c r="Q116" s="4"/>
      <c r="R116" s="283">
        <v>668</v>
      </c>
      <c r="S116" s="41">
        <v>0.38</v>
      </c>
      <c r="T116" s="41">
        <v>0.38</v>
      </c>
      <c r="U116" s="41">
        <v>0.37</v>
      </c>
      <c r="V116" s="41">
        <v>0.41</v>
      </c>
      <c r="W116" s="41">
        <v>0.43</v>
      </c>
      <c r="X116" s="199">
        <v>0.44</v>
      </c>
      <c r="Y116" s="200">
        <v>0.46</v>
      </c>
      <c r="Z116" s="200">
        <v>0.46</v>
      </c>
      <c r="AA116" s="200">
        <v>0.48</v>
      </c>
      <c r="AB116" s="200">
        <v>0.49</v>
      </c>
      <c r="AC116" s="200">
        <v>0.5</v>
      </c>
      <c r="AD116" s="200">
        <v>0.5</v>
      </c>
      <c r="AE116" s="311">
        <v>0.5</v>
      </c>
      <c r="AF116" s="200">
        <v>0.5</v>
      </c>
      <c r="AG116" s="330">
        <v>0.45</v>
      </c>
    </row>
    <row r="117" spans="1:33" ht="12.75">
      <c r="A117" s="283">
        <v>670</v>
      </c>
      <c r="B117" s="207">
        <v>0.856</v>
      </c>
      <c r="C117" s="204">
        <v>0.747</v>
      </c>
      <c r="D117" s="204">
        <v>0.77</v>
      </c>
      <c r="E117" s="207">
        <v>0.76</v>
      </c>
      <c r="F117" s="205">
        <v>0.82</v>
      </c>
      <c r="G117" s="205">
        <v>0.87</v>
      </c>
      <c r="H117" s="206">
        <v>0.82</v>
      </c>
      <c r="I117" s="206">
        <v>0.85</v>
      </c>
      <c r="J117" s="206">
        <v>0.77</v>
      </c>
      <c r="K117" s="206">
        <v>0.78</v>
      </c>
      <c r="L117" s="206">
        <v>0.77</v>
      </c>
      <c r="M117" s="206">
        <v>0.72</v>
      </c>
      <c r="N117" s="307">
        <v>0.79</v>
      </c>
      <c r="O117" s="206">
        <v>0.85</v>
      </c>
      <c r="P117" s="206">
        <v>0.8</v>
      </c>
      <c r="Q117" s="4"/>
      <c r="R117" s="283">
        <v>670</v>
      </c>
      <c r="S117" s="41">
        <v>1.53</v>
      </c>
      <c r="T117" s="41">
        <v>1.54</v>
      </c>
      <c r="U117" s="41">
        <v>1.5</v>
      </c>
      <c r="V117" s="41">
        <v>1.62</v>
      </c>
      <c r="W117" s="41">
        <v>1.73</v>
      </c>
      <c r="X117" s="199">
        <v>1.76</v>
      </c>
      <c r="Y117" s="200">
        <v>1.76</v>
      </c>
      <c r="Z117" s="200">
        <v>1.76</v>
      </c>
      <c r="AA117" s="200">
        <v>1.76</v>
      </c>
      <c r="AB117" s="200">
        <v>1.8</v>
      </c>
      <c r="AC117" s="200">
        <v>1.84</v>
      </c>
      <c r="AD117" s="200">
        <v>1.84</v>
      </c>
      <c r="AE117" s="311">
        <v>1.84</v>
      </c>
      <c r="AF117" s="200">
        <v>1.84</v>
      </c>
      <c r="AG117" s="330">
        <v>1.83</v>
      </c>
    </row>
    <row r="118" spans="1:33" ht="12.75">
      <c r="A118" s="283">
        <v>681</v>
      </c>
      <c r="B118" s="207">
        <v>1.568</v>
      </c>
      <c r="C118" s="204">
        <v>1.5</v>
      </c>
      <c r="D118" s="204">
        <v>1.52</v>
      </c>
      <c r="E118" s="207">
        <v>1.42</v>
      </c>
      <c r="F118" s="205">
        <v>1.4</v>
      </c>
      <c r="G118" s="205">
        <v>1.3</v>
      </c>
      <c r="H118" s="206">
        <v>1.22</v>
      </c>
      <c r="I118" s="206">
        <v>1.26</v>
      </c>
      <c r="J118" s="206">
        <v>1.23</v>
      </c>
      <c r="K118" s="206">
        <v>1.25</v>
      </c>
      <c r="L118" s="206">
        <v>1.17</v>
      </c>
      <c r="M118" s="206">
        <v>1.04</v>
      </c>
      <c r="N118" s="307">
        <v>1.03</v>
      </c>
      <c r="O118" s="206">
        <v>1.08</v>
      </c>
      <c r="P118" s="206">
        <v>1.1</v>
      </c>
      <c r="Q118" s="4"/>
      <c r="R118" s="283">
        <v>681</v>
      </c>
      <c r="S118" s="41">
        <v>2.88</v>
      </c>
      <c r="T118" s="41">
        <v>2.8</v>
      </c>
      <c r="U118" s="41">
        <v>2.8</v>
      </c>
      <c r="V118" s="41">
        <v>2.79</v>
      </c>
      <c r="W118" s="41">
        <v>2.79</v>
      </c>
      <c r="X118" s="199">
        <v>2.72</v>
      </c>
      <c r="Y118" s="200">
        <v>2.72</v>
      </c>
      <c r="Z118" s="200">
        <v>2.72</v>
      </c>
      <c r="AA118" s="200">
        <v>2.88</v>
      </c>
      <c r="AB118" s="200">
        <v>2.94</v>
      </c>
      <c r="AC118" s="200">
        <v>3.01</v>
      </c>
      <c r="AD118" s="200">
        <v>3.01</v>
      </c>
      <c r="AE118" s="311">
        <v>3.01</v>
      </c>
      <c r="AF118" s="200">
        <v>3.01</v>
      </c>
      <c r="AG118" s="330">
        <v>2.72</v>
      </c>
    </row>
    <row r="119" spans="1:33" ht="12.75">
      <c r="A119" s="283">
        <v>685</v>
      </c>
      <c r="B119" s="207">
        <v>1.592</v>
      </c>
      <c r="C119" s="204">
        <v>1.76</v>
      </c>
      <c r="D119" s="204">
        <v>1.59</v>
      </c>
      <c r="E119" s="207">
        <v>1.55</v>
      </c>
      <c r="F119" s="205">
        <v>1.54</v>
      </c>
      <c r="G119" s="205">
        <v>1.54</v>
      </c>
      <c r="H119" s="206">
        <v>1.46</v>
      </c>
      <c r="I119" s="206">
        <v>1.54</v>
      </c>
      <c r="J119" s="206">
        <v>1.37</v>
      </c>
      <c r="K119" s="206">
        <v>1.41</v>
      </c>
      <c r="L119" s="206">
        <v>1.28</v>
      </c>
      <c r="M119" s="206">
        <v>1.13</v>
      </c>
      <c r="N119" s="307">
        <v>1.42</v>
      </c>
      <c r="O119" s="206">
        <v>1.47</v>
      </c>
      <c r="P119" s="206">
        <v>1.56</v>
      </c>
      <c r="Q119" s="4"/>
      <c r="R119" s="283">
        <v>685</v>
      </c>
      <c r="S119" s="41">
        <v>2.91</v>
      </c>
      <c r="T119" s="41">
        <v>3.03</v>
      </c>
      <c r="U119" s="41">
        <v>2.8</v>
      </c>
      <c r="V119" s="41">
        <v>2.79</v>
      </c>
      <c r="W119" s="41">
        <v>2.79</v>
      </c>
      <c r="X119" s="199">
        <v>2.86</v>
      </c>
      <c r="Y119" s="200">
        <v>2.83</v>
      </c>
      <c r="Z119" s="200">
        <v>3.11</v>
      </c>
      <c r="AA119" s="200">
        <v>3.11</v>
      </c>
      <c r="AB119" s="200">
        <v>3.17</v>
      </c>
      <c r="AC119" s="200">
        <v>3.25</v>
      </c>
      <c r="AD119" s="200">
        <v>3.25</v>
      </c>
      <c r="AE119" s="311">
        <v>3.25</v>
      </c>
      <c r="AF119" s="200">
        <v>3.25</v>
      </c>
      <c r="AG119" s="330">
        <v>3.25</v>
      </c>
    </row>
    <row r="120" spans="1:33" ht="12.75">
      <c r="A120" s="283">
        <v>689</v>
      </c>
      <c r="B120" s="207">
        <v>4.385</v>
      </c>
      <c r="C120" s="204">
        <v>3.75</v>
      </c>
      <c r="D120" s="204">
        <v>3.51</v>
      </c>
      <c r="E120" s="207">
        <v>3.15</v>
      </c>
      <c r="F120" s="205">
        <v>2.96</v>
      </c>
      <c r="G120" s="205">
        <v>2.86</v>
      </c>
      <c r="H120" s="206">
        <v>2.7</v>
      </c>
      <c r="I120" s="206">
        <v>2.82</v>
      </c>
      <c r="J120" s="206">
        <v>2.56</v>
      </c>
      <c r="K120" s="206">
        <v>2.66</v>
      </c>
      <c r="L120" s="206">
        <v>2.4</v>
      </c>
      <c r="M120" s="206">
        <v>2.22</v>
      </c>
      <c r="N120" s="307">
        <v>2</v>
      </c>
      <c r="O120" s="206">
        <v>2.17</v>
      </c>
      <c r="P120" s="206">
        <v>2.25</v>
      </c>
      <c r="Q120" s="4"/>
      <c r="R120" s="283">
        <v>689</v>
      </c>
      <c r="S120" s="41">
        <v>7.97</v>
      </c>
      <c r="T120" s="41">
        <v>7.25</v>
      </c>
      <c r="U120" s="41">
        <v>6.71</v>
      </c>
      <c r="V120" s="41">
        <v>6.38</v>
      </c>
      <c r="W120" s="41">
        <v>6.07</v>
      </c>
      <c r="X120" s="199">
        <v>5.9</v>
      </c>
      <c r="Y120" s="200">
        <v>5.9</v>
      </c>
      <c r="Z120" s="200">
        <v>5.9</v>
      </c>
      <c r="AA120" s="200">
        <v>5.9</v>
      </c>
      <c r="AB120" s="200">
        <v>6.02</v>
      </c>
      <c r="AC120" s="200">
        <v>6.17</v>
      </c>
      <c r="AD120" s="200">
        <v>6.17</v>
      </c>
      <c r="AE120" s="311">
        <v>6.17</v>
      </c>
      <c r="AF120" s="200">
        <v>6.17</v>
      </c>
      <c r="AG120" s="330">
        <v>5.65</v>
      </c>
    </row>
    <row r="121" spans="1:33" ht="12.75">
      <c r="A121" s="284">
        <v>810</v>
      </c>
      <c r="B121" s="207">
        <v>0.376</v>
      </c>
      <c r="C121" s="204">
        <v>0.35</v>
      </c>
      <c r="D121" s="204">
        <v>0.36</v>
      </c>
      <c r="E121" s="207">
        <v>0.35</v>
      </c>
      <c r="F121" s="205">
        <v>0.37</v>
      </c>
      <c r="G121" s="205">
        <v>0.39</v>
      </c>
      <c r="H121" s="206">
        <v>0.38</v>
      </c>
      <c r="I121" s="206">
        <v>0.42</v>
      </c>
      <c r="J121" s="206">
        <v>0.38</v>
      </c>
      <c r="K121" s="206">
        <v>0.39</v>
      </c>
      <c r="L121" s="206">
        <v>0.37</v>
      </c>
      <c r="M121" s="206">
        <v>0.4</v>
      </c>
      <c r="N121" s="307">
        <v>0.33</v>
      </c>
      <c r="O121" s="206">
        <v>0.4</v>
      </c>
      <c r="P121" s="206">
        <v>0.37</v>
      </c>
      <c r="Q121" s="4"/>
      <c r="R121" s="284">
        <v>810</v>
      </c>
      <c r="S121" s="41">
        <v>0.68</v>
      </c>
      <c r="T121" s="41">
        <v>0.65</v>
      </c>
      <c r="U121" s="41">
        <v>0.65</v>
      </c>
      <c r="V121" s="41">
        <v>0.7</v>
      </c>
      <c r="W121" s="41">
        <v>0.76</v>
      </c>
      <c r="X121" s="199">
        <v>0.77</v>
      </c>
      <c r="Y121" s="200">
        <v>0.76</v>
      </c>
      <c r="Z121" s="200">
        <v>0.78</v>
      </c>
      <c r="AA121" s="200">
        <v>0.78</v>
      </c>
      <c r="AB121" s="200">
        <v>0.79</v>
      </c>
      <c r="AC121" s="200">
        <v>0.81</v>
      </c>
      <c r="AD121" s="200">
        <v>0.81</v>
      </c>
      <c r="AE121" s="311">
        <v>0.81</v>
      </c>
      <c r="AF121" s="200">
        <v>0.81</v>
      </c>
      <c r="AG121" s="330">
        <v>0.81</v>
      </c>
    </row>
    <row r="122" spans="1:33" ht="12.75">
      <c r="A122" s="284">
        <v>817</v>
      </c>
      <c r="B122" s="207">
        <v>0.203</v>
      </c>
      <c r="C122" s="204">
        <v>0.171</v>
      </c>
      <c r="D122" s="204">
        <v>0.17</v>
      </c>
      <c r="E122" s="207">
        <v>0.15</v>
      </c>
      <c r="F122" s="205">
        <v>0.15</v>
      </c>
      <c r="G122" s="205">
        <v>0.15</v>
      </c>
      <c r="H122" s="206">
        <v>0.14</v>
      </c>
      <c r="I122" s="206">
        <v>0.15</v>
      </c>
      <c r="J122" s="206">
        <v>0.15</v>
      </c>
      <c r="K122" s="206">
        <v>0.15</v>
      </c>
      <c r="L122" s="206">
        <v>0.15</v>
      </c>
      <c r="M122" s="206">
        <v>0.13</v>
      </c>
      <c r="N122" s="307">
        <v>0.14</v>
      </c>
      <c r="O122" s="206">
        <v>0.15</v>
      </c>
      <c r="P122" s="206">
        <v>0.15</v>
      </c>
      <c r="Q122" s="4"/>
      <c r="R122" s="284">
        <v>817</v>
      </c>
      <c r="S122" s="41">
        <v>0.36</v>
      </c>
      <c r="T122" s="41">
        <v>0.35</v>
      </c>
      <c r="U122" s="41">
        <v>0.33</v>
      </c>
      <c r="V122" s="41">
        <v>0.35</v>
      </c>
      <c r="W122" s="41">
        <v>0.35</v>
      </c>
      <c r="X122" s="199">
        <v>0.34</v>
      </c>
      <c r="Y122" s="200">
        <v>0.34</v>
      </c>
      <c r="Z122" s="200">
        <v>0.34</v>
      </c>
      <c r="AA122" s="200">
        <v>0.36</v>
      </c>
      <c r="AB122" s="200">
        <v>0.36</v>
      </c>
      <c r="AC122" s="200">
        <v>0.36</v>
      </c>
      <c r="AD122" s="200">
        <v>0.36</v>
      </c>
      <c r="AE122" s="311">
        <v>0.36</v>
      </c>
      <c r="AF122" s="200">
        <v>0.36</v>
      </c>
      <c r="AG122" s="330">
        <v>0.36</v>
      </c>
    </row>
    <row r="123" spans="1:33" ht="12.75">
      <c r="A123" s="284">
        <v>830</v>
      </c>
      <c r="B123" s="207">
        <v>1.991</v>
      </c>
      <c r="C123" s="204">
        <v>1.88</v>
      </c>
      <c r="D123" s="204">
        <v>1.88</v>
      </c>
      <c r="E123" s="207">
        <v>1.92</v>
      </c>
      <c r="F123" s="205">
        <v>1.99</v>
      </c>
      <c r="G123" s="205">
        <v>1.97</v>
      </c>
      <c r="H123" s="206">
        <v>1.94</v>
      </c>
      <c r="I123" s="206">
        <v>2.05</v>
      </c>
      <c r="J123" s="206">
        <v>1.77</v>
      </c>
      <c r="K123" s="206">
        <v>1.8</v>
      </c>
      <c r="L123" s="206">
        <v>1.52</v>
      </c>
      <c r="M123" s="206">
        <v>1.32</v>
      </c>
      <c r="N123" s="307">
        <v>1.27</v>
      </c>
      <c r="O123" s="206">
        <v>1.29</v>
      </c>
      <c r="P123" s="206">
        <v>1.38</v>
      </c>
      <c r="Q123" s="4"/>
      <c r="R123" s="284">
        <v>830</v>
      </c>
      <c r="S123" s="41">
        <v>3.55</v>
      </c>
      <c r="T123" s="41">
        <v>3.66</v>
      </c>
      <c r="U123" s="41">
        <v>3.66</v>
      </c>
      <c r="V123" s="41">
        <v>4.08</v>
      </c>
      <c r="W123" s="41">
        <v>4.3</v>
      </c>
      <c r="X123" s="199">
        <v>4.3</v>
      </c>
      <c r="Y123" s="200">
        <v>4.25</v>
      </c>
      <c r="Z123" s="200">
        <v>4.25</v>
      </c>
      <c r="AA123" s="200">
        <v>4.25</v>
      </c>
      <c r="AB123" s="200">
        <v>4.34</v>
      </c>
      <c r="AC123" s="200">
        <v>4.45</v>
      </c>
      <c r="AD123" s="200">
        <v>4.45</v>
      </c>
      <c r="AE123" s="311">
        <v>4.45</v>
      </c>
      <c r="AF123" s="200">
        <v>4.45</v>
      </c>
      <c r="AG123" s="330">
        <v>3.83</v>
      </c>
    </row>
    <row r="124" spans="1:33" ht="12.75">
      <c r="A124" s="284">
        <v>833</v>
      </c>
      <c r="B124" s="207">
        <v>0.418</v>
      </c>
      <c r="C124" s="204">
        <v>0.46</v>
      </c>
      <c r="D124" s="204">
        <v>0.47</v>
      </c>
      <c r="E124" s="207">
        <v>0.45</v>
      </c>
      <c r="F124" s="205">
        <v>0.43</v>
      </c>
      <c r="G124" s="205">
        <v>0.43</v>
      </c>
      <c r="H124" s="206">
        <v>0.42</v>
      </c>
      <c r="I124" s="206">
        <v>0.34</v>
      </c>
      <c r="J124" s="206">
        <v>0.3</v>
      </c>
      <c r="K124" s="206">
        <v>0.32</v>
      </c>
      <c r="L124" s="206">
        <v>0.26</v>
      </c>
      <c r="M124" s="206">
        <v>0.25</v>
      </c>
      <c r="N124" s="307">
        <v>0.33</v>
      </c>
      <c r="O124" s="206">
        <v>0.31</v>
      </c>
      <c r="P124" s="206">
        <v>0.31</v>
      </c>
      <c r="Q124" s="4"/>
      <c r="R124" s="284">
        <v>833</v>
      </c>
      <c r="S124" s="41">
        <v>0.74</v>
      </c>
      <c r="T124" s="41">
        <v>0.77</v>
      </c>
      <c r="U124" s="41">
        <v>0.77</v>
      </c>
      <c r="V124" s="41">
        <v>0.76</v>
      </c>
      <c r="W124" s="41">
        <v>0.74</v>
      </c>
      <c r="X124" s="199">
        <v>0.75</v>
      </c>
      <c r="Y124" s="200">
        <v>0.75</v>
      </c>
      <c r="Z124" s="200">
        <v>0.76</v>
      </c>
      <c r="AA124" s="200">
        <v>0.76</v>
      </c>
      <c r="AB124" s="200">
        <v>0.77</v>
      </c>
      <c r="AC124" s="200">
        <v>0.78</v>
      </c>
      <c r="AD124" s="200">
        <v>0.78</v>
      </c>
      <c r="AE124" s="311">
        <v>0.78</v>
      </c>
      <c r="AF124" s="200">
        <v>0.78</v>
      </c>
      <c r="AG124" s="330">
        <v>0.77</v>
      </c>
    </row>
    <row r="125" spans="1:33" ht="12.75">
      <c r="A125" s="284">
        <v>835</v>
      </c>
      <c r="B125" s="207">
        <v>0.724</v>
      </c>
      <c r="C125" s="204">
        <v>0.64</v>
      </c>
      <c r="D125" s="204">
        <v>0.63</v>
      </c>
      <c r="E125" s="207">
        <v>0.59</v>
      </c>
      <c r="F125" s="205">
        <v>0.55</v>
      </c>
      <c r="G125" s="205">
        <v>0.54</v>
      </c>
      <c r="H125" s="206">
        <v>0.53</v>
      </c>
      <c r="I125" s="206">
        <v>0.54</v>
      </c>
      <c r="J125" s="206">
        <v>0.47</v>
      </c>
      <c r="K125" s="206">
        <v>0.49</v>
      </c>
      <c r="L125" s="206">
        <v>0.41</v>
      </c>
      <c r="M125" s="206">
        <v>0.44</v>
      </c>
      <c r="N125" s="307">
        <v>0.46</v>
      </c>
      <c r="O125" s="206">
        <v>0.48</v>
      </c>
      <c r="P125" s="206">
        <v>0.51</v>
      </c>
      <c r="Q125" s="4"/>
      <c r="R125" s="284">
        <v>835</v>
      </c>
      <c r="S125" s="41">
        <v>1.19</v>
      </c>
      <c r="T125" s="41">
        <v>1.15</v>
      </c>
      <c r="U125" s="41">
        <v>1.07</v>
      </c>
      <c r="V125" s="41">
        <v>1.03</v>
      </c>
      <c r="W125" s="41">
        <v>1.01</v>
      </c>
      <c r="X125" s="199">
        <v>1.01</v>
      </c>
      <c r="Y125" s="200">
        <v>1.01</v>
      </c>
      <c r="Z125" s="200">
        <v>1.01</v>
      </c>
      <c r="AA125" s="200">
        <v>1.03</v>
      </c>
      <c r="AB125" s="200">
        <v>1.05</v>
      </c>
      <c r="AC125" s="200">
        <v>1.07</v>
      </c>
      <c r="AD125" s="200">
        <v>1.07</v>
      </c>
      <c r="AE125" s="311">
        <v>1.07</v>
      </c>
      <c r="AF125" s="200">
        <v>1.07</v>
      </c>
      <c r="AG125" s="330">
        <v>1.07</v>
      </c>
    </row>
    <row r="126" spans="1:33" ht="12.75">
      <c r="A126" s="284">
        <v>838</v>
      </c>
      <c r="B126" s="207">
        <v>0.163</v>
      </c>
      <c r="C126" s="204">
        <v>0.17</v>
      </c>
      <c r="D126" s="204">
        <v>0.19</v>
      </c>
      <c r="E126" s="207">
        <v>0.2</v>
      </c>
      <c r="F126" s="205">
        <v>0.23</v>
      </c>
      <c r="G126" s="205">
        <v>0.26</v>
      </c>
      <c r="H126" s="206">
        <v>0.27</v>
      </c>
      <c r="I126" s="206">
        <v>0.3</v>
      </c>
      <c r="J126" s="206">
        <v>0.33</v>
      </c>
      <c r="K126" s="206">
        <v>0.35</v>
      </c>
      <c r="L126" s="206">
        <v>0.28</v>
      </c>
      <c r="M126" s="206">
        <v>0.36</v>
      </c>
      <c r="N126" s="307">
        <v>0.37</v>
      </c>
      <c r="O126" s="206">
        <v>0.27</v>
      </c>
      <c r="P126" s="206">
        <v>0.28</v>
      </c>
      <c r="Q126" s="4"/>
      <c r="R126" s="284">
        <v>838</v>
      </c>
      <c r="S126" s="41">
        <v>0.3</v>
      </c>
      <c r="T126" s="41">
        <v>0.31</v>
      </c>
      <c r="U126" s="41">
        <v>0.34</v>
      </c>
      <c r="V126" s="41">
        <v>0.39</v>
      </c>
      <c r="W126" s="41">
        <v>0.44</v>
      </c>
      <c r="X126" s="199">
        <v>0.49</v>
      </c>
      <c r="Y126" s="200">
        <v>0.54</v>
      </c>
      <c r="Z126" s="200">
        <v>0.57</v>
      </c>
      <c r="AA126" s="200">
        <v>0.67</v>
      </c>
      <c r="AB126" s="200">
        <v>0.68</v>
      </c>
      <c r="AC126" s="200">
        <v>0.69</v>
      </c>
      <c r="AD126" s="200">
        <v>0.69</v>
      </c>
      <c r="AE126" s="311">
        <v>0.69</v>
      </c>
      <c r="AF126" s="200">
        <v>0.69</v>
      </c>
      <c r="AG126" s="330">
        <v>0.62</v>
      </c>
    </row>
    <row r="127" spans="1:33" ht="12.75">
      <c r="A127" s="284">
        <v>845</v>
      </c>
      <c r="B127" s="207">
        <v>0.9</v>
      </c>
      <c r="C127" s="204">
        <v>0.81</v>
      </c>
      <c r="D127" s="204">
        <v>0.85</v>
      </c>
      <c r="E127" s="207">
        <v>0.83</v>
      </c>
      <c r="F127" s="205">
        <v>0.8</v>
      </c>
      <c r="G127" s="205">
        <v>0.82</v>
      </c>
      <c r="H127" s="206">
        <v>0.84</v>
      </c>
      <c r="I127" s="206">
        <v>0.92</v>
      </c>
      <c r="J127" s="206">
        <v>1.05</v>
      </c>
      <c r="K127" s="206">
        <v>1.06</v>
      </c>
      <c r="L127" s="206">
        <v>1.27</v>
      </c>
      <c r="M127" s="206">
        <v>1.12</v>
      </c>
      <c r="N127" s="307">
        <v>1.24</v>
      </c>
      <c r="O127" s="206">
        <v>1.36</v>
      </c>
      <c r="P127" s="206">
        <v>1.33</v>
      </c>
      <c r="Q127" s="4"/>
      <c r="R127" s="284">
        <v>845</v>
      </c>
      <c r="S127" s="41">
        <v>1.62</v>
      </c>
      <c r="T127" s="41">
        <v>1.62</v>
      </c>
      <c r="U127" s="41">
        <v>1.62</v>
      </c>
      <c r="V127" s="41">
        <v>1.73</v>
      </c>
      <c r="W127" s="41">
        <v>1.7</v>
      </c>
      <c r="X127" s="199">
        <v>1.74</v>
      </c>
      <c r="Y127" s="200">
        <v>1.84</v>
      </c>
      <c r="Z127" s="200">
        <v>1.86</v>
      </c>
      <c r="AA127" s="200">
        <v>2.15</v>
      </c>
      <c r="AB127" s="200">
        <v>2.19</v>
      </c>
      <c r="AC127" s="200">
        <v>2.24</v>
      </c>
      <c r="AD127" s="200">
        <v>2.24</v>
      </c>
      <c r="AE127" s="311">
        <v>2.88</v>
      </c>
      <c r="AF127" s="200">
        <v>2.88</v>
      </c>
      <c r="AG127" s="330">
        <v>3.05</v>
      </c>
    </row>
    <row r="128" spans="1:33" ht="12.75">
      <c r="A128" s="284">
        <v>851</v>
      </c>
      <c r="B128" s="207">
        <v>1.418</v>
      </c>
      <c r="C128" s="204">
        <v>1.25</v>
      </c>
      <c r="D128" s="204">
        <v>1.26</v>
      </c>
      <c r="E128" s="207">
        <v>1.06</v>
      </c>
      <c r="F128" s="205">
        <v>0.98</v>
      </c>
      <c r="G128" s="205">
        <v>0.94</v>
      </c>
      <c r="H128" s="206">
        <v>0.86</v>
      </c>
      <c r="I128" s="206">
        <v>0.92</v>
      </c>
      <c r="J128" s="206">
        <v>1.01</v>
      </c>
      <c r="K128" s="206">
        <v>1.04</v>
      </c>
      <c r="L128" s="206">
        <v>1.21</v>
      </c>
      <c r="M128" s="206">
        <v>1.1</v>
      </c>
      <c r="N128" s="307">
        <v>1.04</v>
      </c>
      <c r="O128" s="206">
        <v>1.03</v>
      </c>
      <c r="P128" s="206">
        <v>1</v>
      </c>
      <c r="Q128" s="4"/>
      <c r="R128" s="284">
        <v>851</v>
      </c>
      <c r="S128" s="41">
        <v>2.77</v>
      </c>
      <c r="T128" s="41">
        <v>2.76</v>
      </c>
      <c r="U128" s="41">
        <v>2.67</v>
      </c>
      <c r="V128" s="41">
        <v>2.74</v>
      </c>
      <c r="W128" s="41">
        <v>2.69</v>
      </c>
      <c r="X128" s="199">
        <v>2.69</v>
      </c>
      <c r="Y128" s="200">
        <v>2.69</v>
      </c>
      <c r="Z128" s="200">
        <v>2.69</v>
      </c>
      <c r="AA128" s="200">
        <v>3.15</v>
      </c>
      <c r="AB128" s="200">
        <v>3.21</v>
      </c>
      <c r="AC128" s="200">
        <v>3.29</v>
      </c>
      <c r="AD128" s="200">
        <v>3.29</v>
      </c>
      <c r="AE128" s="311">
        <v>3.29</v>
      </c>
      <c r="AF128" s="200">
        <v>3.29</v>
      </c>
      <c r="AG128" s="330">
        <v>3.08</v>
      </c>
    </row>
    <row r="129" spans="1:33" ht="12.75">
      <c r="A129" s="284">
        <v>852</v>
      </c>
      <c r="B129" s="207">
        <v>1.418</v>
      </c>
      <c r="C129" s="204">
        <v>1.224</v>
      </c>
      <c r="D129" s="204">
        <v>1.3</v>
      </c>
      <c r="E129" s="207">
        <v>1.16</v>
      </c>
      <c r="F129" s="205">
        <v>1.1</v>
      </c>
      <c r="G129" s="205">
        <v>1.08</v>
      </c>
      <c r="H129" s="206">
        <v>1.04</v>
      </c>
      <c r="I129" s="206">
        <v>1.12</v>
      </c>
      <c r="J129" s="206">
        <v>1.07</v>
      </c>
      <c r="K129" s="206">
        <v>1.11</v>
      </c>
      <c r="L129" s="206">
        <v>1.09</v>
      </c>
      <c r="M129" s="206">
        <v>0.94</v>
      </c>
      <c r="N129" s="307">
        <v>1</v>
      </c>
      <c r="O129" s="206">
        <v>0.99</v>
      </c>
      <c r="P129" s="206">
        <v>0.92</v>
      </c>
      <c r="Q129" s="4"/>
      <c r="R129" s="284">
        <v>852</v>
      </c>
      <c r="S129" s="41">
        <v>2.77</v>
      </c>
      <c r="T129" s="41">
        <v>2.76</v>
      </c>
      <c r="U129" s="41">
        <v>2.8</v>
      </c>
      <c r="V129" s="41">
        <v>3.12</v>
      </c>
      <c r="W129" s="41">
        <v>3.06</v>
      </c>
      <c r="X129" s="199">
        <v>3.06</v>
      </c>
      <c r="Y129" s="200">
        <v>3.06</v>
      </c>
      <c r="Z129" s="200">
        <v>3.1</v>
      </c>
      <c r="AA129" s="200">
        <v>3.16</v>
      </c>
      <c r="AB129" s="200">
        <v>3.22</v>
      </c>
      <c r="AC129" s="200">
        <v>3.3</v>
      </c>
      <c r="AD129" s="200">
        <v>3.3</v>
      </c>
      <c r="AE129" s="311">
        <v>3.3</v>
      </c>
      <c r="AF129" s="200">
        <v>3.3</v>
      </c>
      <c r="AG129" s="330">
        <v>2.84</v>
      </c>
    </row>
    <row r="130" spans="1:33" ht="12.75">
      <c r="A130" s="284">
        <v>853</v>
      </c>
      <c r="B130" s="207">
        <v>0.441</v>
      </c>
      <c r="C130" s="204">
        <v>0.38</v>
      </c>
      <c r="D130" s="204">
        <v>0.39</v>
      </c>
      <c r="E130" s="207">
        <v>0.35</v>
      </c>
      <c r="F130" s="205">
        <v>0.34</v>
      </c>
      <c r="G130" s="205">
        <v>0.34</v>
      </c>
      <c r="H130" s="206">
        <v>0.32</v>
      </c>
      <c r="I130" s="206">
        <v>0.34</v>
      </c>
      <c r="J130" s="206">
        <v>0.34</v>
      </c>
      <c r="K130" s="206">
        <v>0.36</v>
      </c>
      <c r="L130" s="206">
        <v>0.39</v>
      </c>
      <c r="M130" s="206">
        <v>0.34</v>
      </c>
      <c r="N130" s="307">
        <v>0.34</v>
      </c>
      <c r="O130" s="206">
        <v>0.35</v>
      </c>
      <c r="P130" s="206">
        <v>0.35</v>
      </c>
      <c r="Q130" s="4"/>
      <c r="R130" s="284">
        <v>853</v>
      </c>
      <c r="S130" s="41">
        <v>0.86</v>
      </c>
      <c r="T130" s="41">
        <v>0.85</v>
      </c>
      <c r="U130" s="41">
        <v>0.83</v>
      </c>
      <c r="V130" s="41">
        <v>0.91</v>
      </c>
      <c r="W130" s="41">
        <v>0.94</v>
      </c>
      <c r="X130" s="199">
        <v>0.94</v>
      </c>
      <c r="Y130" s="200">
        <v>0.98</v>
      </c>
      <c r="Z130" s="200">
        <v>0.98</v>
      </c>
      <c r="AA130" s="200">
        <v>1.06</v>
      </c>
      <c r="AB130" s="200">
        <v>1.08</v>
      </c>
      <c r="AC130" s="200">
        <v>1.1</v>
      </c>
      <c r="AD130" s="200">
        <v>1.1</v>
      </c>
      <c r="AE130" s="311">
        <v>1.1</v>
      </c>
      <c r="AF130" s="200">
        <v>1.1</v>
      </c>
      <c r="AG130" s="330">
        <v>1.04</v>
      </c>
    </row>
    <row r="131" spans="1:33" ht="12.75">
      <c r="A131" s="284">
        <v>857</v>
      </c>
      <c r="B131" s="207">
        <v>1.137</v>
      </c>
      <c r="C131" s="204">
        <v>0.954</v>
      </c>
      <c r="D131" s="204">
        <v>0.98</v>
      </c>
      <c r="E131" s="207">
        <v>0.87</v>
      </c>
      <c r="F131" s="205">
        <v>0.89</v>
      </c>
      <c r="G131" s="205">
        <v>0.93</v>
      </c>
      <c r="H131" s="206">
        <v>0.88</v>
      </c>
      <c r="I131" s="206">
        <v>0.92</v>
      </c>
      <c r="J131" s="206">
        <v>0.94</v>
      </c>
      <c r="K131" s="206">
        <v>0.98</v>
      </c>
      <c r="L131" s="206">
        <v>1.19</v>
      </c>
      <c r="M131" s="206">
        <v>1.1</v>
      </c>
      <c r="N131" s="307">
        <v>0.92</v>
      </c>
      <c r="O131" s="206">
        <v>0.99</v>
      </c>
      <c r="P131" s="206">
        <v>0.92</v>
      </c>
      <c r="Q131" s="4"/>
      <c r="R131" s="284">
        <v>857</v>
      </c>
      <c r="S131" s="41">
        <v>2.19</v>
      </c>
      <c r="T131" s="41">
        <v>2.13</v>
      </c>
      <c r="U131" s="41">
        <v>2.17</v>
      </c>
      <c r="V131" s="41">
        <v>2.41</v>
      </c>
      <c r="W131" s="41">
        <v>2.63</v>
      </c>
      <c r="X131" s="199">
        <v>2.74</v>
      </c>
      <c r="Y131" s="200">
        <v>2.89</v>
      </c>
      <c r="Z131" s="200">
        <v>2.93</v>
      </c>
      <c r="AA131" s="200">
        <v>3.17</v>
      </c>
      <c r="AB131" s="200">
        <v>3.23</v>
      </c>
      <c r="AC131" s="200">
        <v>3.31</v>
      </c>
      <c r="AD131" s="200">
        <v>3.31</v>
      </c>
      <c r="AE131" s="311">
        <v>3.31</v>
      </c>
      <c r="AF131" s="200">
        <v>3.31</v>
      </c>
      <c r="AG131" s="330">
        <v>3.05</v>
      </c>
    </row>
    <row r="132" spans="1:33" ht="12.75">
      <c r="A132" s="284">
        <v>858</v>
      </c>
      <c r="B132" s="207">
        <v>1.331</v>
      </c>
      <c r="C132" s="204">
        <v>1.14</v>
      </c>
      <c r="D132" s="204">
        <v>1.2</v>
      </c>
      <c r="E132" s="207">
        <v>1.13</v>
      </c>
      <c r="F132" s="205">
        <v>1.16</v>
      </c>
      <c r="G132" s="205">
        <v>1.19</v>
      </c>
      <c r="H132" s="206">
        <v>1.08</v>
      </c>
      <c r="I132" s="206">
        <v>1.17</v>
      </c>
      <c r="J132" s="206">
        <v>1.16</v>
      </c>
      <c r="K132" s="206">
        <v>1.22</v>
      </c>
      <c r="L132" s="206">
        <v>1.44</v>
      </c>
      <c r="M132" s="206">
        <v>1.35</v>
      </c>
      <c r="N132" s="307">
        <v>1.21</v>
      </c>
      <c r="O132" s="206">
        <v>1.4</v>
      </c>
      <c r="P132" s="206">
        <v>1.42</v>
      </c>
      <c r="Q132" s="4"/>
      <c r="R132" s="284">
        <v>858</v>
      </c>
      <c r="S132" s="41">
        <v>2.44</v>
      </c>
      <c r="T132" s="41">
        <v>2.41</v>
      </c>
      <c r="U132" s="41">
        <v>2.46</v>
      </c>
      <c r="V132" s="41">
        <v>2.65</v>
      </c>
      <c r="W132" s="41">
        <v>2.85</v>
      </c>
      <c r="X132" s="199">
        <v>2.99</v>
      </c>
      <c r="Y132" s="200">
        <v>2.96</v>
      </c>
      <c r="Z132" s="200">
        <v>2.96</v>
      </c>
      <c r="AA132" s="200">
        <v>3.01</v>
      </c>
      <c r="AB132" s="200">
        <v>3.07</v>
      </c>
      <c r="AC132" s="200">
        <v>3.14</v>
      </c>
      <c r="AD132" s="200">
        <v>3.14</v>
      </c>
      <c r="AE132" s="311">
        <v>3.14</v>
      </c>
      <c r="AF132" s="200">
        <v>3.14</v>
      </c>
      <c r="AG132" s="330">
        <v>3.14</v>
      </c>
    </row>
    <row r="133" spans="1:33" ht="12.75">
      <c r="A133" s="284">
        <v>861</v>
      </c>
      <c r="B133" s="207">
        <v>0.441</v>
      </c>
      <c r="C133" s="204">
        <v>0.38</v>
      </c>
      <c r="D133" s="204">
        <v>0.39</v>
      </c>
      <c r="E133" s="207">
        <v>0.35</v>
      </c>
      <c r="F133" s="205">
        <v>0.37</v>
      </c>
      <c r="G133" s="205">
        <v>0.39</v>
      </c>
      <c r="H133" s="206">
        <v>0.4</v>
      </c>
      <c r="I133" s="206">
        <v>0.43</v>
      </c>
      <c r="J133" s="206">
        <v>0.42</v>
      </c>
      <c r="K133" s="206">
        <v>0.44</v>
      </c>
      <c r="L133" s="206">
        <v>0.47</v>
      </c>
      <c r="M133" s="206">
        <v>0.41</v>
      </c>
      <c r="N133" s="307">
        <v>0.39</v>
      </c>
      <c r="O133" s="206">
        <v>0.43</v>
      </c>
      <c r="P133" s="206">
        <v>0.4</v>
      </c>
      <c r="Q133" s="4"/>
      <c r="R133" s="284">
        <v>861</v>
      </c>
      <c r="S133" s="41">
        <v>0.86</v>
      </c>
      <c r="T133" s="41">
        <v>0.85</v>
      </c>
      <c r="U133" s="41">
        <v>0.83</v>
      </c>
      <c r="V133" s="41">
        <v>0.91</v>
      </c>
      <c r="W133" s="41">
        <v>0.94</v>
      </c>
      <c r="X133" s="199">
        <v>0.94</v>
      </c>
      <c r="Y133" s="200">
        <v>0.98</v>
      </c>
      <c r="Z133" s="200">
        <v>0.98</v>
      </c>
      <c r="AA133" s="200">
        <v>1.06</v>
      </c>
      <c r="AB133" s="200">
        <v>1.08</v>
      </c>
      <c r="AC133" s="200">
        <v>1.1</v>
      </c>
      <c r="AD133" s="200">
        <v>1.1</v>
      </c>
      <c r="AE133" s="311">
        <v>1.1</v>
      </c>
      <c r="AF133" s="200">
        <v>1.1</v>
      </c>
      <c r="AG133" s="330">
        <v>1.04</v>
      </c>
    </row>
    <row r="134" spans="1:33" ht="12.75">
      <c r="A134" s="284">
        <v>875</v>
      </c>
      <c r="B134" s="207">
        <v>0.322</v>
      </c>
      <c r="C134" s="204">
        <v>0.3</v>
      </c>
      <c r="D134" s="204">
        <v>0.3</v>
      </c>
      <c r="E134" s="207">
        <v>0.29</v>
      </c>
      <c r="F134" s="205">
        <v>0.29</v>
      </c>
      <c r="G134" s="205">
        <v>0.28</v>
      </c>
      <c r="H134" s="206">
        <v>0.26</v>
      </c>
      <c r="I134" s="206">
        <v>0.29</v>
      </c>
      <c r="J134" s="206">
        <v>0.29</v>
      </c>
      <c r="K134" s="206">
        <v>0.3</v>
      </c>
      <c r="L134" s="206">
        <v>0.32</v>
      </c>
      <c r="M134" s="206">
        <v>0.28</v>
      </c>
      <c r="N134" s="307">
        <v>0.34</v>
      </c>
      <c r="O134" s="206">
        <v>0.35</v>
      </c>
      <c r="P134" s="206">
        <v>0.36</v>
      </c>
      <c r="Q134" s="4"/>
      <c r="R134" s="284">
        <v>875</v>
      </c>
      <c r="S134" s="41">
        <v>0.6</v>
      </c>
      <c r="T134" s="41">
        <v>0.6</v>
      </c>
      <c r="U134" s="41">
        <v>0.59</v>
      </c>
      <c r="V134" s="41">
        <v>0.62</v>
      </c>
      <c r="W134" s="41">
        <v>0.65</v>
      </c>
      <c r="X134" s="199">
        <v>0.67</v>
      </c>
      <c r="Y134" s="200">
        <v>0.67</v>
      </c>
      <c r="Z134" s="200">
        <v>0.7</v>
      </c>
      <c r="AA134" s="200">
        <v>0.71</v>
      </c>
      <c r="AB134" s="200">
        <v>0.72</v>
      </c>
      <c r="AC134" s="200">
        <v>0.73</v>
      </c>
      <c r="AD134" s="200">
        <v>0.73</v>
      </c>
      <c r="AE134" s="311">
        <v>0.73</v>
      </c>
      <c r="AF134" s="200">
        <v>0.73</v>
      </c>
      <c r="AG134" s="330">
        <v>0.73</v>
      </c>
    </row>
    <row r="135" spans="1:33" ht="12.75">
      <c r="A135" s="285">
        <v>905</v>
      </c>
      <c r="B135" s="207">
        <v>1.292</v>
      </c>
      <c r="C135" s="204">
        <v>1.134</v>
      </c>
      <c r="D135" s="204">
        <v>1.18</v>
      </c>
      <c r="E135" s="207">
        <v>1.01</v>
      </c>
      <c r="F135" s="205">
        <v>1.05</v>
      </c>
      <c r="G135" s="205">
        <v>1.16</v>
      </c>
      <c r="H135" s="206">
        <v>1.18</v>
      </c>
      <c r="I135" s="206">
        <v>1.3</v>
      </c>
      <c r="J135" s="206">
        <v>1.35</v>
      </c>
      <c r="K135" s="206">
        <v>1.44</v>
      </c>
      <c r="L135" s="206">
        <v>1.26</v>
      </c>
      <c r="M135" s="206">
        <v>1.22</v>
      </c>
      <c r="N135" s="307">
        <v>1.21</v>
      </c>
      <c r="O135" s="206">
        <v>1.18</v>
      </c>
      <c r="P135" s="206">
        <v>1.17</v>
      </c>
      <c r="Q135" s="4"/>
      <c r="R135" s="285">
        <v>905</v>
      </c>
      <c r="S135" s="41">
        <v>2.42</v>
      </c>
      <c r="T135" s="41">
        <v>2.41</v>
      </c>
      <c r="U135" s="41">
        <v>2.41</v>
      </c>
      <c r="V135" s="41">
        <v>2.49</v>
      </c>
      <c r="W135" s="41">
        <v>2.49</v>
      </c>
      <c r="X135" s="199">
        <v>2.49</v>
      </c>
      <c r="Y135" s="200">
        <v>2.6</v>
      </c>
      <c r="Z135" s="200">
        <v>2.6</v>
      </c>
      <c r="AA135" s="200">
        <v>2.91</v>
      </c>
      <c r="AB135" s="200">
        <v>2.97</v>
      </c>
      <c r="AC135" s="200">
        <v>3.04</v>
      </c>
      <c r="AD135" s="200">
        <v>3.04</v>
      </c>
      <c r="AE135" s="311">
        <v>3.04</v>
      </c>
      <c r="AF135" s="200">
        <v>3.04</v>
      </c>
      <c r="AG135" s="330">
        <v>2.7</v>
      </c>
    </row>
    <row r="136" spans="1:33" ht="12.75">
      <c r="A136" s="285">
        <v>908</v>
      </c>
      <c r="B136" s="207">
        <v>0.674</v>
      </c>
      <c r="C136" s="204">
        <v>0.7</v>
      </c>
      <c r="D136" s="204">
        <v>0.71</v>
      </c>
      <c r="E136" s="207">
        <v>0.65</v>
      </c>
      <c r="F136" s="205">
        <v>0.68</v>
      </c>
      <c r="G136" s="205">
        <v>0.65</v>
      </c>
      <c r="H136" s="206">
        <v>0.61</v>
      </c>
      <c r="I136" s="206">
        <v>0.55</v>
      </c>
      <c r="J136" s="206">
        <v>0.51</v>
      </c>
      <c r="K136" s="206">
        <v>0.54</v>
      </c>
      <c r="L136" s="206">
        <v>0.48</v>
      </c>
      <c r="M136" s="206">
        <v>0.42</v>
      </c>
      <c r="N136" s="307">
        <v>0.43</v>
      </c>
      <c r="O136" s="206">
        <v>0.37</v>
      </c>
      <c r="P136" s="206">
        <v>0.37</v>
      </c>
      <c r="Q136" s="4"/>
      <c r="R136" s="285">
        <v>908</v>
      </c>
      <c r="S136" s="41">
        <v>1.27</v>
      </c>
      <c r="T136" s="41">
        <v>1.26</v>
      </c>
      <c r="U136" s="41">
        <v>1.19</v>
      </c>
      <c r="V136" s="41">
        <v>1.17</v>
      </c>
      <c r="W136" s="41">
        <v>1.23</v>
      </c>
      <c r="X136" s="199">
        <v>1.23</v>
      </c>
      <c r="Y136" s="200">
        <v>1.23</v>
      </c>
      <c r="Z136" s="200">
        <v>1.25</v>
      </c>
      <c r="AA136" s="200">
        <v>1.25</v>
      </c>
      <c r="AB136" s="200">
        <v>1.28</v>
      </c>
      <c r="AC136" s="200">
        <v>1.31</v>
      </c>
      <c r="AD136" s="200">
        <v>1.31</v>
      </c>
      <c r="AE136" s="311">
        <v>1.31</v>
      </c>
      <c r="AF136" s="200">
        <v>1.31</v>
      </c>
      <c r="AG136" s="330">
        <v>1.13</v>
      </c>
    </row>
    <row r="137" spans="1:33" ht="12.75">
      <c r="A137" s="285">
        <v>911</v>
      </c>
      <c r="B137" s="207">
        <v>0.9</v>
      </c>
      <c r="C137" s="204">
        <v>0.774</v>
      </c>
      <c r="D137" s="204">
        <v>0.79</v>
      </c>
      <c r="E137" s="207">
        <v>0.71</v>
      </c>
      <c r="F137" s="205">
        <v>0.71</v>
      </c>
      <c r="G137" s="205">
        <v>0.67</v>
      </c>
      <c r="H137" s="206">
        <v>0.62</v>
      </c>
      <c r="I137" s="206">
        <v>0.69</v>
      </c>
      <c r="J137" s="206">
        <v>0.71</v>
      </c>
      <c r="K137" s="206">
        <v>0.73</v>
      </c>
      <c r="L137" s="206">
        <v>0.66</v>
      </c>
      <c r="M137" s="206">
        <v>0.68</v>
      </c>
      <c r="N137" s="307">
        <v>0.72</v>
      </c>
      <c r="O137" s="206">
        <v>0.77</v>
      </c>
      <c r="P137" s="206">
        <v>0.68</v>
      </c>
      <c r="Q137" s="4"/>
      <c r="R137" s="285">
        <v>911</v>
      </c>
      <c r="S137" s="41">
        <v>1.71</v>
      </c>
      <c r="T137" s="41">
        <v>1.61</v>
      </c>
      <c r="U137" s="41">
        <v>1.53</v>
      </c>
      <c r="V137" s="41">
        <v>1.52</v>
      </c>
      <c r="W137" s="41">
        <v>1.52</v>
      </c>
      <c r="X137" s="199">
        <v>1.52</v>
      </c>
      <c r="Y137" s="200">
        <v>1.52</v>
      </c>
      <c r="Z137" s="200">
        <v>1.54</v>
      </c>
      <c r="AA137" s="200">
        <v>1.67</v>
      </c>
      <c r="AB137" s="200">
        <v>1.7</v>
      </c>
      <c r="AC137" s="200">
        <v>1.74</v>
      </c>
      <c r="AD137" s="200">
        <v>1.74</v>
      </c>
      <c r="AE137" s="311">
        <v>1.74</v>
      </c>
      <c r="AF137" s="200">
        <v>1.74</v>
      </c>
      <c r="AG137" s="330">
        <v>1.61</v>
      </c>
    </row>
    <row r="138" spans="1:33" ht="12.75">
      <c r="A138" s="285">
        <v>919</v>
      </c>
      <c r="B138" s="207">
        <v>0.966</v>
      </c>
      <c r="C138" s="204">
        <v>0.855</v>
      </c>
      <c r="D138" s="204">
        <v>0.85</v>
      </c>
      <c r="E138" s="207">
        <v>0.8</v>
      </c>
      <c r="F138" s="205">
        <v>0.79</v>
      </c>
      <c r="G138" s="205">
        <v>0.73</v>
      </c>
      <c r="H138" s="206">
        <v>0.67</v>
      </c>
      <c r="I138" s="206">
        <v>0.71</v>
      </c>
      <c r="J138" s="206">
        <v>0.65</v>
      </c>
      <c r="K138" s="206">
        <v>0.68</v>
      </c>
      <c r="L138" s="206">
        <v>0.63</v>
      </c>
      <c r="M138" s="206">
        <v>0.65</v>
      </c>
      <c r="N138" s="307">
        <v>0.68</v>
      </c>
      <c r="O138" s="206">
        <v>0.69</v>
      </c>
      <c r="P138" s="206">
        <v>0.62</v>
      </c>
      <c r="Q138" s="4"/>
      <c r="R138" s="285">
        <v>919</v>
      </c>
      <c r="S138" s="41">
        <v>1.81</v>
      </c>
      <c r="T138" s="41">
        <v>1.76</v>
      </c>
      <c r="U138" s="41">
        <v>1.67</v>
      </c>
      <c r="V138" s="41">
        <v>1.65</v>
      </c>
      <c r="W138" s="41">
        <v>1.65</v>
      </c>
      <c r="X138" s="199">
        <v>1.65</v>
      </c>
      <c r="Y138" s="200">
        <v>1.65</v>
      </c>
      <c r="Z138" s="200">
        <v>1.65</v>
      </c>
      <c r="AA138" s="200">
        <v>1.65</v>
      </c>
      <c r="AB138" s="200">
        <v>1.68</v>
      </c>
      <c r="AC138" s="200">
        <v>1.72</v>
      </c>
      <c r="AD138" s="200">
        <v>1.72</v>
      </c>
      <c r="AE138" s="311">
        <v>1.72</v>
      </c>
      <c r="AF138" s="200">
        <v>1.72</v>
      </c>
      <c r="AG138" s="330">
        <v>1.58</v>
      </c>
    </row>
    <row r="139" spans="1:33" ht="12.75">
      <c r="A139" s="285">
        <v>921</v>
      </c>
      <c r="B139" s="207">
        <v>1.468</v>
      </c>
      <c r="C139" s="204">
        <v>1.37</v>
      </c>
      <c r="D139" s="204">
        <v>1.33</v>
      </c>
      <c r="E139" s="207">
        <v>1.24</v>
      </c>
      <c r="F139" s="205">
        <v>1.28</v>
      </c>
      <c r="G139" s="205">
        <v>1.22</v>
      </c>
      <c r="H139" s="206">
        <v>1.15</v>
      </c>
      <c r="I139" s="206">
        <v>1.22</v>
      </c>
      <c r="J139" s="206">
        <v>1.2</v>
      </c>
      <c r="K139" s="206">
        <v>1.23</v>
      </c>
      <c r="L139" s="206">
        <v>1.25</v>
      </c>
      <c r="M139" s="206">
        <v>1.25</v>
      </c>
      <c r="N139" s="307">
        <v>1.25</v>
      </c>
      <c r="O139" s="206">
        <v>1.23</v>
      </c>
      <c r="P139" s="206">
        <v>1.04</v>
      </c>
      <c r="Q139" s="4"/>
      <c r="R139" s="285">
        <v>921</v>
      </c>
      <c r="S139" s="41">
        <v>2.73</v>
      </c>
      <c r="T139" s="41">
        <v>2.72</v>
      </c>
      <c r="U139" s="41">
        <v>2.58</v>
      </c>
      <c r="V139" s="41">
        <v>2.54</v>
      </c>
      <c r="W139" s="41">
        <v>2.65</v>
      </c>
      <c r="X139" s="199">
        <v>2.68</v>
      </c>
      <c r="Y139" s="200">
        <v>2.68</v>
      </c>
      <c r="Z139" s="200">
        <v>2.68</v>
      </c>
      <c r="AA139" s="200">
        <v>2.97</v>
      </c>
      <c r="AB139" s="200">
        <v>3.03</v>
      </c>
      <c r="AC139" s="200">
        <v>3.1</v>
      </c>
      <c r="AD139" s="200">
        <v>3.1</v>
      </c>
      <c r="AE139" s="311">
        <v>3.1</v>
      </c>
      <c r="AF139" s="200">
        <v>3.1</v>
      </c>
      <c r="AG139" s="330">
        <v>2.69</v>
      </c>
    </row>
    <row r="140" spans="1:33" ht="12.75">
      <c r="A140" s="285">
        <v>923</v>
      </c>
      <c r="B140" s="207">
        <v>1.766</v>
      </c>
      <c r="C140" s="204">
        <v>1.602</v>
      </c>
      <c r="D140" s="204">
        <v>1.51</v>
      </c>
      <c r="E140" s="207">
        <v>1.4</v>
      </c>
      <c r="F140" s="205">
        <v>1.39</v>
      </c>
      <c r="G140" s="205">
        <v>1.43</v>
      </c>
      <c r="H140" s="206">
        <v>1.32</v>
      </c>
      <c r="I140" s="206">
        <v>1.4</v>
      </c>
      <c r="J140" s="206">
        <v>1.33</v>
      </c>
      <c r="K140" s="206">
        <v>1.38</v>
      </c>
      <c r="L140" s="206">
        <v>1.19</v>
      </c>
      <c r="M140" s="206">
        <v>1.16</v>
      </c>
      <c r="N140" s="307">
        <v>1.2</v>
      </c>
      <c r="O140" s="206">
        <v>1.17</v>
      </c>
      <c r="P140" s="206">
        <v>1.02</v>
      </c>
      <c r="Q140" s="4"/>
      <c r="R140" s="285">
        <v>923</v>
      </c>
      <c r="S140" s="41">
        <v>3.36</v>
      </c>
      <c r="T140" s="41">
        <v>3.36</v>
      </c>
      <c r="U140" s="41">
        <v>3.16</v>
      </c>
      <c r="V140" s="41">
        <v>3.26</v>
      </c>
      <c r="W140" s="41">
        <v>3.26</v>
      </c>
      <c r="X140" s="199">
        <v>3.41</v>
      </c>
      <c r="Y140" s="200">
        <v>3.41</v>
      </c>
      <c r="Z140" s="200">
        <v>3.41</v>
      </c>
      <c r="AA140" s="200">
        <v>3.57</v>
      </c>
      <c r="AB140" s="200">
        <v>3.64</v>
      </c>
      <c r="AC140" s="200">
        <v>3.73</v>
      </c>
      <c r="AD140" s="200">
        <v>3.73</v>
      </c>
      <c r="AE140" s="311">
        <v>3.73</v>
      </c>
      <c r="AF140" s="200">
        <v>3.73</v>
      </c>
      <c r="AG140" s="330">
        <v>3.21</v>
      </c>
    </row>
    <row r="141" spans="1:33" ht="12.75">
      <c r="A141" s="285">
        <v>929</v>
      </c>
      <c r="B141" s="207">
        <v>2.613</v>
      </c>
      <c r="C141" s="204">
        <v>2.48</v>
      </c>
      <c r="D141" s="204">
        <v>2.36</v>
      </c>
      <c r="E141" s="207">
        <v>2.29</v>
      </c>
      <c r="F141" s="205">
        <v>2.29</v>
      </c>
      <c r="G141" s="205">
        <v>2.22</v>
      </c>
      <c r="H141" s="206">
        <v>2.11</v>
      </c>
      <c r="I141" s="206">
        <v>2.24</v>
      </c>
      <c r="J141" s="206">
        <v>2.09</v>
      </c>
      <c r="K141" s="206">
        <v>2.15</v>
      </c>
      <c r="L141" s="206">
        <v>1.84</v>
      </c>
      <c r="M141" s="206">
        <v>1.64</v>
      </c>
      <c r="N141" s="307">
        <v>1.45</v>
      </c>
      <c r="O141" s="206">
        <v>1.4</v>
      </c>
      <c r="P141" s="206">
        <v>1.35</v>
      </c>
      <c r="Q141" s="4"/>
      <c r="R141" s="285">
        <v>929</v>
      </c>
      <c r="S141" s="41">
        <v>4.88</v>
      </c>
      <c r="T141" s="41">
        <v>4.82</v>
      </c>
      <c r="U141" s="41">
        <v>4.51</v>
      </c>
      <c r="V141" s="41">
        <v>4.62</v>
      </c>
      <c r="W141" s="41">
        <v>4.62</v>
      </c>
      <c r="X141" s="199">
        <v>4.62</v>
      </c>
      <c r="Y141" s="200">
        <v>4.62</v>
      </c>
      <c r="Z141" s="200">
        <v>4.62</v>
      </c>
      <c r="AA141" s="200">
        <v>4.83</v>
      </c>
      <c r="AB141" s="200">
        <v>4.93</v>
      </c>
      <c r="AC141" s="200">
        <v>5.05</v>
      </c>
      <c r="AD141" s="200">
        <v>5.05</v>
      </c>
      <c r="AE141" s="311">
        <v>5.05</v>
      </c>
      <c r="AF141" s="200">
        <v>5.05</v>
      </c>
      <c r="AG141" s="330">
        <v>4.35</v>
      </c>
    </row>
    <row r="142" spans="1:33" ht="12.75">
      <c r="A142" s="285">
        <v>933</v>
      </c>
      <c r="B142" s="207">
        <v>1.508</v>
      </c>
      <c r="C142" s="204">
        <v>1.43</v>
      </c>
      <c r="D142" s="204">
        <v>1.46</v>
      </c>
      <c r="E142" s="207">
        <v>1.43</v>
      </c>
      <c r="F142" s="205">
        <v>1.43</v>
      </c>
      <c r="G142" s="205">
        <v>1.35</v>
      </c>
      <c r="H142" s="206">
        <v>1.32</v>
      </c>
      <c r="I142" s="206">
        <v>1.45</v>
      </c>
      <c r="J142" s="206">
        <v>1.29</v>
      </c>
      <c r="K142" s="206">
        <v>1.31</v>
      </c>
      <c r="L142" s="206">
        <v>1.17</v>
      </c>
      <c r="M142" s="206">
        <v>1.15</v>
      </c>
      <c r="N142" s="307">
        <v>1.3</v>
      </c>
      <c r="O142" s="206">
        <v>1.27</v>
      </c>
      <c r="P142" s="206">
        <v>1.19</v>
      </c>
      <c r="Q142" s="4"/>
      <c r="R142" s="285">
        <v>933</v>
      </c>
      <c r="S142" s="41">
        <v>2.79</v>
      </c>
      <c r="T142" s="41">
        <v>2.76</v>
      </c>
      <c r="U142" s="41">
        <v>2.76</v>
      </c>
      <c r="V142" s="41">
        <v>2.78</v>
      </c>
      <c r="W142" s="41">
        <v>2.78</v>
      </c>
      <c r="X142" s="199">
        <v>2.78</v>
      </c>
      <c r="Y142" s="200">
        <v>2.9</v>
      </c>
      <c r="Z142" s="200">
        <v>2.95</v>
      </c>
      <c r="AA142" s="200">
        <v>2.95</v>
      </c>
      <c r="AB142" s="200">
        <v>3.01</v>
      </c>
      <c r="AC142" s="200">
        <v>3.08</v>
      </c>
      <c r="AD142" s="200">
        <v>3.08</v>
      </c>
      <c r="AE142" s="311">
        <v>3.08</v>
      </c>
      <c r="AF142" s="200">
        <v>3.08</v>
      </c>
      <c r="AG142" s="330">
        <v>2.84</v>
      </c>
    </row>
    <row r="143" spans="1:33" ht="12.75">
      <c r="A143" s="285">
        <v>937</v>
      </c>
      <c r="B143" s="207">
        <v>0.832</v>
      </c>
      <c r="C143" s="204">
        <v>0.765</v>
      </c>
      <c r="D143" s="204">
        <v>0.82</v>
      </c>
      <c r="E143" s="207">
        <v>0.82</v>
      </c>
      <c r="F143" s="205">
        <v>0.82</v>
      </c>
      <c r="G143" s="205">
        <v>0.75</v>
      </c>
      <c r="H143" s="206">
        <v>0.74</v>
      </c>
      <c r="I143" s="206">
        <v>0.71</v>
      </c>
      <c r="J143" s="206">
        <v>0.75</v>
      </c>
      <c r="K143" s="206">
        <v>0.8</v>
      </c>
      <c r="L143" s="206">
        <v>0.71</v>
      </c>
      <c r="M143" s="206">
        <v>0.73</v>
      </c>
      <c r="N143" s="307">
        <v>0.78</v>
      </c>
      <c r="O143" s="206">
        <v>0.83</v>
      </c>
      <c r="P143" s="206">
        <v>0.8</v>
      </c>
      <c r="Q143" s="4"/>
      <c r="R143" s="285">
        <v>937</v>
      </c>
      <c r="S143" s="41">
        <v>1.56</v>
      </c>
      <c r="T143" s="41">
        <v>1.56</v>
      </c>
      <c r="U143" s="41">
        <v>1.56</v>
      </c>
      <c r="V143" s="41">
        <v>1.67</v>
      </c>
      <c r="W143" s="41">
        <v>1.67</v>
      </c>
      <c r="X143" s="199">
        <v>1.67</v>
      </c>
      <c r="Y143" s="200">
        <v>1.78</v>
      </c>
      <c r="Z143" s="200">
        <v>1.83</v>
      </c>
      <c r="AA143" s="200">
        <v>2.1</v>
      </c>
      <c r="AB143" s="200">
        <v>2.14</v>
      </c>
      <c r="AC143" s="200">
        <v>2.19</v>
      </c>
      <c r="AD143" s="200">
        <v>2.19</v>
      </c>
      <c r="AE143" s="311">
        <v>2.19</v>
      </c>
      <c r="AF143" s="200">
        <v>2.19</v>
      </c>
      <c r="AG143" s="330">
        <v>2.05</v>
      </c>
    </row>
    <row r="144" spans="1:33" ht="12.75">
      <c r="A144" s="285">
        <v>944</v>
      </c>
      <c r="B144" s="207">
        <v>1.227</v>
      </c>
      <c r="C144" s="204">
        <v>1.116</v>
      </c>
      <c r="D144" s="204">
        <v>1.15</v>
      </c>
      <c r="E144" s="207">
        <v>1.09</v>
      </c>
      <c r="F144" s="205">
        <v>1.21</v>
      </c>
      <c r="G144" s="205">
        <v>1.3</v>
      </c>
      <c r="H144" s="206">
        <v>1.28</v>
      </c>
      <c r="I144" s="206">
        <v>1.49</v>
      </c>
      <c r="J144" s="206">
        <v>1.41</v>
      </c>
      <c r="K144" s="206">
        <v>1.52</v>
      </c>
      <c r="L144" s="206">
        <v>1.31</v>
      </c>
      <c r="M144" s="206">
        <v>1.13</v>
      </c>
      <c r="N144" s="307">
        <v>1.16</v>
      </c>
      <c r="O144" s="206">
        <v>1.14</v>
      </c>
      <c r="P144" s="206">
        <v>1.09</v>
      </c>
      <c r="Q144" s="4"/>
      <c r="R144" s="285">
        <v>944</v>
      </c>
      <c r="S144" s="41">
        <v>2.34</v>
      </c>
      <c r="T144" s="41">
        <v>2.36</v>
      </c>
      <c r="U144" s="41">
        <v>2.36</v>
      </c>
      <c r="V144" s="41">
        <v>2.65</v>
      </c>
      <c r="W144" s="41">
        <v>2.83</v>
      </c>
      <c r="X144" s="199">
        <v>2.83</v>
      </c>
      <c r="Y144" s="200">
        <v>2.83</v>
      </c>
      <c r="Z144" s="200">
        <v>2.98</v>
      </c>
      <c r="AA144" s="200">
        <v>3.12</v>
      </c>
      <c r="AB144" s="200">
        <v>3.18</v>
      </c>
      <c r="AC144" s="200">
        <v>3.26</v>
      </c>
      <c r="AD144" s="200">
        <v>3.26</v>
      </c>
      <c r="AE144" s="311">
        <v>3.26</v>
      </c>
      <c r="AF144" s="200">
        <v>3.26</v>
      </c>
      <c r="AG144" s="330">
        <v>2.81</v>
      </c>
    </row>
    <row r="145" spans="1:33" ht="12.75">
      <c r="A145" s="285">
        <v>956</v>
      </c>
      <c r="B145" s="207">
        <v>0.099</v>
      </c>
      <c r="C145" s="204">
        <v>0.09</v>
      </c>
      <c r="D145" s="204">
        <v>0.09</v>
      </c>
      <c r="E145" s="207">
        <v>0.09</v>
      </c>
      <c r="F145" s="205">
        <v>0.09</v>
      </c>
      <c r="G145" s="205">
        <v>0.09</v>
      </c>
      <c r="H145" s="206">
        <v>0.09</v>
      </c>
      <c r="I145" s="206">
        <v>0.09</v>
      </c>
      <c r="J145" s="206">
        <v>0.09</v>
      </c>
      <c r="K145" s="206">
        <v>0.1</v>
      </c>
      <c r="L145" s="206">
        <v>0.09</v>
      </c>
      <c r="M145" s="206">
        <v>0.09</v>
      </c>
      <c r="N145" s="307">
        <v>0.1</v>
      </c>
      <c r="O145" s="206">
        <v>0.09</v>
      </c>
      <c r="P145" s="206">
        <v>0.1</v>
      </c>
      <c r="Q145" s="4"/>
      <c r="R145" s="285">
        <v>956</v>
      </c>
      <c r="S145" s="41">
        <v>0.17</v>
      </c>
      <c r="T145" s="41">
        <v>0.17</v>
      </c>
      <c r="U145" s="41">
        <v>0.17</v>
      </c>
      <c r="V145" s="41">
        <v>0.17</v>
      </c>
      <c r="W145" s="41">
        <v>0.17</v>
      </c>
      <c r="X145" s="199">
        <v>0.17</v>
      </c>
      <c r="Y145" s="200">
        <v>0.18</v>
      </c>
      <c r="Z145" s="200">
        <v>0.18</v>
      </c>
      <c r="AA145" s="200">
        <v>0.21</v>
      </c>
      <c r="AB145" s="200">
        <v>0.21</v>
      </c>
      <c r="AC145" s="200">
        <v>0.21</v>
      </c>
      <c r="AD145" s="200">
        <v>0.21</v>
      </c>
      <c r="AE145" s="311">
        <v>0.21</v>
      </c>
      <c r="AF145" s="200">
        <v>0.21</v>
      </c>
      <c r="AG145" s="330">
        <v>0.2</v>
      </c>
    </row>
    <row r="146" spans="1:33" ht="12.75">
      <c r="A146" s="285">
        <v>958</v>
      </c>
      <c r="B146" s="207">
        <v>0.166</v>
      </c>
      <c r="C146" s="204">
        <v>0.153</v>
      </c>
      <c r="D146" s="204">
        <v>0.16</v>
      </c>
      <c r="E146" s="207">
        <v>0.15</v>
      </c>
      <c r="F146" s="205">
        <v>0.17</v>
      </c>
      <c r="G146" s="205">
        <v>0.18</v>
      </c>
      <c r="H146" s="206">
        <v>0.19</v>
      </c>
      <c r="I146" s="206">
        <v>0.2</v>
      </c>
      <c r="J146" s="206">
        <v>0.18</v>
      </c>
      <c r="K146" s="206">
        <v>0.19</v>
      </c>
      <c r="L146" s="206">
        <v>0.18</v>
      </c>
      <c r="M146" s="206">
        <v>0.19</v>
      </c>
      <c r="N146" s="307">
        <v>0.22</v>
      </c>
      <c r="O146" s="206">
        <v>0.18</v>
      </c>
      <c r="P146" s="206">
        <v>0.16</v>
      </c>
      <c r="Q146" s="4"/>
      <c r="R146" s="285">
        <v>958</v>
      </c>
      <c r="S146" s="41">
        <v>0.3</v>
      </c>
      <c r="T146" s="41">
        <v>0.3</v>
      </c>
      <c r="U146" s="41">
        <v>0.29</v>
      </c>
      <c r="V146" s="41">
        <v>0.33</v>
      </c>
      <c r="W146" s="41">
        <v>0.35</v>
      </c>
      <c r="X146" s="199">
        <v>0.36</v>
      </c>
      <c r="Y146" s="200">
        <v>0.38</v>
      </c>
      <c r="Z146" s="200">
        <v>0.38</v>
      </c>
      <c r="AA146" s="200">
        <v>0.38</v>
      </c>
      <c r="AB146" s="200">
        <v>0.38</v>
      </c>
      <c r="AC146" s="200">
        <v>0.38</v>
      </c>
      <c r="AD146" s="200">
        <v>0.38</v>
      </c>
      <c r="AE146" s="311">
        <v>0.38</v>
      </c>
      <c r="AF146" s="200">
        <v>0.38</v>
      </c>
      <c r="AG146" s="330">
        <v>0.35</v>
      </c>
    </row>
    <row r="147" spans="1:33" ht="12.75">
      <c r="A147" s="285">
        <v>962</v>
      </c>
      <c r="B147" s="207">
        <v>0.493</v>
      </c>
      <c r="C147" s="204">
        <v>0.468</v>
      </c>
      <c r="D147" s="204">
        <v>0.46</v>
      </c>
      <c r="E147" s="207">
        <v>0.48</v>
      </c>
      <c r="F147" s="205">
        <v>0.5</v>
      </c>
      <c r="G147" s="205">
        <v>0.52</v>
      </c>
      <c r="H147" s="206">
        <v>0.51</v>
      </c>
      <c r="I147" s="206">
        <v>0.57</v>
      </c>
      <c r="J147" s="206">
        <v>0.58</v>
      </c>
      <c r="K147" s="206">
        <v>0.59</v>
      </c>
      <c r="L147" s="206">
        <v>0.63</v>
      </c>
      <c r="M147" s="206">
        <v>0.65</v>
      </c>
      <c r="N147" s="307">
        <v>0.62</v>
      </c>
      <c r="O147" s="206">
        <v>0.55</v>
      </c>
      <c r="P147" s="206">
        <v>0.53</v>
      </c>
      <c r="Q147" s="4"/>
      <c r="R147" s="285">
        <v>962</v>
      </c>
      <c r="S147" s="41">
        <v>0.94</v>
      </c>
      <c r="T147" s="41">
        <v>0.94</v>
      </c>
      <c r="U147" s="41">
        <v>0.88</v>
      </c>
      <c r="V147" s="41">
        <v>0.94</v>
      </c>
      <c r="W147" s="41">
        <v>0.94</v>
      </c>
      <c r="X147" s="199">
        <v>0.94</v>
      </c>
      <c r="Y147" s="200">
        <v>0.94</v>
      </c>
      <c r="Z147" s="200">
        <v>0.94</v>
      </c>
      <c r="AA147" s="200">
        <v>1.05</v>
      </c>
      <c r="AB147" s="200">
        <v>1.07</v>
      </c>
      <c r="AC147" s="200">
        <v>1.09</v>
      </c>
      <c r="AD147" s="200">
        <v>1.09</v>
      </c>
      <c r="AE147" s="311">
        <v>1.09</v>
      </c>
      <c r="AF147" s="200">
        <v>1.09</v>
      </c>
      <c r="AG147" s="330">
        <v>1.07</v>
      </c>
    </row>
    <row r="148" spans="1:33" ht="12.75">
      <c r="A148" s="285">
        <v>975</v>
      </c>
      <c r="B148" s="207">
        <v>1.667</v>
      </c>
      <c r="C148" s="204">
        <v>1.6</v>
      </c>
      <c r="D148" s="204">
        <v>1.59</v>
      </c>
      <c r="E148" s="207">
        <v>1.57</v>
      </c>
      <c r="F148" s="205">
        <v>1.49</v>
      </c>
      <c r="G148" s="205">
        <v>1.37</v>
      </c>
      <c r="H148" s="206">
        <v>1.28</v>
      </c>
      <c r="I148" s="206">
        <v>1.26</v>
      </c>
      <c r="J148" s="206">
        <v>1.3</v>
      </c>
      <c r="K148" s="206">
        <v>1.34</v>
      </c>
      <c r="L148" s="206">
        <v>1.15</v>
      </c>
      <c r="M148" s="206">
        <v>1.02</v>
      </c>
      <c r="N148" s="307">
        <v>1.09</v>
      </c>
      <c r="O148" s="206">
        <v>1.23</v>
      </c>
      <c r="P148" s="206">
        <v>1.09</v>
      </c>
      <c r="Q148" s="4"/>
      <c r="R148" s="285">
        <v>975</v>
      </c>
      <c r="S148" s="41">
        <v>3.21</v>
      </c>
      <c r="T148" s="41">
        <v>3.15</v>
      </c>
      <c r="U148" s="41">
        <v>3.06</v>
      </c>
      <c r="V148" s="41">
        <v>3.35</v>
      </c>
      <c r="W148" s="41">
        <v>3.21</v>
      </c>
      <c r="X148" s="199">
        <v>3.21</v>
      </c>
      <c r="Y148" s="200">
        <v>3.25</v>
      </c>
      <c r="Z148" s="200">
        <v>3.29</v>
      </c>
      <c r="AA148" s="200">
        <v>3.94</v>
      </c>
      <c r="AB148" s="200">
        <v>4.02</v>
      </c>
      <c r="AC148" s="200">
        <v>4.12</v>
      </c>
      <c r="AD148" s="200">
        <v>4.12</v>
      </c>
      <c r="AE148" s="311">
        <v>4.12</v>
      </c>
      <c r="AF148" s="200">
        <v>4.12</v>
      </c>
      <c r="AG148" s="330">
        <v>3.55</v>
      </c>
    </row>
    <row r="149" spans="1:33" ht="12.75">
      <c r="A149" s="285">
        <v>981</v>
      </c>
      <c r="B149" s="207">
        <v>0.296</v>
      </c>
      <c r="C149" s="204">
        <v>0.29</v>
      </c>
      <c r="D149" s="204">
        <v>0.31</v>
      </c>
      <c r="E149" s="207">
        <v>0.31</v>
      </c>
      <c r="F149" s="205">
        <v>0.32</v>
      </c>
      <c r="G149" s="205">
        <v>0.33</v>
      </c>
      <c r="H149" s="206">
        <v>0.34</v>
      </c>
      <c r="I149" s="206">
        <v>0.35</v>
      </c>
      <c r="J149" s="206">
        <v>0.38</v>
      </c>
      <c r="K149" s="206">
        <v>0.4</v>
      </c>
      <c r="L149" s="206">
        <v>0.4</v>
      </c>
      <c r="M149" s="206">
        <v>0.44</v>
      </c>
      <c r="N149" s="307">
        <v>0.42</v>
      </c>
      <c r="O149" s="206">
        <v>0.41</v>
      </c>
      <c r="P149" s="206">
        <v>0.38</v>
      </c>
      <c r="Q149" s="4"/>
      <c r="R149" s="285">
        <v>981</v>
      </c>
      <c r="S149" s="41">
        <v>0.56</v>
      </c>
      <c r="T149" s="41">
        <v>0.58</v>
      </c>
      <c r="U149" s="41">
        <v>0.59</v>
      </c>
      <c r="V149" s="41">
        <v>0.61</v>
      </c>
      <c r="W149" s="41">
        <v>0.61</v>
      </c>
      <c r="X149" s="199">
        <v>0.62</v>
      </c>
      <c r="Y149" s="200">
        <v>0.67</v>
      </c>
      <c r="Z149" s="200">
        <v>0.67</v>
      </c>
      <c r="AA149" s="200">
        <v>0.77</v>
      </c>
      <c r="AB149" s="200">
        <v>0.78</v>
      </c>
      <c r="AC149" s="200">
        <v>0.79</v>
      </c>
      <c r="AD149" s="200">
        <v>0.79</v>
      </c>
      <c r="AE149" s="311">
        <v>0.79</v>
      </c>
      <c r="AF149" s="200">
        <v>0.79</v>
      </c>
      <c r="AG149" s="330">
        <v>0.79</v>
      </c>
    </row>
    <row r="150" spans="1:33" ht="12.75">
      <c r="A150" s="285">
        <v>983</v>
      </c>
      <c r="B150" s="207">
        <v>0.183</v>
      </c>
      <c r="C150" s="204">
        <v>0.17</v>
      </c>
      <c r="D150" s="204">
        <v>0.17</v>
      </c>
      <c r="E150" s="207">
        <v>0.16</v>
      </c>
      <c r="F150" s="205">
        <v>0.15</v>
      </c>
      <c r="G150" s="205">
        <v>0.15</v>
      </c>
      <c r="H150" s="206">
        <v>0.14</v>
      </c>
      <c r="I150" s="206">
        <v>0.17</v>
      </c>
      <c r="J150" s="206">
        <v>0.18</v>
      </c>
      <c r="K150" s="206">
        <v>0.19</v>
      </c>
      <c r="L150" s="206">
        <v>0.18</v>
      </c>
      <c r="M150" s="206">
        <v>0.2</v>
      </c>
      <c r="N150" s="307">
        <v>0.19</v>
      </c>
      <c r="O150" s="206">
        <v>0.17</v>
      </c>
      <c r="P150" s="206">
        <v>0.14</v>
      </c>
      <c r="Q150" s="4"/>
      <c r="R150" s="285">
        <v>983</v>
      </c>
      <c r="S150" s="41">
        <v>0.35</v>
      </c>
      <c r="T150" s="41">
        <v>0.35</v>
      </c>
      <c r="U150" s="41">
        <v>0.33</v>
      </c>
      <c r="V150" s="41">
        <v>0.32</v>
      </c>
      <c r="W150" s="41">
        <v>0.3</v>
      </c>
      <c r="X150" s="199">
        <v>0.3</v>
      </c>
      <c r="Y150" s="200">
        <v>0.3</v>
      </c>
      <c r="Z150" s="200">
        <v>0.33</v>
      </c>
      <c r="AA150" s="200">
        <v>0.37</v>
      </c>
      <c r="AB150" s="200">
        <v>0.37</v>
      </c>
      <c r="AC150" s="200">
        <v>0.37</v>
      </c>
      <c r="AD150" s="200">
        <v>0.37</v>
      </c>
      <c r="AE150" s="311">
        <v>0.37</v>
      </c>
      <c r="AF150" s="200">
        <v>0.37</v>
      </c>
      <c r="AG150" s="330">
        <v>0.32</v>
      </c>
    </row>
    <row r="151" spans="2:21" ht="12.75">
      <c r="B151" s="42"/>
      <c r="C151" s="42"/>
      <c r="D151" s="42"/>
      <c r="S151" s="42"/>
      <c r="T151" s="42"/>
      <c r="U151" s="42"/>
    </row>
    <row r="152" spans="2:21" ht="12.75">
      <c r="B152" s="42"/>
      <c r="C152" s="42"/>
      <c r="D152" s="42"/>
      <c r="S152" s="42"/>
      <c r="T152" s="42"/>
      <c r="U152" s="42"/>
    </row>
    <row r="153" spans="2:21" ht="12.75">
      <c r="B153" s="42"/>
      <c r="C153" s="42"/>
      <c r="D153" s="42"/>
      <c r="S153" s="42"/>
      <c r="T153" s="42"/>
      <c r="U153" s="42"/>
    </row>
    <row r="154" spans="2:21" ht="12.75">
      <c r="B154" s="42"/>
      <c r="C154" s="42"/>
      <c r="D154" s="42"/>
      <c r="S154" s="42"/>
      <c r="T154" s="42"/>
      <c r="U154" s="42"/>
    </row>
    <row r="155" spans="2:21" ht="12.75">
      <c r="B155" s="42"/>
      <c r="C155" s="42"/>
      <c r="D155" s="42"/>
      <c r="S155" s="42"/>
      <c r="T155" s="42"/>
      <c r="U155" s="42"/>
    </row>
    <row r="156" spans="2:21" ht="12.75">
      <c r="B156" s="42"/>
      <c r="C156" s="42"/>
      <c r="D156" s="42"/>
      <c r="S156" s="42"/>
      <c r="T156" s="42"/>
      <c r="U156" s="42"/>
    </row>
    <row r="157" spans="2:21" ht="12.75">
      <c r="B157" s="42"/>
      <c r="C157" s="42"/>
      <c r="D157" s="42"/>
      <c r="S157" s="42"/>
      <c r="T157" s="42"/>
      <c r="U157" s="42"/>
    </row>
    <row r="158" spans="2:21" ht="12.75">
      <c r="B158" s="42"/>
      <c r="C158" s="42"/>
      <c r="D158" s="42"/>
      <c r="S158" s="42"/>
      <c r="T158" s="42"/>
      <c r="U158" s="42"/>
    </row>
    <row r="159" spans="2:21" ht="12.75">
      <c r="B159" s="42"/>
      <c r="C159" s="42"/>
      <c r="D159" s="42"/>
      <c r="S159" s="42"/>
      <c r="T159" s="42"/>
      <c r="U159" s="42"/>
    </row>
  </sheetData>
  <sheetProtection password="C620" sheet="1" objects="1" scenarios="1"/>
  <mergeCells count="2">
    <mergeCell ref="R2:T2"/>
    <mergeCell ref="A2:F2"/>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topLeftCell="A1">
      <pane xSplit="1" ySplit="5" topLeftCell="B6" activePane="bottomRight" state="frozen"/>
      <selection pane="topLeft" activeCell="I22" sqref="I22:J22"/>
      <selection pane="topRight" activeCell="I22" sqref="I22:J22"/>
      <selection pane="bottomLeft" activeCell="I22" sqref="I22:J22"/>
      <selection pane="bottomRight" activeCell="I22" sqref="I22:J22"/>
    </sheetView>
  </sheetViews>
  <sheetFormatPr defaultColWidth="11.421875" defaultRowHeight="12.75"/>
  <cols>
    <col min="1" max="1" width="18.00390625" style="3" bestFit="1" customWidth="1"/>
    <col min="2" max="3" width="11.421875" style="3" customWidth="1"/>
    <col min="4" max="4" width="3.8515625" style="3" customWidth="1"/>
    <col min="5" max="5" width="11.57421875" style="3" customWidth="1"/>
    <col min="6" max="6" width="10.8515625" style="3" customWidth="1"/>
    <col min="7" max="7" width="11.421875" style="3" customWidth="1"/>
    <col min="8" max="8" width="7.7109375" style="3" customWidth="1"/>
    <col min="9" max="9" width="9.421875" style="3" bestFit="1" customWidth="1"/>
    <col min="10" max="10" width="7.140625" style="3" bestFit="1" customWidth="1"/>
    <col min="11" max="16384" width="11.421875" style="3" customWidth="1"/>
  </cols>
  <sheetData>
    <row r="1" spans="1:11" ht="12.75">
      <c r="A1" s="2" t="s">
        <v>19450</v>
      </c>
      <c r="C1" s="4"/>
      <c r="D1" s="4"/>
      <c r="F1" s="4"/>
      <c r="G1" s="4"/>
      <c r="H1" s="4"/>
      <c r="I1" s="4"/>
      <c r="J1" s="4"/>
      <c r="K1" s="4"/>
    </row>
    <row r="2" spans="1:11" ht="12.75">
      <c r="A2" s="4"/>
      <c r="B2" s="4"/>
      <c r="C2" s="4"/>
      <c r="D2" s="4"/>
      <c r="E2" s="4"/>
      <c r="F2" s="4"/>
      <c r="G2" s="4"/>
      <c r="H2" s="4"/>
      <c r="J2" s="4"/>
      <c r="K2" s="4"/>
    </row>
    <row r="3" spans="1:11" ht="12.75">
      <c r="A3" s="5" t="s">
        <v>19451</v>
      </c>
      <c r="B3" s="6"/>
      <c r="C3" s="7"/>
      <c r="D3" s="7"/>
      <c r="E3" s="8"/>
      <c r="F3" s="7"/>
      <c r="G3" s="9"/>
      <c r="H3" s="4"/>
      <c r="I3" s="10" t="s">
        <v>19452</v>
      </c>
      <c r="J3" s="11"/>
      <c r="K3" s="11"/>
    </row>
    <row r="4" spans="1:11" ht="12.75">
      <c r="A4" s="12"/>
      <c r="B4" s="13"/>
      <c r="C4" s="13"/>
      <c r="D4" s="13"/>
      <c r="E4" s="13"/>
      <c r="F4" s="13"/>
      <c r="G4" s="14"/>
      <c r="H4" s="4"/>
      <c r="I4" s="15" t="s">
        <v>19453</v>
      </c>
      <c r="J4" s="4"/>
      <c r="K4" s="4"/>
    </row>
    <row r="5" spans="1:11" s="20" customFormat="1" ht="12.75">
      <c r="A5" s="16" t="s">
        <v>19454</v>
      </c>
      <c r="B5" s="16" t="s">
        <v>19455</v>
      </c>
      <c r="C5" s="16" t="s">
        <v>19456</v>
      </c>
      <c r="D5" s="17"/>
      <c r="E5" s="16" t="s">
        <v>19457</v>
      </c>
      <c r="F5" s="16" t="s">
        <v>19458</v>
      </c>
      <c r="G5" s="16" t="s">
        <v>19459</v>
      </c>
      <c r="H5" s="15"/>
      <c r="I5" s="18" t="s">
        <v>19460</v>
      </c>
      <c r="J5" s="19" t="s">
        <v>19461</v>
      </c>
      <c r="K5" s="15"/>
    </row>
    <row r="6" spans="1:11" ht="12.75">
      <c r="A6" s="21">
        <v>2003</v>
      </c>
      <c r="B6" s="22">
        <v>0.7</v>
      </c>
      <c r="C6" s="22">
        <v>0.1</v>
      </c>
      <c r="D6" s="13"/>
      <c r="E6" s="21">
        <v>2003</v>
      </c>
      <c r="F6" s="23">
        <v>1.65</v>
      </c>
      <c r="G6" s="23">
        <v>1.5</v>
      </c>
      <c r="H6" s="4"/>
      <c r="I6" s="24">
        <v>2003</v>
      </c>
      <c r="J6" s="25">
        <v>65600</v>
      </c>
      <c r="K6" s="4"/>
    </row>
    <row r="7" spans="1:11" ht="12.75">
      <c r="A7" s="21">
        <v>2004</v>
      </c>
      <c r="B7" s="26">
        <v>0.775</v>
      </c>
      <c r="C7" s="26">
        <v>0.15</v>
      </c>
      <c r="D7" s="13"/>
      <c r="E7" s="21">
        <v>2004</v>
      </c>
      <c r="F7" s="27">
        <v>2</v>
      </c>
      <c r="G7" s="23">
        <v>1.5</v>
      </c>
      <c r="H7" s="4"/>
      <c r="I7" s="28">
        <v>2004</v>
      </c>
      <c r="J7" s="25">
        <v>66800</v>
      </c>
      <c r="K7" s="4"/>
    </row>
    <row r="8" spans="1:11" ht="12.75">
      <c r="A8" s="21">
        <v>2005</v>
      </c>
      <c r="B8" s="26">
        <v>0.775</v>
      </c>
      <c r="C8" s="26">
        <v>0.15</v>
      </c>
      <c r="D8" s="13"/>
      <c r="E8" s="21">
        <v>2005</v>
      </c>
      <c r="F8" s="27">
        <v>2</v>
      </c>
      <c r="G8" s="23">
        <v>1.5</v>
      </c>
      <c r="H8" s="4"/>
      <c r="I8" s="28">
        <v>2005</v>
      </c>
      <c r="J8" s="29">
        <v>67700</v>
      </c>
      <c r="K8" s="4"/>
    </row>
    <row r="9" spans="1:11" ht="12.75">
      <c r="A9" s="21">
        <v>2006</v>
      </c>
      <c r="B9" s="22">
        <v>0.775</v>
      </c>
      <c r="C9" s="22">
        <v>0.075</v>
      </c>
      <c r="D9" s="30"/>
      <c r="E9" s="22">
        <v>2006</v>
      </c>
      <c r="F9" s="23">
        <v>1.85</v>
      </c>
      <c r="G9" s="23">
        <v>1.5</v>
      </c>
      <c r="H9" s="4"/>
      <c r="I9" s="24">
        <v>2006</v>
      </c>
      <c r="J9" s="25">
        <v>69400</v>
      </c>
      <c r="K9" s="4"/>
    </row>
    <row r="10" spans="1:11" ht="12.75">
      <c r="A10" s="21">
        <v>2007</v>
      </c>
      <c r="B10" s="22">
        <v>0.775</v>
      </c>
      <c r="C10" s="22">
        <v>0.075</v>
      </c>
      <c r="D10" s="30"/>
      <c r="E10" s="22">
        <v>2007</v>
      </c>
      <c r="F10" s="27">
        <v>1.85</v>
      </c>
      <c r="G10" s="23">
        <v>1.5</v>
      </c>
      <c r="H10" s="4"/>
      <c r="I10" s="28">
        <v>2007</v>
      </c>
      <c r="J10" s="25">
        <v>71800</v>
      </c>
      <c r="K10" s="4"/>
    </row>
    <row r="11" spans="1:11" ht="12.75">
      <c r="A11" s="22">
        <v>2008</v>
      </c>
      <c r="B11" s="26">
        <v>0.775</v>
      </c>
      <c r="C11" s="26">
        <v>0.075</v>
      </c>
      <c r="D11" s="31"/>
      <c r="E11" s="22">
        <v>2008</v>
      </c>
      <c r="F11" s="27">
        <v>1.85</v>
      </c>
      <c r="G11" s="23">
        <v>1.5</v>
      </c>
      <c r="H11" s="4"/>
      <c r="I11" s="28">
        <v>2008</v>
      </c>
      <c r="J11" s="29">
        <v>73300</v>
      </c>
      <c r="K11" s="4"/>
    </row>
    <row r="12" spans="1:11" s="198" customFormat="1" ht="12.75">
      <c r="A12" s="22">
        <v>2009</v>
      </c>
      <c r="B12" s="26">
        <v>0.775</v>
      </c>
      <c r="C12" s="26">
        <v>0.075</v>
      </c>
      <c r="D12" s="196"/>
      <c r="E12" s="22">
        <v>2009</v>
      </c>
      <c r="F12" s="27">
        <v>1.85</v>
      </c>
      <c r="G12" s="23">
        <v>1.5</v>
      </c>
      <c r="H12" s="197"/>
      <c r="I12" s="28">
        <v>2009</v>
      </c>
      <c r="J12" s="101">
        <v>74600</v>
      </c>
      <c r="K12" s="4"/>
    </row>
    <row r="13" spans="1:11" s="198" customFormat="1" ht="12.75">
      <c r="A13" s="22">
        <v>2010</v>
      </c>
      <c r="B13" s="26">
        <v>0.775</v>
      </c>
      <c r="C13" s="262">
        <v>0.15</v>
      </c>
      <c r="D13" s="196"/>
      <c r="E13" s="22">
        <v>2010</v>
      </c>
      <c r="F13" s="27">
        <v>2</v>
      </c>
      <c r="G13" s="23">
        <v>1.5</v>
      </c>
      <c r="H13" s="197"/>
      <c r="I13" s="28">
        <v>2010</v>
      </c>
      <c r="J13" s="101">
        <v>77600</v>
      </c>
      <c r="K13" s="4"/>
    </row>
    <row r="14" spans="1:11" s="198" customFormat="1" ht="12.75">
      <c r="A14" s="22">
        <v>2011</v>
      </c>
      <c r="B14" s="26">
        <v>0.775</v>
      </c>
      <c r="C14" s="262">
        <v>0.15</v>
      </c>
      <c r="D14" s="196"/>
      <c r="E14" s="22">
        <v>2011</v>
      </c>
      <c r="F14" s="27">
        <v>2.5</v>
      </c>
      <c r="G14" s="23">
        <v>1</v>
      </c>
      <c r="H14" s="197"/>
      <c r="I14" s="28">
        <v>2011</v>
      </c>
      <c r="J14" s="101">
        <v>79600</v>
      </c>
      <c r="K14" s="4"/>
    </row>
    <row r="15" spans="1:10" ht="12.75">
      <c r="A15" s="22">
        <v>2012</v>
      </c>
      <c r="B15" s="26">
        <v>0.775</v>
      </c>
      <c r="C15" s="262">
        <v>0.15</v>
      </c>
      <c r="D15" s="31"/>
      <c r="E15" s="22">
        <v>2012</v>
      </c>
      <c r="F15" s="27">
        <v>2.5</v>
      </c>
      <c r="G15" s="23">
        <v>1</v>
      </c>
      <c r="H15" s="4"/>
      <c r="I15" s="28">
        <v>2012</v>
      </c>
      <c r="J15" s="29">
        <v>81700</v>
      </c>
    </row>
    <row r="16" spans="1:11" s="198" customFormat="1" ht="12.75">
      <c r="A16" s="266">
        <v>2013</v>
      </c>
      <c r="B16" s="26">
        <v>0.775</v>
      </c>
      <c r="C16" s="26">
        <v>0.175</v>
      </c>
      <c r="D16" s="196"/>
      <c r="E16" s="266">
        <v>2013</v>
      </c>
      <c r="F16" s="27">
        <v>3</v>
      </c>
      <c r="G16" s="23">
        <v>1</v>
      </c>
      <c r="H16" s="197"/>
      <c r="I16" s="266">
        <v>2013</v>
      </c>
      <c r="J16" s="101">
        <v>83200</v>
      </c>
      <c r="K16" s="4"/>
    </row>
    <row r="17" spans="1:10" ht="12.75">
      <c r="A17" s="22">
        <v>2014</v>
      </c>
      <c r="B17" s="26">
        <v>0.775</v>
      </c>
      <c r="C17" s="26">
        <v>0.175</v>
      </c>
      <c r="D17" s="196"/>
      <c r="E17" s="22">
        <v>2014</v>
      </c>
      <c r="F17" s="27">
        <v>3</v>
      </c>
      <c r="G17" s="23">
        <v>1</v>
      </c>
      <c r="H17" s="197"/>
      <c r="I17" s="22">
        <v>2014</v>
      </c>
      <c r="J17" s="29">
        <v>84100</v>
      </c>
    </row>
    <row r="18" spans="1:10" ht="12.75">
      <c r="A18" s="22">
        <v>2015</v>
      </c>
      <c r="B18" s="26">
        <v>0.775</v>
      </c>
      <c r="C18" s="26">
        <v>0.175</v>
      </c>
      <c r="D18" s="196"/>
      <c r="E18" s="22">
        <v>2015</v>
      </c>
      <c r="F18" s="27">
        <v>3</v>
      </c>
      <c r="G18" s="23">
        <v>1</v>
      </c>
      <c r="H18" s="197"/>
      <c r="I18" s="22">
        <v>2015</v>
      </c>
      <c r="J18" s="29">
        <v>85200</v>
      </c>
    </row>
    <row r="19" spans="1:10" ht="12.75">
      <c r="A19" s="22">
        <v>2016</v>
      </c>
      <c r="B19" s="26">
        <v>0.775</v>
      </c>
      <c r="C19" s="26">
        <v>0.175</v>
      </c>
      <c r="D19" s="13"/>
      <c r="E19" s="22">
        <v>2016</v>
      </c>
      <c r="F19" s="27">
        <v>3</v>
      </c>
      <c r="G19" s="23">
        <v>1</v>
      </c>
      <c r="H19" s="4"/>
      <c r="I19" s="22">
        <v>2016</v>
      </c>
      <c r="J19" s="299">
        <v>88000</v>
      </c>
    </row>
    <row r="20" spans="1:10" ht="12.75">
      <c r="A20" s="32">
        <v>2017</v>
      </c>
      <c r="B20" s="26">
        <v>0.775</v>
      </c>
      <c r="C20" s="26">
        <v>0.175</v>
      </c>
      <c r="E20" s="32">
        <v>2017</v>
      </c>
      <c r="F20" s="27">
        <v>3</v>
      </c>
      <c r="G20" s="23">
        <v>1</v>
      </c>
      <c r="I20" s="32">
        <v>2017</v>
      </c>
      <c r="J20" s="299">
        <v>88500</v>
      </c>
    </row>
    <row r="23" ht="12.75">
      <c r="B23" s="33" t="s">
        <v>19462</v>
      </c>
    </row>
    <row r="24" ht="12.75">
      <c r="B24" s="20" t="s">
        <v>19463</v>
      </c>
    </row>
    <row r="25" ht="12.75">
      <c r="B25" s="34" t="s">
        <v>19464</v>
      </c>
    </row>
  </sheetData>
  <sheetProtection password="C620" sheet="1" objects="1" scenarios="1"/>
  <printOptions/>
  <pageMargins left="0.75" right="0.75" top="1" bottom="1" header="0.5" footer="0.5"/>
  <pageSetup fitToHeight="1" fitToWidth="1"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workbookViewId="0" topLeftCell="A1">
      <selection activeCell="I22" sqref="I22:J22"/>
    </sheetView>
  </sheetViews>
  <sheetFormatPr defaultColWidth="9.140625" defaultRowHeight="12.75"/>
  <cols>
    <col min="1" max="1" width="9.421875" style="1" bestFit="1" customWidth="1"/>
    <col min="2" max="16384" width="9.140625" style="1" customWidth="1"/>
  </cols>
  <sheetData>
    <row r="2" spans="1:3" ht="12.75">
      <c r="A2" s="226"/>
      <c r="C2">
        <v>1993</v>
      </c>
    </row>
    <row r="3" spans="1:3" ht="12.75">
      <c r="A3" s="226">
        <v>43373</v>
      </c>
      <c r="C3">
        <v>1994</v>
      </c>
    </row>
    <row r="4" spans="1:3" ht="12.75">
      <c r="A4" s="226">
        <v>43008</v>
      </c>
      <c r="C4">
        <v>1995</v>
      </c>
    </row>
    <row r="5" spans="1:3" ht="12.75">
      <c r="A5" s="226">
        <v>42643</v>
      </c>
      <c r="C5">
        <v>1996</v>
      </c>
    </row>
    <row r="6" spans="1:3" ht="12" customHeight="1">
      <c r="A6" s="226">
        <v>42277</v>
      </c>
      <c r="C6">
        <v>1997</v>
      </c>
    </row>
    <row r="7" spans="1:3" ht="12.75">
      <c r="A7" s="226">
        <v>41912</v>
      </c>
      <c r="C7">
        <v>1998</v>
      </c>
    </row>
    <row r="8" spans="1:3" ht="12.75">
      <c r="A8" s="226">
        <v>41547</v>
      </c>
      <c r="C8">
        <v>1999</v>
      </c>
    </row>
    <row r="9" spans="1:3" ht="12.75">
      <c r="A9" s="226">
        <v>41182</v>
      </c>
      <c r="C9">
        <v>2000</v>
      </c>
    </row>
    <row r="10" spans="1:3" ht="12.75">
      <c r="A10" s="226">
        <v>40816</v>
      </c>
      <c r="C10">
        <v>2001</v>
      </c>
    </row>
    <row r="11" spans="1:3" ht="12.75">
      <c r="A11" s="226">
        <v>40451</v>
      </c>
      <c r="C11">
        <v>2002</v>
      </c>
    </row>
    <row r="12" spans="1:3" ht="12.75">
      <c r="A12" s="226">
        <v>40086</v>
      </c>
      <c r="C12">
        <v>2003</v>
      </c>
    </row>
    <row r="13" spans="1:3" ht="12.75">
      <c r="A13" s="226">
        <v>39721</v>
      </c>
      <c r="C13">
        <v>2004</v>
      </c>
    </row>
    <row r="14" spans="1:3" ht="12.75">
      <c r="A14" s="226">
        <v>39355</v>
      </c>
      <c r="C14">
        <v>2005</v>
      </c>
    </row>
    <row r="15" spans="1:3" ht="12.75">
      <c r="A15" s="226">
        <v>38990</v>
      </c>
      <c r="C15">
        <v>2006</v>
      </c>
    </row>
    <row r="16" spans="1:3" ht="12.75">
      <c r="A16" s="226"/>
      <c r="C16">
        <v>2007</v>
      </c>
    </row>
    <row r="17" spans="1:3" ht="12.75">
      <c r="A17" s="226"/>
      <c r="C17">
        <v>2008</v>
      </c>
    </row>
    <row r="18" spans="1:3" ht="12.75">
      <c r="A18" s="226"/>
      <c r="C18">
        <v>2009</v>
      </c>
    </row>
    <row r="19" spans="1:3" ht="12.75">
      <c r="A19" s="226"/>
      <c r="C19">
        <v>2010</v>
      </c>
    </row>
    <row r="20" spans="1:3" ht="12.75">
      <c r="A20" s="226"/>
      <c r="C20">
        <v>2011</v>
      </c>
    </row>
    <row r="21" spans="1:3" ht="12.75">
      <c r="A21" s="226"/>
      <c r="C21">
        <v>2012</v>
      </c>
    </row>
    <row r="22" spans="1:3" ht="12.75">
      <c r="A22" s="226"/>
      <c r="C22">
        <v>2013</v>
      </c>
    </row>
    <row r="23" spans="1:3" ht="12.75">
      <c r="A23" s="226"/>
      <c r="C23">
        <v>2014</v>
      </c>
    </row>
    <row r="24" spans="1:3" ht="12.75">
      <c r="A24" s="226"/>
      <c r="C24" s="1">
        <v>2015</v>
      </c>
    </row>
    <row r="25" spans="1:3" ht="12.75">
      <c r="A25" s="226"/>
      <c r="C25" s="1">
        <v>2016</v>
      </c>
    </row>
    <row r="26" spans="1:3" ht="12.75">
      <c r="A26" s="226"/>
      <c r="C26" s="1">
        <v>2017</v>
      </c>
    </row>
    <row r="27" spans="1:3" ht="12.75">
      <c r="A27" s="226"/>
      <c r="C27" s="1">
        <v>2018</v>
      </c>
    </row>
    <row r="28" spans="1:3" ht="12.75">
      <c r="A28" s="226"/>
      <c r="C28" s="1">
        <v>2019</v>
      </c>
    </row>
    <row r="29" ht="12.75">
      <c r="A29" s="226"/>
    </row>
    <row r="30" ht="12.75">
      <c r="A30" s="226"/>
    </row>
    <row r="31" ht="12.75">
      <c r="A31" s="226"/>
    </row>
  </sheetData>
  <sheetProtection password="C620"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workbookViewId="0" topLeftCell="A1">
      <selection activeCell="I22" sqref="I22:J22"/>
    </sheetView>
  </sheetViews>
  <sheetFormatPr defaultColWidth="9.140625" defaultRowHeight="12.75"/>
  <cols>
    <col min="1" max="1" width="5.57421875" style="1" bestFit="1" customWidth="1"/>
    <col min="2" max="2" width="14.140625" style="1" bestFit="1" customWidth="1"/>
    <col min="3" max="3" width="5.00390625" style="1" customWidth="1"/>
    <col min="4" max="4" width="8.28125" style="1" bestFit="1" customWidth="1"/>
    <col min="5" max="5" width="8.7109375" style="1" bestFit="1" customWidth="1"/>
    <col min="6" max="6" width="6.8515625" style="1" bestFit="1" customWidth="1"/>
    <col min="7" max="7" width="10.7109375" style="1" bestFit="1" customWidth="1"/>
    <col min="8" max="8" width="16.7109375" style="1" bestFit="1" customWidth="1"/>
    <col min="9" max="9" width="4.140625" style="1" bestFit="1" customWidth="1"/>
    <col min="10" max="10" width="6.00390625" style="1" bestFit="1" customWidth="1"/>
    <col min="11" max="11" width="6.8515625" style="1" customWidth="1"/>
    <col min="12" max="12" width="10.421875" style="1" customWidth="1"/>
    <col min="13" max="16384" width="9.140625" style="1" customWidth="1"/>
  </cols>
  <sheetData>
    <row r="1" spans="1:10" ht="12.75">
      <c r="A1" s="473" t="s">
        <v>124</v>
      </c>
      <c r="B1" s="474"/>
      <c r="D1" s="475" t="s">
        <v>125</v>
      </c>
      <c r="E1" s="476"/>
      <c r="F1" s="476"/>
      <c r="G1" s="476"/>
      <c r="H1" s="83"/>
      <c r="I1" s="83"/>
      <c r="J1" s="83"/>
    </row>
    <row r="2" spans="1:2" ht="12.75">
      <c r="A2" s="87"/>
      <c r="B2" s="88"/>
    </row>
    <row r="3" spans="1:7" ht="12.75">
      <c r="A3" s="87"/>
      <c r="B3" s="218" t="s">
        <v>126</v>
      </c>
      <c r="D3" s="89" t="s">
        <v>127</v>
      </c>
      <c r="E3" s="90" t="s">
        <v>128</v>
      </c>
      <c r="F3" s="91" t="s">
        <v>129</v>
      </c>
      <c r="G3" s="92" t="s">
        <v>130</v>
      </c>
    </row>
    <row r="4" spans="1:7" ht="12.75">
      <c r="A4" s="219" t="s">
        <v>131</v>
      </c>
      <c r="B4" s="218" t="s">
        <v>132</v>
      </c>
      <c r="D4" s="93" t="s">
        <v>133</v>
      </c>
      <c r="E4" s="94"/>
      <c r="F4" s="95" t="s">
        <v>134</v>
      </c>
      <c r="G4" s="96" t="s">
        <v>135</v>
      </c>
    </row>
    <row r="5" spans="1:7" ht="12.75">
      <c r="A5" s="87"/>
      <c r="B5" s="88"/>
      <c r="D5" s="97" t="s">
        <v>136</v>
      </c>
      <c r="E5" s="94">
        <v>1</v>
      </c>
      <c r="F5" s="98" t="s">
        <v>137</v>
      </c>
      <c r="G5" s="99" t="s">
        <v>138</v>
      </c>
    </row>
    <row r="6" spans="1:7" ht="12.75">
      <c r="A6" s="100">
        <v>2003</v>
      </c>
      <c r="B6" s="29">
        <v>262400</v>
      </c>
      <c r="D6" s="97" t="s">
        <v>139</v>
      </c>
      <c r="E6" s="94">
        <v>4</v>
      </c>
      <c r="F6" s="98" t="s">
        <v>140</v>
      </c>
      <c r="G6" s="99" t="s">
        <v>141</v>
      </c>
    </row>
    <row r="7" spans="1:7" ht="12.75">
      <c r="A7" s="100">
        <v>2004</v>
      </c>
      <c r="B7" s="29">
        <v>267200</v>
      </c>
      <c r="D7" s="97" t="s">
        <v>142</v>
      </c>
      <c r="E7" s="94">
        <v>16</v>
      </c>
      <c r="F7" s="98" t="s">
        <v>143</v>
      </c>
      <c r="G7" s="99" t="s">
        <v>144</v>
      </c>
    </row>
    <row r="8" spans="1:7" ht="12.75">
      <c r="A8" s="100">
        <v>2005</v>
      </c>
      <c r="B8" s="101">
        <v>270800</v>
      </c>
      <c r="D8" s="97" t="s">
        <v>145</v>
      </c>
      <c r="E8" s="94">
        <v>52</v>
      </c>
      <c r="F8" s="98" t="s">
        <v>146</v>
      </c>
      <c r="G8" s="99" t="s">
        <v>147</v>
      </c>
    </row>
    <row r="9" spans="1:7" ht="12.75">
      <c r="A9" s="100">
        <v>2006</v>
      </c>
      <c r="B9" s="29">
        <v>347000</v>
      </c>
      <c r="D9" s="102" t="s">
        <v>148</v>
      </c>
      <c r="E9" s="103">
        <v>105</v>
      </c>
      <c r="F9" s="104" t="s">
        <v>149</v>
      </c>
      <c r="G9" s="105" t="s">
        <v>150</v>
      </c>
    </row>
    <row r="10" spans="1:2" ht="12.75">
      <c r="A10" s="100">
        <v>2007</v>
      </c>
      <c r="B10" s="29">
        <v>359000</v>
      </c>
    </row>
    <row r="11" spans="1:2" ht="12.75">
      <c r="A11" s="100">
        <v>2008</v>
      </c>
      <c r="B11" s="29">
        <v>366500</v>
      </c>
    </row>
    <row r="12" spans="1:9" ht="12.75">
      <c r="A12" s="100">
        <v>2009</v>
      </c>
      <c r="B12" s="29">
        <f>Tables!J12*5</f>
        <v>373000</v>
      </c>
      <c r="D12" s="106"/>
      <c r="E12" s="89" t="s">
        <v>151</v>
      </c>
      <c r="G12" s="107"/>
      <c r="H12" s="108" t="s">
        <v>152</v>
      </c>
      <c r="I12" s="109"/>
    </row>
    <row r="13" spans="1:10" ht="12.75">
      <c r="A13" s="100">
        <v>2010</v>
      </c>
      <c r="B13" s="29">
        <v>388000</v>
      </c>
      <c r="D13" s="110" t="s">
        <v>153</v>
      </c>
      <c r="E13" s="93" t="s">
        <v>154</v>
      </c>
      <c r="G13" s="270">
        <f>PastAwardDate</f>
        <v>0</v>
      </c>
      <c r="H13" s="111" t="s">
        <v>155</v>
      </c>
      <c r="I13" s="88"/>
      <c r="J13" s="1">
        <f>YEAR(G13)</f>
        <v>1900</v>
      </c>
    </row>
    <row r="14" spans="1:10" ht="12.75">
      <c r="A14" s="100">
        <v>2011</v>
      </c>
      <c r="B14" s="29">
        <v>398000</v>
      </c>
      <c r="D14" s="112"/>
      <c r="E14" s="113"/>
      <c r="G14" s="270">
        <f>AccDate</f>
        <v>0</v>
      </c>
      <c r="H14" s="114" t="s">
        <v>156</v>
      </c>
      <c r="I14" s="88"/>
      <c r="J14" s="1">
        <f>YEAR(G14)</f>
        <v>1900</v>
      </c>
    </row>
    <row r="15" spans="1:9" ht="12.75">
      <c r="A15" s="100">
        <v>2012</v>
      </c>
      <c r="B15" s="29">
        <v>408500</v>
      </c>
      <c r="D15" s="225">
        <v>2003</v>
      </c>
      <c r="E15" s="225" t="e">
        <f>RF03!C1</f>
        <v>#N/A</v>
      </c>
      <c r="G15" s="271">
        <f>G13-G14</f>
        <v>0</v>
      </c>
      <c r="H15" s="115">
        <f>G15/7</f>
        <v>0</v>
      </c>
      <c r="I15" s="116" t="s">
        <v>157</v>
      </c>
    </row>
    <row r="16" spans="1:7" ht="12.75">
      <c r="A16" s="291">
        <v>2013</v>
      </c>
      <c r="B16" s="29">
        <v>416000</v>
      </c>
      <c r="D16" s="225">
        <v>2004</v>
      </c>
      <c r="E16" s="225" t="e">
        <f>RF04!C1</f>
        <v>#N/A</v>
      </c>
      <c r="G16" s="268"/>
    </row>
    <row r="17" spans="1:5" ht="12.75">
      <c r="A17" s="296">
        <v>2014</v>
      </c>
      <c r="B17" s="297">
        <v>420500</v>
      </c>
      <c r="D17" s="26">
        <v>2005</v>
      </c>
      <c r="E17" s="225" t="e">
        <f>RF05!C1</f>
        <v>#N/A</v>
      </c>
    </row>
    <row r="18" spans="1:5" ht="12.75">
      <c r="A18" s="26">
        <v>2015</v>
      </c>
      <c r="B18" s="299">
        <v>426000</v>
      </c>
      <c r="D18" s="264">
        <v>2006</v>
      </c>
      <c r="E18" s="225" t="e">
        <f>RF06!C1</f>
        <v>#N/A</v>
      </c>
    </row>
    <row r="19" spans="1:5" ht="12.75">
      <c r="A19" s="26">
        <v>2016</v>
      </c>
      <c r="B19" s="299">
        <v>440000</v>
      </c>
      <c r="D19" s="26">
        <v>2007</v>
      </c>
      <c r="E19" s="225" t="e">
        <f>RF07!C1</f>
        <v>#N/A</v>
      </c>
    </row>
    <row r="20" spans="1:5" ht="12.75">
      <c r="A20" s="298">
        <v>2017</v>
      </c>
      <c r="B20" s="299">
        <v>442500</v>
      </c>
      <c r="D20" s="26">
        <v>2008</v>
      </c>
      <c r="E20" s="225" t="e">
        <f>RF08!C1</f>
        <v>#N/A</v>
      </c>
    </row>
    <row r="21" spans="4:5" ht="12.75">
      <c r="D21" s="26">
        <v>2009</v>
      </c>
      <c r="E21" s="225" t="e">
        <f>RF09!C1</f>
        <v>#N/A</v>
      </c>
    </row>
    <row r="22" spans="4:5" ht="12.75">
      <c r="D22" s="241">
        <v>2010</v>
      </c>
      <c r="E22" s="225" t="e">
        <f>RF10!C1</f>
        <v>#N/A</v>
      </c>
    </row>
    <row r="23" spans="4:5" ht="12.75">
      <c r="D23" s="241">
        <v>2011</v>
      </c>
      <c r="E23" s="225" t="e">
        <f>RF11!C1</f>
        <v>#N/A</v>
      </c>
    </row>
    <row r="24" spans="4:5" ht="12.75">
      <c r="D24" s="263">
        <v>2012</v>
      </c>
      <c r="E24" s="225" t="e">
        <f>RF12!C1</f>
        <v>#N/A</v>
      </c>
    </row>
    <row r="25" spans="4:5" ht="12.75">
      <c r="D25" s="241">
        <v>2013</v>
      </c>
      <c r="E25" s="225" t="e">
        <f>RF13!C1</f>
        <v>#N/A</v>
      </c>
    </row>
    <row r="26" spans="4:5" ht="12.75">
      <c r="D26" s="241">
        <v>2014</v>
      </c>
      <c r="E26" s="225" t="e">
        <f>RF14!C1</f>
        <v>#N/A</v>
      </c>
    </row>
    <row r="27" spans="4:5" ht="12.75">
      <c r="D27" s="241">
        <v>2015</v>
      </c>
      <c r="E27" s="225">
        <f>RF15!C1</f>
        <v>2.747</v>
      </c>
    </row>
    <row r="28" spans="4:5" ht="12.75">
      <c r="D28" s="241">
        <v>2016</v>
      </c>
      <c r="E28" s="225" t="e">
        <f>RF16!C1</f>
        <v>#N/A</v>
      </c>
    </row>
    <row r="29" spans="4:5" ht="12.75">
      <c r="D29" s="117">
        <v>2017</v>
      </c>
      <c r="E29" s="225">
        <f>RF17!C1</f>
        <v>2.747</v>
      </c>
    </row>
  </sheetData>
  <sheetProtection password="C620" sheet="1" objects="1" scenarios="1"/>
  <mergeCells count="2">
    <mergeCell ref="A1:B1"/>
    <mergeCell ref="D1:G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workbookViewId="0" topLeftCell="A1">
      <selection activeCell="I22" sqref="I22:J22"/>
    </sheetView>
  </sheetViews>
  <sheetFormatPr defaultColWidth="9.140625" defaultRowHeight="12.75"/>
  <cols>
    <col min="1" max="1" width="6.00390625" style="1" customWidth="1"/>
    <col min="2" max="7" width="6.28125" style="1" bestFit="1" customWidth="1"/>
    <col min="8" max="8" width="7.140625" style="1" bestFit="1" customWidth="1"/>
    <col min="9" max="10" width="7.140625" style="1" customWidth="1"/>
    <col min="11" max="12" width="6.421875" style="1" customWidth="1"/>
    <col min="13" max="14" width="6.421875" style="1" bestFit="1" customWidth="1"/>
    <col min="15" max="15" width="7.28125" style="304" customWidth="1"/>
    <col min="16" max="16" width="7.28125" style="313" customWidth="1"/>
    <col min="17" max="16384" width="9.140625" style="1" customWidth="1"/>
  </cols>
  <sheetData>
    <row r="1" spans="1:2" ht="12.75">
      <c r="A1" s="210"/>
      <c r="B1" s="211" t="s">
        <v>19465</v>
      </c>
    </row>
    <row r="2" spans="1:16" ht="12.75">
      <c r="A2" s="212" t="s">
        <v>158</v>
      </c>
      <c r="B2" s="213">
        <v>2003</v>
      </c>
      <c r="C2" s="213">
        <v>2004</v>
      </c>
      <c r="D2" s="213">
        <v>2005</v>
      </c>
      <c r="E2" s="213">
        <v>2006</v>
      </c>
      <c r="F2" s="213">
        <v>2007</v>
      </c>
      <c r="G2" s="213">
        <v>2008</v>
      </c>
      <c r="H2" s="213">
        <v>2009</v>
      </c>
      <c r="I2" s="213">
        <v>2010</v>
      </c>
      <c r="J2" s="213">
        <v>2011</v>
      </c>
      <c r="K2" s="295">
        <v>2012</v>
      </c>
      <c r="L2" s="295">
        <v>2013</v>
      </c>
      <c r="M2" s="295">
        <v>2014</v>
      </c>
      <c r="N2" s="214">
        <v>2015</v>
      </c>
      <c r="O2" s="214">
        <v>2016</v>
      </c>
      <c r="P2" s="214">
        <v>2017</v>
      </c>
    </row>
    <row r="3" spans="1:16" ht="12.75">
      <c r="A3" s="215">
        <v>30</v>
      </c>
      <c r="B3" s="216">
        <v>0.54</v>
      </c>
      <c r="C3" s="216">
        <v>0.46</v>
      </c>
      <c r="D3" s="84">
        <v>0.34</v>
      </c>
      <c r="E3" s="84">
        <v>0.41</v>
      </c>
      <c r="F3" s="84">
        <v>0.41</v>
      </c>
      <c r="G3" s="84">
        <v>0.43</v>
      </c>
      <c r="H3" s="84">
        <v>0.46</v>
      </c>
      <c r="I3" s="84">
        <v>0.47</v>
      </c>
      <c r="J3" s="84">
        <v>0.4</v>
      </c>
      <c r="K3" s="84">
        <v>0.38</v>
      </c>
      <c r="L3" s="84">
        <v>0.32</v>
      </c>
      <c r="M3" s="84">
        <v>0.39</v>
      </c>
      <c r="N3" s="84">
        <v>0.4</v>
      </c>
      <c r="O3" s="305">
        <v>0.39</v>
      </c>
      <c r="P3" s="305">
        <v>0.38</v>
      </c>
    </row>
    <row r="4" spans="1:16" ht="12.75">
      <c r="A4" s="215">
        <v>33</v>
      </c>
      <c r="B4" s="217">
        <v>0.52</v>
      </c>
      <c r="C4" s="217">
        <v>0.49</v>
      </c>
      <c r="D4" s="84">
        <v>0.35</v>
      </c>
      <c r="E4" s="84">
        <v>0.44</v>
      </c>
      <c r="F4" s="84">
        <v>0.44</v>
      </c>
      <c r="G4" s="84">
        <v>0.47</v>
      </c>
      <c r="H4" s="84">
        <v>0.5</v>
      </c>
      <c r="I4" s="84">
        <v>0.52</v>
      </c>
      <c r="J4" s="84">
        <v>0.43</v>
      </c>
      <c r="K4" s="84">
        <v>0.41</v>
      </c>
      <c r="L4" s="84">
        <v>0.36</v>
      </c>
      <c r="M4" s="84">
        <v>0.44</v>
      </c>
      <c r="N4" s="84">
        <v>0.44</v>
      </c>
      <c r="O4" s="305">
        <v>0.43</v>
      </c>
      <c r="P4" s="305">
        <v>0.46</v>
      </c>
    </row>
    <row r="5" spans="1:16" ht="12.75">
      <c r="A5" s="215">
        <v>36</v>
      </c>
      <c r="B5" s="217">
        <v>0.55</v>
      </c>
      <c r="C5" s="217">
        <v>0.58</v>
      </c>
      <c r="D5" s="84">
        <v>0.44</v>
      </c>
      <c r="E5" s="84">
        <v>0.53</v>
      </c>
      <c r="F5" s="84">
        <v>0.54</v>
      </c>
      <c r="G5" s="84">
        <v>0.59</v>
      </c>
      <c r="H5" s="84">
        <v>0.63</v>
      </c>
      <c r="I5" s="84">
        <v>0.66</v>
      </c>
      <c r="J5" s="84">
        <v>0.49</v>
      </c>
      <c r="K5" s="84">
        <v>0.48</v>
      </c>
      <c r="L5" s="84">
        <v>0.4</v>
      </c>
      <c r="M5" s="84">
        <v>0.52</v>
      </c>
      <c r="N5" s="84">
        <v>0.52</v>
      </c>
      <c r="O5" s="305">
        <v>0.5</v>
      </c>
      <c r="P5" s="305">
        <v>0.57</v>
      </c>
    </row>
    <row r="6" spans="1:16" ht="12.75">
      <c r="A6" s="215">
        <v>39</v>
      </c>
      <c r="B6" s="217">
        <v>0.57</v>
      </c>
      <c r="C6" s="217">
        <v>0.64</v>
      </c>
      <c r="D6" s="84">
        <v>0.59</v>
      </c>
      <c r="E6" s="84">
        <v>0.68</v>
      </c>
      <c r="F6" s="84">
        <v>0.66</v>
      </c>
      <c r="G6" s="84">
        <v>0.71</v>
      </c>
      <c r="H6" s="84">
        <v>0.71</v>
      </c>
      <c r="I6" s="84">
        <v>0.66</v>
      </c>
      <c r="J6" s="84">
        <v>0.62</v>
      </c>
      <c r="K6" s="84">
        <v>0.63</v>
      </c>
      <c r="L6" s="84">
        <v>0.49</v>
      </c>
      <c r="M6" s="84">
        <v>0.59</v>
      </c>
      <c r="N6" s="84">
        <v>0.54</v>
      </c>
      <c r="O6" s="305">
        <v>0.56</v>
      </c>
      <c r="P6" s="305">
        <v>0.56</v>
      </c>
    </row>
    <row r="7" spans="1:16" ht="12.75">
      <c r="A7" s="215">
        <v>41</v>
      </c>
      <c r="B7" s="217">
        <v>0.53</v>
      </c>
      <c r="C7" s="217">
        <v>0.62</v>
      </c>
      <c r="D7" s="84">
        <v>0.52</v>
      </c>
      <c r="E7" s="84">
        <v>0.59</v>
      </c>
      <c r="F7" s="84">
        <v>0.59</v>
      </c>
      <c r="G7" s="84">
        <v>0.64</v>
      </c>
      <c r="H7" s="84">
        <v>0.65</v>
      </c>
      <c r="I7" s="84">
        <v>0.61</v>
      </c>
      <c r="J7" s="84">
        <v>0.59</v>
      </c>
      <c r="K7" s="84">
        <v>0.6</v>
      </c>
      <c r="L7" s="84">
        <v>0.52</v>
      </c>
      <c r="M7" s="84">
        <v>0.69</v>
      </c>
      <c r="N7" s="84">
        <v>0.62</v>
      </c>
      <c r="O7" s="305">
        <v>0.55</v>
      </c>
      <c r="P7" s="305">
        <v>0.69</v>
      </c>
    </row>
    <row r="8" spans="1:16" ht="12.75">
      <c r="A8" s="215">
        <v>110</v>
      </c>
      <c r="B8" s="217">
        <v>0.54</v>
      </c>
      <c r="C8" s="217">
        <v>0.55</v>
      </c>
      <c r="D8" s="84">
        <v>0.42</v>
      </c>
      <c r="E8" s="84">
        <v>0.57</v>
      </c>
      <c r="F8" s="84">
        <v>0.55</v>
      </c>
      <c r="G8" s="84">
        <v>0.54</v>
      </c>
      <c r="H8" s="84">
        <v>0.54</v>
      </c>
      <c r="I8" s="84">
        <v>0.48</v>
      </c>
      <c r="J8" s="84">
        <v>0.55</v>
      </c>
      <c r="K8" s="84">
        <v>0.52</v>
      </c>
      <c r="L8" s="84">
        <v>0.44</v>
      </c>
      <c r="M8" s="84">
        <v>0.58</v>
      </c>
      <c r="N8" s="84">
        <v>0.66</v>
      </c>
      <c r="O8" s="305">
        <v>0.61</v>
      </c>
      <c r="P8" s="305">
        <v>0.63</v>
      </c>
    </row>
    <row r="9" spans="1:16" ht="12.75">
      <c r="A9" s="215">
        <v>113</v>
      </c>
      <c r="B9" s="217">
        <v>0.56</v>
      </c>
      <c r="C9" s="217">
        <v>0.68</v>
      </c>
      <c r="D9" s="84">
        <v>0.48</v>
      </c>
      <c r="E9" s="84">
        <v>0.66</v>
      </c>
      <c r="F9" s="84">
        <v>0.64</v>
      </c>
      <c r="G9" s="84">
        <v>0.62</v>
      </c>
      <c r="H9" s="84">
        <v>0.62</v>
      </c>
      <c r="I9" s="84">
        <v>0.55</v>
      </c>
      <c r="J9" s="84">
        <v>0.65</v>
      </c>
      <c r="K9" s="84">
        <v>0.61</v>
      </c>
      <c r="L9" s="84">
        <v>0.46</v>
      </c>
      <c r="M9" s="84">
        <v>0.6</v>
      </c>
      <c r="N9" s="84">
        <v>0.65</v>
      </c>
      <c r="O9" s="305">
        <v>0.61</v>
      </c>
      <c r="P9" s="305">
        <v>0.6</v>
      </c>
    </row>
    <row r="10" spans="1:16" ht="12.75">
      <c r="A10" s="215">
        <v>119</v>
      </c>
      <c r="B10" s="217">
        <v>0.56</v>
      </c>
      <c r="C10" s="217">
        <v>0.68</v>
      </c>
      <c r="D10" s="84">
        <v>0.5</v>
      </c>
      <c r="E10" s="84">
        <v>0.62</v>
      </c>
      <c r="F10" s="84">
        <v>0.61</v>
      </c>
      <c r="G10" s="84">
        <v>0.58</v>
      </c>
      <c r="H10" s="84">
        <v>0.57</v>
      </c>
      <c r="I10" s="84">
        <v>0.51</v>
      </c>
      <c r="J10" s="84">
        <v>0.59</v>
      </c>
      <c r="K10" s="84">
        <v>0.55</v>
      </c>
      <c r="L10" s="84">
        <v>0.42</v>
      </c>
      <c r="M10" s="84">
        <v>0.55</v>
      </c>
      <c r="N10" s="84">
        <v>0.62</v>
      </c>
      <c r="O10" s="305">
        <v>0.6</v>
      </c>
      <c r="P10" s="305">
        <v>0.62</v>
      </c>
    </row>
    <row r="11" spans="1:16" ht="12.75">
      <c r="A11" s="215">
        <v>134</v>
      </c>
      <c r="B11" s="217">
        <v>0.56</v>
      </c>
      <c r="C11" s="217">
        <v>0.55</v>
      </c>
      <c r="D11" s="84">
        <v>0.38</v>
      </c>
      <c r="E11" s="84">
        <v>0.54</v>
      </c>
      <c r="F11" s="84">
        <v>0.54</v>
      </c>
      <c r="G11" s="84">
        <v>0.48</v>
      </c>
      <c r="H11" s="84">
        <v>0.46</v>
      </c>
      <c r="I11" s="84">
        <v>0.41</v>
      </c>
      <c r="J11" s="84">
        <v>0.41</v>
      </c>
      <c r="K11" s="84">
        <v>0.4</v>
      </c>
      <c r="L11" s="84">
        <v>0.37</v>
      </c>
      <c r="M11" s="84">
        <v>0.45</v>
      </c>
      <c r="N11" s="84">
        <v>0.45</v>
      </c>
      <c r="O11" s="305">
        <v>0.45</v>
      </c>
      <c r="P11" s="305">
        <v>0.49</v>
      </c>
    </row>
    <row r="12" spans="1:16" ht="12.75">
      <c r="A12" s="215">
        <v>159</v>
      </c>
      <c r="B12" s="217">
        <v>0.57</v>
      </c>
      <c r="C12" s="217">
        <v>0.5</v>
      </c>
      <c r="D12" s="84">
        <v>0.36</v>
      </c>
      <c r="E12" s="84">
        <v>0.43</v>
      </c>
      <c r="F12" s="84">
        <v>0.43</v>
      </c>
      <c r="G12" s="84">
        <v>0.45</v>
      </c>
      <c r="H12" s="84">
        <v>0.44</v>
      </c>
      <c r="I12" s="84">
        <v>0.39</v>
      </c>
      <c r="J12" s="84">
        <v>0.39</v>
      </c>
      <c r="K12" s="84">
        <v>0.37</v>
      </c>
      <c r="L12" s="84">
        <v>0.36</v>
      </c>
      <c r="M12" s="84">
        <v>0.42</v>
      </c>
      <c r="N12" s="84">
        <v>0.4</v>
      </c>
      <c r="O12" s="305">
        <v>0.42</v>
      </c>
      <c r="P12" s="305">
        <v>0.43</v>
      </c>
    </row>
    <row r="13" spans="1:16" ht="12.75">
      <c r="A13" s="215">
        <v>167</v>
      </c>
      <c r="B13" s="217">
        <v>0.62</v>
      </c>
      <c r="C13" s="217">
        <v>0.68</v>
      </c>
      <c r="D13" s="84">
        <v>0.55</v>
      </c>
      <c r="E13" s="84">
        <v>0.59</v>
      </c>
      <c r="F13" s="84">
        <v>0.58</v>
      </c>
      <c r="G13" s="84">
        <v>0.62</v>
      </c>
      <c r="H13" s="84">
        <v>0.6</v>
      </c>
      <c r="I13" s="84">
        <v>0.53</v>
      </c>
      <c r="J13" s="84">
        <v>0.5</v>
      </c>
      <c r="K13" s="84">
        <v>0.51</v>
      </c>
      <c r="L13" s="84">
        <v>0.46</v>
      </c>
      <c r="M13" s="84">
        <v>0.53</v>
      </c>
      <c r="N13" s="84">
        <v>0.51</v>
      </c>
      <c r="O13" s="305">
        <v>0.55</v>
      </c>
      <c r="P13" s="305">
        <v>0.56</v>
      </c>
    </row>
    <row r="14" spans="1:16" ht="12.75">
      <c r="A14" s="215">
        <v>174</v>
      </c>
      <c r="B14" s="217">
        <v>0.58</v>
      </c>
      <c r="C14" s="217">
        <v>0.63</v>
      </c>
      <c r="D14" s="84">
        <v>0.48</v>
      </c>
      <c r="E14" s="84">
        <v>0.53</v>
      </c>
      <c r="F14" s="84">
        <v>0.51</v>
      </c>
      <c r="G14" s="84">
        <v>0.53</v>
      </c>
      <c r="H14" s="84">
        <v>0.5</v>
      </c>
      <c r="I14" s="84">
        <v>0.44</v>
      </c>
      <c r="J14" s="84">
        <v>0.41</v>
      </c>
      <c r="K14" s="84">
        <v>0.41</v>
      </c>
      <c r="L14" s="84">
        <v>0.37</v>
      </c>
      <c r="M14" s="84">
        <v>0.43</v>
      </c>
      <c r="N14" s="84">
        <v>0.43</v>
      </c>
      <c r="O14" s="305">
        <v>0.49</v>
      </c>
      <c r="P14" s="305">
        <v>0.52</v>
      </c>
    </row>
    <row r="15" spans="1:16" ht="12.75">
      <c r="A15" s="215">
        <v>181</v>
      </c>
      <c r="B15" s="217">
        <v>0.56</v>
      </c>
      <c r="C15" s="217">
        <v>0.6</v>
      </c>
      <c r="D15" s="84">
        <v>0.41</v>
      </c>
      <c r="E15" s="84">
        <v>0.49</v>
      </c>
      <c r="F15" s="84">
        <v>0.49</v>
      </c>
      <c r="G15" s="84">
        <v>0.58</v>
      </c>
      <c r="H15" s="84">
        <v>0.56</v>
      </c>
      <c r="I15" s="84">
        <v>0.5</v>
      </c>
      <c r="J15" s="84">
        <v>0.46</v>
      </c>
      <c r="K15" s="84">
        <v>0.46</v>
      </c>
      <c r="L15" s="84">
        <v>0.41</v>
      </c>
      <c r="M15" s="84">
        <v>0.47</v>
      </c>
      <c r="N15" s="84">
        <v>0.47</v>
      </c>
      <c r="O15" s="305">
        <v>0.49</v>
      </c>
      <c r="P15" s="305">
        <v>0.49</v>
      </c>
    </row>
    <row r="16" spans="1:16" ht="12.75">
      <c r="A16" s="215">
        <v>184</v>
      </c>
      <c r="B16" s="217">
        <v>0.6</v>
      </c>
      <c r="C16" s="217">
        <v>0.64</v>
      </c>
      <c r="D16" s="84">
        <v>0.55</v>
      </c>
      <c r="E16" s="84">
        <v>0.61</v>
      </c>
      <c r="F16" s="84">
        <v>0.61</v>
      </c>
      <c r="G16" s="84">
        <v>0.64</v>
      </c>
      <c r="H16" s="84">
        <v>0.62</v>
      </c>
      <c r="I16" s="84">
        <v>0.54</v>
      </c>
      <c r="J16" s="84">
        <v>0.47</v>
      </c>
      <c r="K16" s="84">
        <v>0.48</v>
      </c>
      <c r="L16" s="84">
        <v>0.43</v>
      </c>
      <c r="M16" s="84">
        <v>0.46</v>
      </c>
      <c r="N16" s="84">
        <v>0.45</v>
      </c>
      <c r="O16" s="305">
        <v>0.51</v>
      </c>
      <c r="P16" s="305">
        <v>0.51</v>
      </c>
    </row>
    <row r="17" spans="1:16" ht="12.75">
      <c r="A17" s="215">
        <v>190</v>
      </c>
      <c r="B17" s="217">
        <v>0.54</v>
      </c>
      <c r="C17" s="217">
        <v>0.52</v>
      </c>
      <c r="D17" s="84">
        <v>0.39</v>
      </c>
      <c r="E17" s="84">
        <v>0.47</v>
      </c>
      <c r="F17" s="84">
        <v>0.48</v>
      </c>
      <c r="G17" s="84">
        <v>0.51</v>
      </c>
      <c r="H17" s="84">
        <v>0.5</v>
      </c>
      <c r="I17" s="84">
        <v>0.44</v>
      </c>
      <c r="J17" s="84">
        <v>0.42</v>
      </c>
      <c r="K17" s="84">
        <v>0.41</v>
      </c>
      <c r="L17" s="84">
        <v>0.38</v>
      </c>
      <c r="M17" s="84">
        <v>0.43</v>
      </c>
      <c r="N17" s="84">
        <v>0.42</v>
      </c>
      <c r="O17" s="305">
        <v>0.44</v>
      </c>
      <c r="P17" s="305">
        <v>0.45</v>
      </c>
    </row>
    <row r="18" spans="1:16" ht="12.75">
      <c r="A18" s="215">
        <v>207</v>
      </c>
      <c r="B18" s="217">
        <v>0.47</v>
      </c>
      <c r="C18" s="217">
        <v>0.49</v>
      </c>
      <c r="D18" s="84">
        <v>0.34</v>
      </c>
      <c r="E18" s="84">
        <v>0.43</v>
      </c>
      <c r="F18" s="84">
        <v>0.41</v>
      </c>
      <c r="G18" s="84">
        <v>0.44</v>
      </c>
      <c r="H18" s="84">
        <v>0.44</v>
      </c>
      <c r="I18" s="84">
        <v>0.4</v>
      </c>
      <c r="J18" s="84">
        <v>0.43</v>
      </c>
      <c r="K18" s="84">
        <v>0.43</v>
      </c>
      <c r="L18" s="84">
        <v>0.45</v>
      </c>
      <c r="M18" s="84">
        <v>0.51</v>
      </c>
      <c r="N18" s="84">
        <v>0.47</v>
      </c>
      <c r="O18" s="305">
        <v>0.53</v>
      </c>
      <c r="P18" s="305">
        <v>0.52</v>
      </c>
    </row>
    <row r="19" spans="1:16" ht="12.75">
      <c r="A19" s="215">
        <v>210</v>
      </c>
      <c r="B19" s="217">
        <v>0.48</v>
      </c>
      <c r="C19" s="217">
        <v>0.5</v>
      </c>
      <c r="D19" s="84">
        <v>0.35</v>
      </c>
      <c r="E19" s="84">
        <v>0.46</v>
      </c>
      <c r="F19" s="84">
        <v>0.43</v>
      </c>
      <c r="G19" s="84">
        <v>0.48</v>
      </c>
      <c r="H19" s="84">
        <v>0.47</v>
      </c>
      <c r="I19" s="84">
        <v>0.43</v>
      </c>
      <c r="J19" s="84">
        <v>0.47</v>
      </c>
      <c r="K19" s="84">
        <v>0.48</v>
      </c>
      <c r="L19" s="84">
        <v>0.51</v>
      </c>
      <c r="M19" s="84">
        <v>0.6</v>
      </c>
      <c r="N19" s="84">
        <v>0.55</v>
      </c>
      <c r="O19" s="305">
        <v>0.61</v>
      </c>
      <c r="P19" s="305">
        <v>0.59</v>
      </c>
    </row>
    <row r="20" spans="1:16" ht="12.75">
      <c r="A20" s="215">
        <v>214</v>
      </c>
      <c r="B20" s="217">
        <v>0.48</v>
      </c>
      <c r="C20" s="217">
        <v>0.5</v>
      </c>
      <c r="D20" s="84">
        <v>0.49</v>
      </c>
      <c r="E20" s="84">
        <v>0.62</v>
      </c>
      <c r="F20" s="84">
        <v>0.61</v>
      </c>
      <c r="G20" s="84">
        <v>0.6</v>
      </c>
      <c r="H20" s="84">
        <v>0.57</v>
      </c>
      <c r="I20" s="84">
        <v>0.52</v>
      </c>
      <c r="J20" s="84">
        <v>0.53</v>
      </c>
      <c r="K20" s="84">
        <v>0.55</v>
      </c>
      <c r="L20" s="84">
        <v>0.57</v>
      </c>
      <c r="M20" s="84">
        <v>0.59</v>
      </c>
      <c r="N20" s="84">
        <v>0.58</v>
      </c>
      <c r="O20" s="305">
        <v>0.66</v>
      </c>
      <c r="P20" s="305">
        <v>0.72</v>
      </c>
    </row>
    <row r="21" spans="1:16" ht="12.75">
      <c r="A21" s="215">
        <v>216</v>
      </c>
      <c r="B21" s="217">
        <v>0.49</v>
      </c>
      <c r="C21" s="217">
        <v>0.54</v>
      </c>
      <c r="D21" s="84">
        <v>0.58</v>
      </c>
      <c r="E21" s="84">
        <v>0.7</v>
      </c>
      <c r="F21" s="84">
        <v>0.69</v>
      </c>
      <c r="G21" s="84">
        <v>0.66</v>
      </c>
      <c r="H21" s="84">
        <v>0.61</v>
      </c>
      <c r="I21" s="84">
        <v>0.55</v>
      </c>
      <c r="J21" s="84">
        <v>0.57</v>
      </c>
      <c r="K21" s="84">
        <v>0.6</v>
      </c>
      <c r="L21" s="84">
        <v>0.64</v>
      </c>
      <c r="M21" s="84">
        <v>0.66</v>
      </c>
      <c r="N21" s="84">
        <v>0.65</v>
      </c>
      <c r="O21" s="305">
        <v>0.76</v>
      </c>
      <c r="P21" s="305">
        <v>0.76</v>
      </c>
    </row>
    <row r="22" spans="1:16" ht="12.75">
      <c r="A22" s="215">
        <v>220</v>
      </c>
      <c r="B22" s="217">
        <v>0.48</v>
      </c>
      <c r="C22" s="217">
        <v>0.48</v>
      </c>
      <c r="D22" s="84">
        <v>0.35</v>
      </c>
      <c r="E22" s="84">
        <v>0.45</v>
      </c>
      <c r="F22" s="84">
        <v>0.41</v>
      </c>
      <c r="G22" s="84">
        <v>0.46</v>
      </c>
      <c r="H22" s="84">
        <v>0.45</v>
      </c>
      <c r="I22" s="84">
        <v>0.41</v>
      </c>
      <c r="J22" s="84">
        <v>0.45</v>
      </c>
      <c r="K22" s="84">
        <v>0.46</v>
      </c>
      <c r="L22" s="84">
        <v>0.47</v>
      </c>
      <c r="M22" s="84">
        <v>0.57</v>
      </c>
      <c r="N22" s="84">
        <v>0.53</v>
      </c>
      <c r="O22" s="305">
        <v>0.59</v>
      </c>
      <c r="P22" s="305">
        <v>0.59</v>
      </c>
    </row>
    <row r="23" spans="1:16" ht="12.75">
      <c r="A23" s="215">
        <v>222</v>
      </c>
      <c r="B23" s="217">
        <v>0.51</v>
      </c>
      <c r="C23" s="217">
        <v>0.52</v>
      </c>
      <c r="D23" s="84">
        <v>0.54</v>
      </c>
      <c r="E23" s="84">
        <v>0.69</v>
      </c>
      <c r="F23" s="84">
        <v>0.69</v>
      </c>
      <c r="G23" s="84">
        <v>0.66</v>
      </c>
      <c r="H23" s="84">
        <v>0.64</v>
      </c>
      <c r="I23" s="84">
        <v>0.59</v>
      </c>
      <c r="J23" s="84">
        <v>0.65</v>
      </c>
      <c r="K23" s="84">
        <v>0.7</v>
      </c>
      <c r="L23" s="84">
        <v>0.76</v>
      </c>
      <c r="M23" s="84">
        <v>0.7</v>
      </c>
      <c r="N23" s="84">
        <v>0.68</v>
      </c>
      <c r="O23" s="305">
        <v>0.7</v>
      </c>
      <c r="P23" s="305">
        <v>0.66</v>
      </c>
    </row>
    <row r="24" spans="1:16" ht="12.75">
      <c r="A24" s="215">
        <v>223</v>
      </c>
      <c r="B24" s="217">
        <v>0.49</v>
      </c>
      <c r="C24" s="217">
        <v>0.52</v>
      </c>
      <c r="D24" s="84">
        <v>0.48</v>
      </c>
      <c r="E24" s="84">
        <v>0.56</v>
      </c>
      <c r="F24" s="84">
        <v>0.54</v>
      </c>
      <c r="G24" s="84">
        <v>0.55</v>
      </c>
      <c r="H24" s="84">
        <v>0.54</v>
      </c>
      <c r="I24" s="84">
        <v>0.49</v>
      </c>
      <c r="J24" s="84">
        <v>0.52</v>
      </c>
      <c r="K24" s="84">
        <v>0.54</v>
      </c>
      <c r="L24" s="84">
        <v>0.57</v>
      </c>
      <c r="M24" s="84">
        <v>0.64</v>
      </c>
      <c r="N24" s="84">
        <v>0.61</v>
      </c>
      <c r="O24" s="305">
        <v>0.69</v>
      </c>
      <c r="P24" s="305">
        <v>0.67</v>
      </c>
    </row>
    <row r="25" spans="1:16" ht="12.75">
      <c r="A25" s="215">
        <v>226</v>
      </c>
      <c r="B25" s="217">
        <v>0.5</v>
      </c>
      <c r="C25" s="217">
        <v>0.53</v>
      </c>
      <c r="D25" s="84">
        <v>0.55</v>
      </c>
      <c r="E25" s="84">
        <v>0.66</v>
      </c>
      <c r="F25" s="84">
        <v>0.63</v>
      </c>
      <c r="G25" s="84">
        <v>0.71</v>
      </c>
      <c r="H25" s="84">
        <v>0.7</v>
      </c>
      <c r="I25" s="84">
        <v>0.64</v>
      </c>
      <c r="J25" s="84">
        <v>0.68</v>
      </c>
      <c r="K25" s="84">
        <v>0.73</v>
      </c>
      <c r="L25" s="84">
        <v>0.76</v>
      </c>
      <c r="M25" s="84">
        <v>0.73</v>
      </c>
      <c r="N25" s="84">
        <v>0.64</v>
      </c>
      <c r="O25" s="305">
        <v>0.77</v>
      </c>
      <c r="P25" s="305">
        <v>0.74</v>
      </c>
    </row>
    <row r="26" spans="1:16" ht="12.75">
      <c r="A26" s="215">
        <v>230</v>
      </c>
      <c r="B26" s="217">
        <v>0.5</v>
      </c>
      <c r="C26" s="217">
        <v>0.55</v>
      </c>
      <c r="D26" s="84">
        <v>0.59</v>
      </c>
      <c r="E26" s="84">
        <v>0.69</v>
      </c>
      <c r="F26" s="84">
        <v>0.65</v>
      </c>
      <c r="G26" s="84">
        <v>0.7</v>
      </c>
      <c r="H26" s="84">
        <v>0.7</v>
      </c>
      <c r="I26" s="84">
        <v>0.64</v>
      </c>
      <c r="J26" s="84">
        <v>0.72</v>
      </c>
      <c r="K26" s="84">
        <v>0.78</v>
      </c>
      <c r="L26" s="84">
        <v>0.85</v>
      </c>
      <c r="M26" s="84">
        <v>0.84</v>
      </c>
      <c r="N26" s="84">
        <v>0.79</v>
      </c>
      <c r="O26" s="305">
        <v>0.77</v>
      </c>
      <c r="P26" s="305">
        <v>0.82</v>
      </c>
    </row>
    <row r="27" spans="1:16" ht="12.75">
      <c r="A27" s="215">
        <v>231</v>
      </c>
      <c r="B27" s="217">
        <v>0.47</v>
      </c>
      <c r="C27" s="217">
        <v>0.5</v>
      </c>
      <c r="D27" s="84">
        <v>0.42</v>
      </c>
      <c r="E27" s="84">
        <v>0.51</v>
      </c>
      <c r="F27" s="84">
        <v>0.5</v>
      </c>
      <c r="G27" s="84">
        <v>0.5</v>
      </c>
      <c r="H27" s="84">
        <v>0.49</v>
      </c>
      <c r="I27" s="84">
        <v>0.44</v>
      </c>
      <c r="J27" s="84">
        <v>0.47</v>
      </c>
      <c r="K27" s="84">
        <v>0.48</v>
      </c>
      <c r="L27" s="84">
        <v>0.5</v>
      </c>
      <c r="M27" s="84">
        <v>0.57</v>
      </c>
      <c r="N27" s="84">
        <v>0.55</v>
      </c>
      <c r="O27" s="305">
        <v>0.65</v>
      </c>
      <c r="P27" s="305">
        <v>0.65</v>
      </c>
    </row>
    <row r="28" spans="1:16" ht="12.75">
      <c r="A28" s="215">
        <v>237</v>
      </c>
      <c r="B28" s="217">
        <v>0.5</v>
      </c>
      <c r="C28" s="217">
        <v>0.52</v>
      </c>
      <c r="D28" s="84">
        <v>0.38</v>
      </c>
      <c r="E28" s="84">
        <v>0.47</v>
      </c>
      <c r="F28" s="84">
        <v>0.45</v>
      </c>
      <c r="G28" s="84">
        <v>0.49</v>
      </c>
      <c r="H28" s="84">
        <v>0.47</v>
      </c>
      <c r="I28" s="85" t="s">
        <v>159</v>
      </c>
      <c r="J28" s="85" t="s">
        <v>160</v>
      </c>
      <c r="K28" s="85" t="s">
        <v>161</v>
      </c>
      <c r="L28" s="85" t="s">
        <v>162</v>
      </c>
      <c r="M28" s="85" t="s">
        <v>163</v>
      </c>
      <c r="N28" s="85" t="s">
        <v>159</v>
      </c>
      <c r="O28" s="85" t="s">
        <v>159</v>
      </c>
      <c r="P28" s="85" t="s">
        <v>159</v>
      </c>
    </row>
    <row r="29" spans="1:16" ht="12.75">
      <c r="A29" s="215">
        <v>238</v>
      </c>
      <c r="B29" s="217">
        <v>0.49</v>
      </c>
      <c r="C29" s="217">
        <v>0.49</v>
      </c>
      <c r="D29" s="84">
        <v>0.38</v>
      </c>
      <c r="E29" s="84">
        <v>0.47</v>
      </c>
      <c r="F29" s="84">
        <v>0.45</v>
      </c>
      <c r="G29" s="84">
        <v>0.48</v>
      </c>
      <c r="H29" s="84">
        <v>0.47</v>
      </c>
      <c r="I29" s="84">
        <v>0.42</v>
      </c>
      <c r="J29" s="84">
        <v>0.45</v>
      </c>
      <c r="K29" s="84">
        <v>0.45</v>
      </c>
      <c r="L29" s="84">
        <v>0.41</v>
      </c>
      <c r="M29" s="84">
        <v>0.42</v>
      </c>
      <c r="N29" s="84">
        <v>0.42</v>
      </c>
      <c r="O29" s="305">
        <v>0.49</v>
      </c>
      <c r="P29" s="305">
        <v>0.49</v>
      </c>
    </row>
    <row r="30" spans="1:16" ht="12.75">
      <c r="A30" s="215">
        <v>258</v>
      </c>
      <c r="B30" s="217">
        <v>0.52</v>
      </c>
      <c r="C30" s="217">
        <v>0.55</v>
      </c>
      <c r="D30" s="84">
        <v>0.47</v>
      </c>
      <c r="E30" s="84">
        <v>0.54</v>
      </c>
      <c r="F30" s="84">
        <v>0.52</v>
      </c>
      <c r="G30" s="84">
        <v>0.55</v>
      </c>
      <c r="H30" s="84">
        <v>0.53</v>
      </c>
      <c r="I30" s="84">
        <v>0.49</v>
      </c>
      <c r="J30" s="84">
        <v>0.51</v>
      </c>
      <c r="K30" s="84">
        <v>0.53</v>
      </c>
      <c r="L30" s="84">
        <v>0.47</v>
      </c>
      <c r="M30" s="84">
        <v>0.47</v>
      </c>
      <c r="N30" s="84">
        <v>0.49</v>
      </c>
      <c r="O30" s="305">
        <v>0.57</v>
      </c>
      <c r="P30" s="305">
        <v>0.56</v>
      </c>
    </row>
    <row r="31" spans="1:16" ht="12.75">
      <c r="A31" s="215">
        <v>261</v>
      </c>
      <c r="B31" s="217">
        <v>0.5</v>
      </c>
      <c r="C31" s="217">
        <v>0.55</v>
      </c>
      <c r="D31" s="84">
        <v>0.55</v>
      </c>
      <c r="E31" s="84">
        <v>0.57</v>
      </c>
      <c r="F31" s="84">
        <v>0.54</v>
      </c>
      <c r="G31" s="84">
        <v>0.58</v>
      </c>
      <c r="H31" s="84">
        <v>0.56</v>
      </c>
      <c r="I31" s="84">
        <v>0.51</v>
      </c>
      <c r="J31" s="84">
        <v>0.55</v>
      </c>
      <c r="K31" s="84">
        <v>0.57</v>
      </c>
      <c r="L31" s="84">
        <v>0.56</v>
      </c>
      <c r="M31" s="84">
        <v>0.62</v>
      </c>
      <c r="N31" s="84">
        <v>0.62</v>
      </c>
      <c r="O31" s="305">
        <v>0.67</v>
      </c>
      <c r="P31" s="305">
        <v>0.68</v>
      </c>
    </row>
    <row r="32" spans="1:16" ht="12.75">
      <c r="A32" s="215">
        <v>263</v>
      </c>
      <c r="B32" s="217">
        <v>0.5</v>
      </c>
      <c r="C32" s="217">
        <v>0.53</v>
      </c>
      <c r="D32" s="84">
        <v>0.4</v>
      </c>
      <c r="E32" s="84">
        <v>0.49</v>
      </c>
      <c r="F32" s="84">
        <v>0.46</v>
      </c>
      <c r="G32" s="84">
        <v>0.51</v>
      </c>
      <c r="H32" s="84">
        <v>0.5</v>
      </c>
      <c r="I32" s="84">
        <v>0.46</v>
      </c>
      <c r="J32" s="84">
        <v>0.49</v>
      </c>
      <c r="K32" s="84">
        <v>0.5</v>
      </c>
      <c r="L32" s="84">
        <v>0.52</v>
      </c>
      <c r="M32" s="84">
        <v>0.51</v>
      </c>
      <c r="N32" s="84">
        <v>0.5</v>
      </c>
      <c r="O32" s="305">
        <v>0.56</v>
      </c>
      <c r="P32" s="305">
        <v>0.56</v>
      </c>
    </row>
    <row r="33" spans="1:16" ht="12.75">
      <c r="A33" s="215">
        <v>273</v>
      </c>
      <c r="B33" s="217">
        <v>0.51</v>
      </c>
      <c r="C33" s="217">
        <v>0.52</v>
      </c>
      <c r="D33" s="84">
        <v>0.39</v>
      </c>
      <c r="E33" s="84">
        <v>0.47</v>
      </c>
      <c r="F33" s="84">
        <v>0.45</v>
      </c>
      <c r="G33" s="85" t="s">
        <v>164</v>
      </c>
      <c r="H33" s="85" t="s">
        <v>165</v>
      </c>
      <c r="I33" s="85" t="s">
        <v>166</v>
      </c>
      <c r="J33" s="85" t="s">
        <v>167</v>
      </c>
      <c r="K33" s="85" t="s">
        <v>168</v>
      </c>
      <c r="L33" s="85" t="s">
        <v>169</v>
      </c>
      <c r="M33" s="85" t="s">
        <v>170</v>
      </c>
      <c r="N33" s="85" t="s">
        <v>159</v>
      </c>
      <c r="O33" s="85" t="s">
        <v>159</v>
      </c>
      <c r="P33" s="85" t="s">
        <v>159</v>
      </c>
    </row>
    <row r="34" spans="1:16" ht="12.75">
      <c r="A34" s="215">
        <v>289</v>
      </c>
      <c r="B34" s="86">
        <v>0.5</v>
      </c>
      <c r="C34" s="86">
        <v>0.53</v>
      </c>
      <c r="D34" s="84">
        <v>0.36</v>
      </c>
      <c r="E34" s="84">
        <v>0.45</v>
      </c>
      <c r="F34" s="84">
        <v>0.4</v>
      </c>
      <c r="G34" s="84">
        <v>0.47</v>
      </c>
      <c r="H34" s="84">
        <v>0.46</v>
      </c>
      <c r="I34" s="84">
        <v>0.42</v>
      </c>
      <c r="J34" s="84">
        <v>0.46</v>
      </c>
      <c r="K34" s="84">
        <v>0.47</v>
      </c>
      <c r="L34" s="84">
        <v>0.49</v>
      </c>
      <c r="M34" s="84">
        <v>0.48</v>
      </c>
      <c r="N34" s="84">
        <v>0.5</v>
      </c>
      <c r="O34" s="305">
        <v>0.58</v>
      </c>
      <c r="P34" s="305">
        <v>0.58</v>
      </c>
    </row>
    <row r="35" spans="1:16" ht="12.75">
      <c r="A35" s="215">
        <v>301</v>
      </c>
      <c r="B35" s="217">
        <v>0.5</v>
      </c>
      <c r="C35" s="217">
        <v>0.51</v>
      </c>
      <c r="D35" s="84">
        <v>0.49</v>
      </c>
      <c r="E35" s="84">
        <v>0.6</v>
      </c>
      <c r="F35" s="84">
        <v>0.58</v>
      </c>
      <c r="G35" s="84">
        <v>0.61</v>
      </c>
      <c r="H35" s="84">
        <v>0.59</v>
      </c>
      <c r="I35" s="84">
        <v>0.54</v>
      </c>
      <c r="J35" s="84">
        <v>0.55</v>
      </c>
      <c r="K35" s="84">
        <v>0.58</v>
      </c>
      <c r="L35" s="84">
        <v>0.55</v>
      </c>
      <c r="M35" s="84">
        <v>0.56</v>
      </c>
      <c r="N35" s="84">
        <v>0.6</v>
      </c>
      <c r="O35" s="305">
        <v>0.7</v>
      </c>
      <c r="P35" s="305">
        <v>0.77</v>
      </c>
    </row>
    <row r="36" spans="1:16" ht="12.75">
      <c r="A36" s="215">
        <v>308</v>
      </c>
      <c r="B36" s="217">
        <v>0.5</v>
      </c>
      <c r="C36" s="217">
        <v>0.45</v>
      </c>
      <c r="D36" s="84">
        <v>0.33</v>
      </c>
      <c r="E36" s="84">
        <v>0.41</v>
      </c>
      <c r="F36" s="84">
        <v>0.38</v>
      </c>
      <c r="G36" s="84">
        <v>0.42</v>
      </c>
      <c r="H36" s="84">
        <v>0.42</v>
      </c>
      <c r="I36" s="84">
        <v>0.37</v>
      </c>
      <c r="J36" s="84">
        <v>0.41</v>
      </c>
      <c r="K36" s="84">
        <v>0.41</v>
      </c>
      <c r="L36" s="84">
        <v>0.42</v>
      </c>
      <c r="M36" s="84">
        <v>0.45</v>
      </c>
      <c r="N36" s="84">
        <v>0.43</v>
      </c>
      <c r="O36" s="305">
        <v>0.48</v>
      </c>
      <c r="P36" s="305">
        <v>0.46</v>
      </c>
    </row>
    <row r="37" spans="1:16" ht="12.75">
      <c r="A37" s="215">
        <v>311</v>
      </c>
      <c r="B37" s="217">
        <v>0.51</v>
      </c>
      <c r="C37" s="217">
        <v>0.51</v>
      </c>
      <c r="D37" s="84">
        <v>0.36</v>
      </c>
      <c r="E37" s="84">
        <v>0.43</v>
      </c>
      <c r="F37" s="84">
        <v>0.4</v>
      </c>
      <c r="G37" s="84">
        <v>0.45</v>
      </c>
      <c r="H37" s="84">
        <v>0.45</v>
      </c>
      <c r="I37" s="84">
        <v>0.41</v>
      </c>
      <c r="J37" s="84">
        <v>0.44</v>
      </c>
      <c r="K37" s="84">
        <v>0.45</v>
      </c>
      <c r="L37" s="84">
        <v>0.47</v>
      </c>
      <c r="M37" s="84">
        <v>0.47</v>
      </c>
      <c r="N37" s="84">
        <v>0.46</v>
      </c>
      <c r="O37" s="305">
        <v>0.52</v>
      </c>
      <c r="P37" s="305">
        <v>0.53</v>
      </c>
    </row>
    <row r="38" spans="1:16" ht="12.75">
      <c r="A38" s="215">
        <v>312</v>
      </c>
      <c r="B38" s="217">
        <v>0.51</v>
      </c>
      <c r="C38" s="217">
        <v>0.44</v>
      </c>
      <c r="D38" s="84">
        <v>0.32</v>
      </c>
      <c r="E38" s="84">
        <v>0.38</v>
      </c>
      <c r="F38" s="84">
        <v>0.33</v>
      </c>
      <c r="G38" s="84">
        <v>0.39</v>
      </c>
      <c r="H38" s="84">
        <v>0.39</v>
      </c>
      <c r="I38" s="84">
        <v>0.35</v>
      </c>
      <c r="J38" s="84">
        <v>0.38</v>
      </c>
      <c r="K38" s="84">
        <v>0.38</v>
      </c>
      <c r="L38" s="84">
        <v>0.37</v>
      </c>
      <c r="M38" s="84">
        <v>0.39</v>
      </c>
      <c r="N38" s="84">
        <v>0.4</v>
      </c>
      <c r="O38" s="305">
        <v>0.45</v>
      </c>
      <c r="P38" s="305">
        <v>0.42</v>
      </c>
    </row>
    <row r="39" spans="1:16" ht="12.75">
      <c r="A39" s="215">
        <v>322</v>
      </c>
      <c r="B39" s="217">
        <v>0.48</v>
      </c>
      <c r="C39" s="217">
        <v>0.5</v>
      </c>
      <c r="D39" s="84">
        <v>0.39</v>
      </c>
      <c r="E39" s="84">
        <v>0.5</v>
      </c>
      <c r="F39" s="84">
        <v>0.47</v>
      </c>
      <c r="G39" s="84">
        <v>0.51</v>
      </c>
      <c r="H39" s="84">
        <v>0.5</v>
      </c>
      <c r="I39" s="84">
        <v>0.45</v>
      </c>
      <c r="J39" s="84">
        <v>0.48</v>
      </c>
      <c r="K39" s="84">
        <v>0.49</v>
      </c>
      <c r="L39" s="84">
        <v>0.44</v>
      </c>
      <c r="M39" s="84">
        <v>0.44</v>
      </c>
      <c r="N39" s="84">
        <v>0.45</v>
      </c>
      <c r="O39" s="305">
        <v>0.5</v>
      </c>
      <c r="P39" s="305">
        <v>0.5</v>
      </c>
    </row>
    <row r="40" spans="1:16" ht="12.75">
      <c r="A40" s="215">
        <v>323</v>
      </c>
      <c r="B40" s="217">
        <v>0.51</v>
      </c>
      <c r="C40" s="217">
        <v>0.55</v>
      </c>
      <c r="D40" s="84">
        <v>0.46</v>
      </c>
      <c r="E40" s="84">
        <v>0.55</v>
      </c>
      <c r="F40" s="84">
        <v>0.52</v>
      </c>
      <c r="G40" s="84">
        <v>0.57</v>
      </c>
      <c r="H40" s="84">
        <v>0.56</v>
      </c>
      <c r="I40" s="84">
        <v>0.51</v>
      </c>
      <c r="J40" s="84">
        <v>0.57</v>
      </c>
      <c r="K40" s="84">
        <v>0.59</v>
      </c>
      <c r="L40" s="84">
        <v>0.62</v>
      </c>
      <c r="M40" s="84">
        <v>0.68</v>
      </c>
      <c r="N40" s="84">
        <v>0.67</v>
      </c>
      <c r="O40" s="305">
        <v>0.71</v>
      </c>
      <c r="P40" s="305">
        <v>0.78</v>
      </c>
    </row>
    <row r="41" spans="1:16" ht="12.75">
      <c r="A41" s="215">
        <v>325</v>
      </c>
      <c r="B41" s="217">
        <v>0.5</v>
      </c>
      <c r="C41" s="217">
        <v>0.51</v>
      </c>
      <c r="D41" s="84">
        <v>0.37</v>
      </c>
      <c r="E41" s="84">
        <v>0.44</v>
      </c>
      <c r="F41" s="84">
        <v>0.42</v>
      </c>
      <c r="G41" s="84">
        <v>0.45</v>
      </c>
      <c r="H41" s="84">
        <v>0.44</v>
      </c>
      <c r="I41" s="84">
        <v>0.4</v>
      </c>
      <c r="J41" s="84">
        <v>0.44</v>
      </c>
      <c r="K41" s="84">
        <v>0.45</v>
      </c>
      <c r="L41" s="84">
        <v>0.46</v>
      </c>
      <c r="M41" s="84">
        <v>0.47</v>
      </c>
      <c r="N41" s="84">
        <v>0.46</v>
      </c>
      <c r="O41" s="305">
        <v>0.51</v>
      </c>
      <c r="P41" s="305">
        <v>0.53</v>
      </c>
    </row>
    <row r="42" spans="1:16" ht="12.75">
      <c r="A42" s="215">
        <v>328</v>
      </c>
      <c r="B42" s="217">
        <v>0.5</v>
      </c>
      <c r="C42" s="217">
        <v>0.54</v>
      </c>
      <c r="D42" s="84">
        <v>0.39</v>
      </c>
      <c r="E42" s="84">
        <v>0.45</v>
      </c>
      <c r="F42" s="84">
        <v>0.44</v>
      </c>
      <c r="G42" s="84">
        <v>0.46</v>
      </c>
      <c r="H42" s="84">
        <v>0.45</v>
      </c>
      <c r="I42" s="84">
        <v>0.41</v>
      </c>
      <c r="J42" s="84">
        <v>0.44</v>
      </c>
      <c r="K42" s="84">
        <v>0.45</v>
      </c>
      <c r="L42" s="84">
        <v>0.46</v>
      </c>
      <c r="M42" s="84">
        <v>0.46</v>
      </c>
      <c r="N42" s="84">
        <v>0.46</v>
      </c>
      <c r="O42" s="305">
        <v>0.55</v>
      </c>
      <c r="P42" s="305">
        <v>0.54</v>
      </c>
    </row>
    <row r="43" spans="1:16" ht="12.75">
      <c r="A43" s="215">
        <v>333</v>
      </c>
      <c r="B43" s="217">
        <v>0.5</v>
      </c>
      <c r="C43" s="217">
        <v>0.53</v>
      </c>
      <c r="D43" s="84">
        <v>0.55</v>
      </c>
      <c r="E43" s="84">
        <v>0.68</v>
      </c>
      <c r="F43" s="84">
        <v>0.64</v>
      </c>
      <c r="G43" s="84">
        <v>0.69</v>
      </c>
      <c r="H43" s="84">
        <v>0.67</v>
      </c>
      <c r="I43" s="84">
        <v>0.62</v>
      </c>
      <c r="J43" s="84">
        <v>0.81</v>
      </c>
      <c r="K43" s="84">
        <v>0.85</v>
      </c>
      <c r="L43" s="84">
        <v>0.74</v>
      </c>
      <c r="M43" s="84">
        <v>0.85</v>
      </c>
      <c r="N43" s="84">
        <v>0.79</v>
      </c>
      <c r="O43" s="305">
        <v>0.87</v>
      </c>
      <c r="P43" s="305">
        <v>0.99</v>
      </c>
    </row>
    <row r="44" spans="1:16" ht="12.75">
      <c r="A44" s="215">
        <v>335</v>
      </c>
      <c r="B44" s="217">
        <v>0.53</v>
      </c>
      <c r="C44" s="217">
        <v>0.55</v>
      </c>
      <c r="D44" s="84">
        <v>0.6</v>
      </c>
      <c r="E44" s="84">
        <v>0.76</v>
      </c>
      <c r="F44" s="84">
        <v>0.8</v>
      </c>
      <c r="G44" s="84">
        <v>0.85</v>
      </c>
      <c r="H44" s="84">
        <v>0.87</v>
      </c>
      <c r="I44" s="84">
        <v>0.85</v>
      </c>
      <c r="J44" s="84">
        <v>0.85</v>
      </c>
      <c r="K44" s="84">
        <v>0.97</v>
      </c>
      <c r="L44" s="84">
        <v>1</v>
      </c>
      <c r="M44" s="84">
        <v>1</v>
      </c>
      <c r="N44" s="84">
        <v>1</v>
      </c>
      <c r="O44" s="305">
        <v>0.98</v>
      </c>
      <c r="P44" s="305">
        <v>0.98</v>
      </c>
    </row>
    <row r="45" spans="1:16" ht="12.75">
      <c r="A45" s="215">
        <v>338</v>
      </c>
      <c r="B45" s="217">
        <v>0.5</v>
      </c>
      <c r="C45" s="217">
        <v>0.55</v>
      </c>
      <c r="D45" s="84">
        <v>0.55</v>
      </c>
      <c r="E45" s="84">
        <v>0.59</v>
      </c>
      <c r="F45" s="84">
        <v>0.55</v>
      </c>
      <c r="G45" s="84">
        <v>0.6</v>
      </c>
      <c r="H45" s="84">
        <v>0.59</v>
      </c>
      <c r="I45" s="84">
        <v>0.52</v>
      </c>
      <c r="J45" s="84">
        <v>0.63</v>
      </c>
      <c r="K45" s="84">
        <v>0.64</v>
      </c>
      <c r="L45" s="84">
        <v>0.6</v>
      </c>
      <c r="M45" s="84">
        <v>0.81</v>
      </c>
      <c r="N45" s="84">
        <v>0.71</v>
      </c>
      <c r="O45" s="305">
        <v>0.75</v>
      </c>
      <c r="P45" s="305">
        <v>0.81</v>
      </c>
    </row>
    <row r="46" spans="1:16" ht="12.75">
      <c r="A46" s="215">
        <v>341</v>
      </c>
      <c r="B46" s="217">
        <v>0.5</v>
      </c>
      <c r="C46" s="217">
        <v>0.53</v>
      </c>
      <c r="D46" s="84">
        <v>0.43</v>
      </c>
      <c r="E46" s="84">
        <v>0.5</v>
      </c>
      <c r="F46" s="84">
        <v>0.48</v>
      </c>
      <c r="G46" s="84">
        <v>0.51</v>
      </c>
      <c r="H46" s="84">
        <v>0.5</v>
      </c>
      <c r="I46" s="84">
        <v>0.46</v>
      </c>
      <c r="J46" s="84">
        <v>0.57</v>
      </c>
      <c r="K46" s="84">
        <v>0.58</v>
      </c>
      <c r="L46" s="84">
        <v>0.53</v>
      </c>
      <c r="M46" s="84">
        <v>0.58</v>
      </c>
      <c r="N46" s="84">
        <v>0.52</v>
      </c>
      <c r="O46" s="305">
        <v>0.6</v>
      </c>
      <c r="P46" s="305">
        <v>0.67</v>
      </c>
    </row>
    <row r="47" spans="1:16" ht="12.75">
      <c r="A47" s="215">
        <v>352</v>
      </c>
      <c r="B47" s="217">
        <v>0.48</v>
      </c>
      <c r="C47" s="217">
        <v>0.51</v>
      </c>
      <c r="D47" s="84">
        <v>0.47</v>
      </c>
      <c r="E47" s="84">
        <v>0.55</v>
      </c>
      <c r="F47" s="84">
        <v>0.54</v>
      </c>
      <c r="G47" s="84">
        <v>0.55</v>
      </c>
      <c r="H47" s="84">
        <v>0.54</v>
      </c>
      <c r="I47" s="84">
        <v>0.5</v>
      </c>
      <c r="J47" s="84">
        <v>0.63</v>
      </c>
      <c r="K47" s="84">
        <v>0.65</v>
      </c>
      <c r="L47" s="84">
        <v>0.58</v>
      </c>
      <c r="M47" s="84">
        <v>0.63</v>
      </c>
      <c r="N47" s="84">
        <v>0.58</v>
      </c>
      <c r="O47" s="305">
        <v>0.6</v>
      </c>
      <c r="P47" s="305">
        <v>0.64</v>
      </c>
    </row>
    <row r="48" spans="1:16" ht="12.75">
      <c r="A48" s="215">
        <v>358</v>
      </c>
      <c r="B48" s="217">
        <v>0.48</v>
      </c>
      <c r="C48" s="217">
        <v>0.48</v>
      </c>
      <c r="D48" s="84">
        <v>0.37</v>
      </c>
      <c r="E48" s="84">
        <v>0.45</v>
      </c>
      <c r="F48" s="84">
        <v>0.44</v>
      </c>
      <c r="G48" s="84">
        <v>0.46</v>
      </c>
      <c r="H48" s="84">
        <v>0.45</v>
      </c>
      <c r="I48" s="84">
        <v>0.4</v>
      </c>
      <c r="J48" s="84">
        <v>0.44</v>
      </c>
      <c r="K48" s="84">
        <v>0.45</v>
      </c>
      <c r="L48" s="84">
        <v>0.44</v>
      </c>
      <c r="M48" s="84">
        <v>0.45</v>
      </c>
      <c r="N48" s="84">
        <v>0.42</v>
      </c>
      <c r="O48" s="305">
        <v>0.48</v>
      </c>
      <c r="P48" s="305">
        <v>0.45</v>
      </c>
    </row>
    <row r="49" spans="1:16" ht="12.75">
      <c r="A49" s="215">
        <v>361</v>
      </c>
      <c r="B49" s="217">
        <v>0.5</v>
      </c>
      <c r="C49" s="217">
        <v>0.55</v>
      </c>
      <c r="D49" s="84">
        <v>0.42</v>
      </c>
      <c r="E49" s="84">
        <v>0.52</v>
      </c>
      <c r="F49" s="84">
        <v>0.5</v>
      </c>
      <c r="G49" s="84">
        <v>0.51</v>
      </c>
      <c r="H49" s="84">
        <v>0.5</v>
      </c>
      <c r="I49" s="84">
        <v>0.45</v>
      </c>
      <c r="J49" s="84">
        <v>0.47</v>
      </c>
      <c r="K49" s="84">
        <v>0.48</v>
      </c>
      <c r="L49" s="84">
        <v>0.43</v>
      </c>
      <c r="M49" s="84">
        <v>0.48</v>
      </c>
      <c r="N49" s="84">
        <v>0.49</v>
      </c>
      <c r="O49" s="305">
        <v>0.55</v>
      </c>
      <c r="P49" s="305">
        <v>0.6</v>
      </c>
    </row>
    <row r="50" spans="1:16" ht="12.75">
      <c r="A50" s="215">
        <v>370</v>
      </c>
      <c r="B50" s="217">
        <v>0.49</v>
      </c>
      <c r="C50" s="217">
        <v>0.5</v>
      </c>
      <c r="D50" s="84">
        <v>0.33</v>
      </c>
      <c r="E50" s="84">
        <v>0.42</v>
      </c>
      <c r="F50" s="84">
        <v>0.41</v>
      </c>
      <c r="G50" s="85" t="s">
        <v>171</v>
      </c>
      <c r="H50" s="85" t="s">
        <v>172</v>
      </c>
      <c r="I50" s="85" t="s">
        <v>173</v>
      </c>
      <c r="J50" s="85" t="s">
        <v>174</v>
      </c>
      <c r="K50" s="85" t="s">
        <v>175</v>
      </c>
      <c r="L50" s="85" t="s">
        <v>176</v>
      </c>
      <c r="M50" s="85" t="s">
        <v>177</v>
      </c>
      <c r="N50" s="85" t="s">
        <v>159</v>
      </c>
      <c r="O50" s="85" t="s">
        <v>159</v>
      </c>
      <c r="P50" s="85" t="s">
        <v>159</v>
      </c>
    </row>
    <row r="51" spans="1:16" ht="12.75">
      <c r="A51" s="215">
        <v>374</v>
      </c>
      <c r="B51" s="86">
        <v>0.49</v>
      </c>
      <c r="C51" s="86">
        <v>0.53</v>
      </c>
      <c r="D51" s="84">
        <v>0.38</v>
      </c>
      <c r="E51" s="84">
        <v>0.47</v>
      </c>
      <c r="F51" s="84">
        <v>0.45</v>
      </c>
      <c r="G51" s="84">
        <v>0.48</v>
      </c>
      <c r="H51" s="84">
        <v>0.47</v>
      </c>
      <c r="I51" s="84">
        <v>0.43</v>
      </c>
      <c r="J51" s="84">
        <v>0.47</v>
      </c>
      <c r="K51" s="84">
        <v>0.48</v>
      </c>
      <c r="L51" s="84">
        <v>0.5</v>
      </c>
      <c r="M51" s="84">
        <v>0.52</v>
      </c>
      <c r="N51" s="84">
        <v>0.5</v>
      </c>
      <c r="O51" s="305">
        <v>0.57</v>
      </c>
      <c r="P51" s="305">
        <v>0.57</v>
      </c>
    </row>
    <row r="52" spans="1:16" ht="12.75">
      <c r="A52" s="215">
        <v>375</v>
      </c>
      <c r="B52" s="86">
        <v>0.48</v>
      </c>
      <c r="C52" s="86">
        <v>0.5</v>
      </c>
      <c r="D52" s="84">
        <v>0.35</v>
      </c>
      <c r="E52" s="84">
        <v>0.44</v>
      </c>
      <c r="F52" s="84">
        <v>0.43</v>
      </c>
      <c r="G52" s="84">
        <v>0.44</v>
      </c>
      <c r="H52" s="84">
        <v>0.43</v>
      </c>
      <c r="I52" s="84">
        <v>0.39</v>
      </c>
      <c r="J52" s="84">
        <v>0.43</v>
      </c>
      <c r="K52" s="84">
        <v>0.43</v>
      </c>
      <c r="L52" s="84">
        <v>0.43</v>
      </c>
      <c r="M52" s="84">
        <v>0.44</v>
      </c>
      <c r="N52" s="84">
        <v>0.43</v>
      </c>
      <c r="O52" s="305">
        <v>0.48</v>
      </c>
      <c r="P52" s="305">
        <v>0.46</v>
      </c>
    </row>
    <row r="53" spans="1:16" ht="12.75">
      <c r="A53" s="215">
        <v>377</v>
      </c>
      <c r="B53" s="86">
        <v>0.49</v>
      </c>
      <c r="C53" s="86">
        <v>0.51</v>
      </c>
      <c r="D53" s="84">
        <v>0.36</v>
      </c>
      <c r="E53" s="84">
        <v>0.45</v>
      </c>
      <c r="F53" s="84">
        <v>0.43</v>
      </c>
      <c r="G53" s="84">
        <v>0.45</v>
      </c>
      <c r="H53" s="84">
        <v>0.45</v>
      </c>
      <c r="I53" s="84">
        <v>0.41</v>
      </c>
      <c r="J53" s="84">
        <v>0.44</v>
      </c>
      <c r="K53" s="84">
        <v>0.45</v>
      </c>
      <c r="L53" s="84">
        <v>0.46</v>
      </c>
      <c r="M53" s="84">
        <v>0.46</v>
      </c>
      <c r="N53" s="84">
        <v>0.46</v>
      </c>
      <c r="O53" s="305">
        <v>0.56</v>
      </c>
      <c r="P53" s="305">
        <v>0.53</v>
      </c>
    </row>
    <row r="54" spans="1:16" ht="12.75">
      <c r="A54" s="215">
        <v>379</v>
      </c>
      <c r="B54" s="86">
        <v>0.42</v>
      </c>
      <c r="C54" s="86">
        <v>0.53</v>
      </c>
      <c r="D54" s="84">
        <v>0.44</v>
      </c>
      <c r="E54" s="84">
        <v>0.53</v>
      </c>
      <c r="F54" s="84">
        <v>0.52</v>
      </c>
      <c r="G54" s="84">
        <v>0.53</v>
      </c>
      <c r="H54" s="84">
        <v>0.52</v>
      </c>
      <c r="I54" s="84">
        <v>0.47</v>
      </c>
      <c r="J54" s="84">
        <v>0.52</v>
      </c>
      <c r="K54" s="84">
        <v>0.54</v>
      </c>
      <c r="L54" s="84">
        <v>0.58</v>
      </c>
      <c r="M54" s="84">
        <v>0.59</v>
      </c>
      <c r="N54" s="84">
        <v>0.64</v>
      </c>
      <c r="O54" s="305">
        <v>0.69</v>
      </c>
      <c r="P54" s="305">
        <v>0.7</v>
      </c>
    </row>
    <row r="55" spans="1:16" ht="12.75">
      <c r="A55" s="215">
        <v>382</v>
      </c>
      <c r="B55" s="86">
        <v>0.51</v>
      </c>
      <c r="C55" s="86">
        <v>0.54</v>
      </c>
      <c r="D55" s="84">
        <v>0.57</v>
      </c>
      <c r="E55" s="84">
        <v>0.64</v>
      </c>
      <c r="F55" s="84">
        <v>0.62</v>
      </c>
      <c r="G55" s="84">
        <v>0.64</v>
      </c>
      <c r="H55" s="84">
        <v>0.62</v>
      </c>
      <c r="I55" s="84">
        <v>0.55</v>
      </c>
      <c r="J55" s="84">
        <v>0.58</v>
      </c>
      <c r="K55" s="84">
        <v>0.61</v>
      </c>
      <c r="L55" s="84">
        <v>0.58</v>
      </c>
      <c r="M55" s="84">
        <v>0.56</v>
      </c>
      <c r="N55" s="84">
        <v>0.6</v>
      </c>
      <c r="O55" s="305">
        <v>0.67</v>
      </c>
      <c r="P55" s="305">
        <v>0.66</v>
      </c>
    </row>
    <row r="56" spans="1:16" ht="12.75">
      <c r="A56" s="215">
        <v>383</v>
      </c>
      <c r="B56" s="86">
        <v>0.5</v>
      </c>
      <c r="C56" s="86">
        <v>0.53</v>
      </c>
      <c r="D56" s="84">
        <v>0.44</v>
      </c>
      <c r="E56" s="84">
        <v>0.51</v>
      </c>
      <c r="F56" s="84">
        <v>0.49</v>
      </c>
      <c r="G56" s="84">
        <v>0.52</v>
      </c>
      <c r="H56" s="84">
        <v>0.52</v>
      </c>
      <c r="I56" s="84">
        <v>0.47</v>
      </c>
      <c r="J56" s="84">
        <v>0.52</v>
      </c>
      <c r="K56" s="84">
        <v>0.54</v>
      </c>
      <c r="L56" s="84">
        <v>0.57</v>
      </c>
      <c r="M56" s="84">
        <v>0.55</v>
      </c>
      <c r="N56" s="84">
        <v>0.49</v>
      </c>
      <c r="O56" s="305">
        <v>0.55</v>
      </c>
      <c r="P56" s="305">
        <v>0.67</v>
      </c>
    </row>
    <row r="57" spans="1:16" ht="12.75">
      <c r="A57" s="215">
        <v>385</v>
      </c>
      <c r="B57" s="86">
        <v>0.5</v>
      </c>
      <c r="C57" s="86">
        <v>0.53</v>
      </c>
      <c r="D57" s="84">
        <v>0.46</v>
      </c>
      <c r="E57" s="84">
        <v>0.53</v>
      </c>
      <c r="F57" s="84">
        <v>0.52</v>
      </c>
      <c r="G57" s="84">
        <v>0.54</v>
      </c>
      <c r="H57" s="84">
        <v>0.53</v>
      </c>
      <c r="I57" s="84">
        <v>0.48</v>
      </c>
      <c r="J57" s="84">
        <v>0.53</v>
      </c>
      <c r="K57" s="84">
        <v>0.56</v>
      </c>
      <c r="L57" s="84">
        <v>0.51</v>
      </c>
      <c r="M57" s="84">
        <v>0.5</v>
      </c>
      <c r="N57" s="84">
        <v>0.5</v>
      </c>
      <c r="O57" s="305">
        <v>0.56</v>
      </c>
      <c r="P57" s="305">
        <v>0.55</v>
      </c>
    </row>
    <row r="58" spans="1:16" ht="12.75">
      <c r="A58" s="215">
        <v>387</v>
      </c>
      <c r="B58" s="86">
        <v>0.48</v>
      </c>
      <c r="C58" s="86">
        <v>0.51</v>
      </c>
      <c r="D58" s="84">
        <v>0.39</v>
      </c>
      <c r="E58" s="84">
        <v>0.46</v>
      </c>
      <c r="F58" s="84">
        <v>0.45</v>
      </c>
      <c r="G58" s="84">
        <v>0.47</v>
      </c>
      <c r="H58" s="84">
        <v>0.47</v>
      </c>
      <c r="I58" s="84">
        <v>0.42</v>
      </c>
      <c r="J58" s="84">
        <v>0.46</v>
      </c>
      <c r="K58" s="84">
        <v>0.47</v>
      </c>
      <c r="L58" s="84">
        <v>0.49</v>
      </c>
      <c r="M58" s="84">
        <v>0.49</v>
      </c>
      <c r="N58" s="84">
        <v>0.49</v>
      </c>
      <c r="O58" s="305">
        <v>0.57</v>
      </c>
      <c r="P58" s="305">
        <v>0.55</v>
      </c>
    </row>
    <row r="59" spans="1:16" ht="12.75">
      <c r="A59" s="215">
        <v>389</v>
      </c>
      <c r="B59" s="217">
        <v>0.48</v>
      </c>
      <c r="C59" s="217">
        <v>0.51</v>
      </c>
      <c r="D59" s="84">
        <v>0.43</v>
      </c>
      <c r="E59" s="84">
        <v>0.52</v>
      </c>
      <c r="F59" s="84">
        <v>0.47</v>
      </c>
      <c r="G59" s="84">
        <v>0.55</v>
      </c>
      <c r="H59" s="84">
        <v>0.54</v>
      </c>
      <c r="I59" s="84">
        <v>0.49</v>
      </c>
      <c r="J59" s="84">
        <v>0.54</v>
      </c>
      <c r="K59" s="84">
        <v>0.56</v>
      </c>
      <c r="L59" s="84">
        <v>0.49</v>
      </c>
      <c r="M59" s="84">
        <v>0.49</v>
      </c>
      <c r="N59" s="84">
        <v>0.49</v>
      </c>
      <c r="O59" s="305">
        <v>0.53</v>
      </c>
      <c r="P59" s="305">
        <v>0.52</v>
      </c>
    </row>
    <row r="60" spans="1:16" ht="12.75">
      <c r="A60" s="215">
        <v>390</v>
      </c>
      <c r="B60" s="217">
        <v>0.49</v>
      </c>
      <c r="C60" s="217">
        <v>0.51</v>
      </c>
      <c r="D60" s="84">
        <v>0.42</v>
      </c>
      <c r="E60" s="84">
        <v>0.52</v>
      </c>
      <c r="F60" s="84">
        <v>0.5</v>
      </c>
      <c r="G60" s="84">
        <v>0.51</v>
      </c>
      <c r="H60" s="84">
        <v>0.5</v>
      </c>
      <c r="I60" s="84">
        <v>0.45</v>
      </c>
      <c r="J60" s="84">
        <v>0.47</v>
      </c>
      <c r="K60" s="84">
        <v>0.48</v>
      </c>
      <c r="L60" s="84">
        <v>0.43</v>
      </c>
      <c r="M60" s="84">
        <v>0.43</v>
      </c>
      <c r="N60" s="84">
        <v>0.44</v>
      </c>
      <c r="O60" s="305">
        <v>0.5</v>
      </c>
      <c r="P60" s="305">
        <v>0.6</v>
      </c>
    </row>
    <row r="61" spans="1:16" ht="12.75">
      <c r="A61" s="215">
        <v>393</v>
      </c>
      <c r="B61" s="217">
        <v>0.49</v>
      </c>
      <c r="C61" s="217">
        <v>0.51</v>
      </c>
      <c r="D61" s="84">
        <v>0.4</v>
      </c>
      <c r="E61" s="84">
        <v>0.48</v>
      </c>
      <c r="F61" s="84">
        <v>0.45</v>
      </c>
      <c r="G61" s="84">
        <v>0.5</v>
      </c>
      <c r="H61" s="84">
        <v>0.49</v>
      </c>
      <c r="I61" s="84">
        <v>0.45</v>
      </c>
      <c r="J61" s="84">
        <v>0.48</v>
      </c>
      <c r="K61" s="84">
        <v>0.49</v>
      </c>
      <c r="L61" s="84">
        <v>0.49</v>
      </c>
      <c r="M61" s="84">
        <v>0.49</v>
      </c>
      <c r="N61" s="84">
        <v>0.49</v>
      </c>
      <c r="O61" s="305">
        <v>0.55</v>
      </c>
      <c r="P61" s="305">
        <v>0.61</v>
      </c>
    </row>
    <row r="62" spans="1:16" ht="12.75">
      <c r="A62" s="215">
        <v>402</v>
      </c>
      <c r="B62" s="86">
        <v>0.5</v>
      </c>
      <c r="C62" s="86">
        <v>0.51</v>
      </c>
      <c r="D62" s="84">
        <v>0.48</v>
      </c>
      <c r="E62" s="84">
        <v>0.59</v>
      </c>
      <c r="F62" s="84">
        <v>0.55</v>
      </c>
      <c r="G62" s="84">
        <v>0.6</v>
      </c>
      <c r="H62" s="84">
        <v>0.59</v>
      </c>
      <c r="I62" s="84">
        <v>0.53</v>
      </c>
      <c r="J62" s="84">
        <v>0.57</v>
      </c>
      <c r="K62" s="84">
        <v>0.59</v>
      </c>
      <c r="L62" s="84">
        <v>0.54</v>
      </c>
      <c r="M62" s="84">
        <v>0.53</v>
      </c>
      <c r="N62" s="84">
        <v>0.53</v>
      </c>
      <c r="O62" s="305">
        <v>0.65</v>
      </c>
      <c r="P62" s="305">
        <v>0.64</v>
      </c>
    </row>
    <row r="63" spans="1:16" ht="12.75">
      <c r="A63" s="215">
        <v>403</v>
      </c>
      <c r="B63" s="86">
        <v>0.5</v>
      </c>
      <c r="C63" s="86">
        <v>0.53</v>
      </c>
      <c r="D63" s="84">
        <v>0.55</v>
      </c>
      <c r="E63" s="84">
        <v>0.69</v>
      </c>
      <c r="F63" s="84">
        <v>0.65</v>
      </c>
      <c r="G63" s="84">
        <v>0.7</v>
      </c>
      <c r="H63" s="84">
        <v>0.68</v>
      </c>
      <c r="I63" s="84">
        <v>0.62</v>
      </c>
      <c r="J63" s="84">
        <v>0.67</v>
      </c>
      <c r="K63" s="84">
        <v>0.72</v>
      </c>
      <c r="L63" s="84">
        <v>0.69</v>
      </c>
      <c r="M63" s="84">
        <v>0.68</v>
      </c>
      <c r="N63" s="84">
        <v>0.65</v>
      </c>
      <c r="O63" s="305">
        <v>0.73</v>
      </c>
      <c r="P63" s="305">
        <v>0.79</v>
      </c>
    </row>
    <row r="64" spans="1:16" ht="12.75">
      <c r="A64" s="215">
        <v>406</v>
      </c>
      <c r="B64" s="86">
        <v>0.47</v>
      </c>
      <c r="C64" s="86">
        <v>0.48</v>
      </c>
      <c r="D64" s="84">
        <v>0.41</v>
      </c>
      <c r="E64" s="84">
        <v>0.52</v>
      </c>
      <c r="F64" s="84">
        <v>0.52</v>
      </c>
      <c r="G64" s="84">
        <v>0.53</v>
      </c>
      <c r="H64" s="84">
        <v>0.52</v>
      </c>
      <c r="I64" s="84">
        <v>0.48</v>
      </c>
      <c r="J64" s="84">
        <v>0.53</v>
      </c>
      <c r="K64" s="84">
        <v>0.55</v>
      </c>
      <c r="L64" s="84">
        <v>0.58</v>
      </c>
      <c r="M64" s="84">
        <v>0.64</v>
      </c>
      <c r="N64" s="84">
        <v>0.55</v>
      </c>
      <c r="O64" s="305">
        <v>0.62</v>
      </c>
      <c r="P64" s="305">
        <v>0.63</v>
      </c>
    </row>
    <row r="65" spans="1:16" ht="12.75">
      <c r="A65" s="215">
        <v>408</v>
      </c>
      <c r="B65" s="86">
        <v>0.48</v>
      </c>
      <c r="C65" s="86">
        <v>0.49</v>
      </c>
      <c r="D65" s="84">
        <v>0.44</v>
      </c>
      <c r="E65" s="84">
        <v>0.54</v>
      </c>
      <c r="F65" s="84">
        <v>0.52</v>
      </c>
      <c r="G65" s="84">
        <v>0.57</v>
      </c>
      <c r="H65" s="84">
        <v>0.55</v>
      </c>
      <c r="I65" s="84">
        <v>0.5</v>
      </c>
      <c r="J65" s="84">
        <v>0.55</v>
      </c>
      <c r="K65" s="84">
        <v>0.58</v>
      </c>
      <c r="L65" s="84">
        <v>0.61</v>
      </c>
      <c r="M65" s="84">
        <v>0.61</v>
      </c>
      <c r="N65" s="84">
        <v>0.6</v>
      </c>
      <c r="O65" s="305">
        <v>0.65</v>
      </c>
      <c r="P65" s="305">
        <v>0.68</v>
      </c>
    </row>
    <row r="66" spans="1:16" ht="12.75">
      <c r="A66" s="215">
        <v>411</v>
      </c>
      <c r="B66" s="86">
        <v>0.47</v>
      </c>
      <c r="C66" s="86">
        <v>0.49</v>
      </c>
      <c r="D66" s="84">
        <v>0.37</v>
      </c>
      <c r="E66" s="84">
        <v>0.5</v>
      </c>
      <c r="F66" s="84">
        <v>0.46</v>
      </c>
      <c r="G66" s="84">
        <v>0.53</v>
      </c>
      <c r="H66" s="84">
        <v>0.52</v>
      </c>
      <c r="I66" s="84">
        <v>0.47</v>
      </c>
      <c r="J66" s="84">
        <v>0.51</v>
      </c>
      <c r="K66" s="84">
        <v>0.53</v>
      </c>
      <c r="L66" s="84">
        <v>0.51</v>
      </c>
      <c r="M66" s="84">
        <v>0.5</v>
      </c>
      <c r="N66" s="84">
        <v>0.5</v>
      </c>
      <c r="O66" s="305">
        <v>0.58</v>
      </c>
      <c r="P66" s="305">
        <v>0.58</v>
      </c>
    </row>
    <row r="67" spans="1:16" ht="12.75">
      <c r="A67" s="215">
        <v>417</v>
      </c>
      <c r="B67" s="86">
        <v>0.48</v>
      </c>
      <c r="C67" s="86">
        <v>0.51</v>
      </c>
      <c r="D67" s="84">
        <v>0.53</v>
      </c>
      <c r="E67" s="84">
        <v>0.72</v>
      </c>
      <c r="F67" s="84">
        <v>0.72</v>
      </c>
      <c r="G67" s="84">
        <v>0.74</v>
      </c>
      <c r="H67" s="84">
        <v>0.73</v>
      </c>
      <c r="I67" s="84">
        <v>0.67</v>
      </c>
      <c r="J67" s="84">
        <v>0.71</v>
      </c>
      <c r="K67" s="84">
        <v>0.77</v>
      </c>
      <c r="L67" s="84">
        <v>0.84</v>
      </c>
      <c r="M67" s="84">
        <v>1</v>
      </c>
      <c r="N67" s="84">
        <v>0.89</v>
      </c>
      <c r="O67" s="305">
        <v>0.93</v>
      </c>
      <c r="P67" s="305">
        <v>0.88</v>
      </c>
    </row>
    <row r="68" spans="1:16" ht="12.75">
      <c r="A68" s="215">
        <v>419</v>
      </c>
      <c r="B68" s="86">
        <v>0.49</v>
      </c>
      <c r="C68" s="86">
        <v>0.51</v>
      </c>
      <c r="D68" s="84">
        <v>0.42</v>
      </c>
      <c r="E68" s="84">
        <v>0.52</v>
      </c>
      <c r="F68" s="84">
        <v>0.5</v>
      </c>
      <c r="G68" s="84">
        <v>0.51</v>
      </c>
      <c r="H68" s="84">
        <v>0.5</v>
      </c>
      <c r="I68" s="84">
        <v>0.45</v>
      </c>
      <c r="J68" s="84">
        <v>0.47</v>
      </c>
      <c r="K68" s="84">
        <v>0.48</v>
      </c>
      <c r="L68" s="84">
        <v>0.43</v>
      </c>
      <c r="M68" s="84">
        <v>0.45</v>
      </c>
      <c r="N68" s="84">
        <v>0.49</v>
      </c>
      <c r="O68" s="305">
        <v>0.58</v>
      </c>
      <c r="P68" s="305">
        <v>0.6</v>
      </c>
    </row>
    <row r="69" spans="1:16" ht="12.75">
      <c r="A69" s="215">
        <v>420</v>
      </c>
      <c r="B69" s="86">
        <v>0.49</v>
      </c>
      <c r="C69" s="86">
        <v>0.49</v>
      </c>
      <c r="D69" s="84">
        <v>0.52</v>
      </c>
      <c r="E69" s="84">
        <v>0.68</v>
      </c>
      <c r="F69" s="84">
        <v>0.64</v>
      </c>
      <c r="G69" s="84">
        <v>0.7</v>
      </c>
      <c r="H69" s="84">
        <v>0.67</v>
      </c>
      <c r="I69" s="84">
        <v>0.61</v>
      </c>
      <c r="J69" s="84">
        <v>0.63</v>
      </c>
      <c r="K69" s="84">
        <v>0.67</v>
      </c>
      <c r="L69" s="84">
        <v>0.58</v>
      </c>
      <c r="M69" s="84">
        <v>0.57</v>
      </c>
      <c r="N69" s="84">
        <v>0.57</v>
      </c>
      <c r="O69" s="305">
        <v>0.65</v>
      </c>
      <c r="P69" s="305">
        <v>0.66</v>
      </c>
    </row>
    <row r="70" spans="1:16" ht="12.75">
      <c r="A70" s="215">
        <v>421</v>
      </c>
      <c r="B70" s="86">
        <v>0.49</v>
      </c>
      <c r="C70" s="86">
        <v>0.51</v>
      </c>
      <c r="D70" s="84">
        <v>0.42</v>
      </c>
      <c r="E70" s="84">
        <v>0.52</v>
      </c>
      <c r="F70" s="84">
        <v>0.5</v>
      </c>
      <c r="G70" s="84">
        <v>0.51</v>
      </c>
      <c r="H70" s="84">
        <v>0.5</v>
      </c>
      <c r="I70" s="84">
        <v>0.45</v>
      </c>
      <c r="J70" s="84">
        <v>0.47</v>
      </c>
      <c r="K70" s="84">
        <v>0.48</v>
      </c>
      <c r="L70" s="84">
        <v>0.43</v>
      </c>
      <c r="M70" s="84">
        <v>0.43</v>
      </c>
      <c r="N70" s="84">
        <v>0.47</v>
      </c>
      <c r="O70" s="305">
        <v>0.59</v>
      </c>
      <c r="P70" s="305">
        <v>0.6</v>
      </c>
    </row>
    <row r="71" spans="1:16" ht="12.75">
      <c r="A71" s="215">
        <v>424</v>
      </c>
      <c r="B71" s="86">
        <v>0.49</v>
      </c>
      <c r="C71" s="86">
        <v>0.51</v>
      </c>
      <c r="D71" s="84">
        <v>0.42</v>
      </c>
      <c r="E71" s="84">
        <v>0.52</v>
      </c>
      <c r="F71" s="84">
        <v>0.5</v>
      </c>
      <c r="G71" s="84">
        <v>0.51</v>
      </c>
      <c r="H71" s="84">
        <v>0.5</v>
      </c>
      <c r="I71" s="84">
        <v>0.45</v>
      </c>
      <c r="J71" s="84">
        <v>0.47</v>
      </c>
      <c r="K71" s="84">
        <v>0.48</v>
      </c>
      <c r="L71" s="84">
        <v>0.43</v>
      </c>
      <c r="M71" s="84">
        <v>0.47</v>
      </c>
      <c r="N71" s="84">
        <v>0.48</v>
      </c>
      <c r="O71" s="305">
        <v>0.6</v>
      </c>
      <c r="P71" s="305">
        <v>0.6</v>
      </c>
    </row>
    <row r="72" spans="1:16" ht="12.75">
      <c r="A72" s="215">
        <v>425</v>
      </c>
      <c r="B72" s="86">
        <v>0.49</v>
      </c>
      <c r="C72" s="86">
        <v>0.51</v>
      </c>
      <c r="D72" s="84">
        <v>0.42</v>
      </c>
      <c r="E72" s="84">
        <v>0.52</v>
      </c>
      <c r="F72" s="84">
        <v>0.5</v>
      </c>
      <c r="G72" s="84">
        <v>0.51</v>
      </c>
      <c r="H72" s="84">
        <v>0.5</v>
      </c>
      <c r="I72" s="84">
        <v>0.45</v>
      </c>
      <c r="J72" s="84">
        <v>0.47</v>
      </c>
      <c r="K72" s="84">
        <v>0.48</v>
      </c>
      <c r="L72" s="84">
        <v>0.43</v>
      </c>
      <c r="M72" s="84">
        <v>0.45</v>
      </c>
      <c r="N72" s="84">
        <v>0.47</v>
      </c>
      <c r="O72" s="305">
        <v>0.55</v>
      </c>
      <c r="P72" s="305">
        <v>0.6</v>
      </c>
    </row>
    <row r="73" spans="1:16" ht="12.75">
      <c r="A73" s="215">
        <v>428</v>
      </c>
      <c r="B73" s="86">
        <v>0.5</v>
      </c>
      <c r="C73" s="86">
        <v>0.52</v>
      </c>
      <c r="D73" s="84">
        <v>0.45</v>
      </c>
      <c r="E73" s="84">
        <v>0.51</v>
      </c>
      <c r="F73" s="84">
        <v>0.53</v>
      </c>
      <c r="G73" s="84">
        <v>0.49</v>
      </c>
      <c r="H73" s="84">
        <v>0.48</v>
      </c>
      <c r="I73" s="84">
        <v>0.42</v>
      </c>
      <c r="J73" s="84">
        <v>0.43</v>
      </c>
      <c r="K73" s="84">
        <v>0.43</v>
      </c>
      <c r="L73" s="84">
        <v>0.39</v>
      </c>
      <c r="M73" s="84">
        <v>0.41</v>
      </c>
      <c r="N73" s="84">
        <v>0.42</v>
      </c>
      <c r="O73" s="305">
        <v>0.54</v>
      </c>
      <c r="P73" s="305">
        <v>0.55</v>
      </c>
    </row>
    <row r="74" spans="1:16" ht="12.75">
      <c r="A74" s="215">
        <v>432</v>
      </c>
      <c r="B74" s="86">
        <v>0.47</v>
      </c>
      <c r="C74" s="86">
        <v>0.47</v>
      </c>
      <c r="D74" s="84">
        <v>0.33</v>
      </c>
      <c r="E74" s="84">
        <v>0.44</v>
      </c>
      <c r="F74" s="84">
        <v>0.4</v>
      </c>
      <c r="G74" s="84">
        <v>0.45</v>
      </c>
      <c r="H74" s="84">
        <v>0.44</v>
      </c>
      <c r="I74" s="84">
        <v>0.4</v>
      </c>
      <c r="J74" s="84">
        <v>0.44</v>
      </c>
      <c r="K74" s="84">
        <v>0.44</v>
      </c>
      <c r="L74" s="84">
        <v>0.42</v>
      </c>
      <c r="M74" s="84">
        <v>0.43</v>
      </c>
      <c r="N74" s="84">
        <v>0.44</v>
      </c>
      <c r="O74" s="305">
        <v>0.49</v>
      </c>
      <c r="P74" s="305">
        <v>0.49</v>
      </c>
    </row>
    <row r="75" spans="1:16" ht="12.75">
      <c r="A75" s="215">
        <v>442</v>
      </c>
      <c r="B75" s="217">
        <v>0.47</v>
      </c>
      <c r="C75" s="217">
        <v>0.51</v>
      </c>
      <c r="D75" s="84">
        <v>0.44</v>
      </c>
      <c r="E75" s="84">
        <v>0.56</v>
      </c>
      <c r="F75" s="84">
        <v>0.55</v>
      </c>
      <c r="G75" s="84">
        <v>0.54</v>
      </c>
      <c r="H75" s="84">
        <v>0.52</v>
      </c>
      <c r="I75" s="84">
        <v>0.47</v>
      </c>
      <c r="J75" s="84">
        <v>0.52</v>
      </c>
      <c r="K75" s="84">
        <v>0.54</v>
      </c>
      <c r="L75" s="84">
        <v>0.56</v>
      </c>
      <c r="M75" s="84">
        <v>0.63</v>
      </c>
      <c r="N75" s="84">
        <v>0.63</v>
      </c>
      <c r="O75" s="305">
        <v>0.79</v>
      </c>
      <c r="P75" s="305">
        <v>0.76</v>
      </c>
    </row>
    <row r="76" spans="1:16" ht="12.75">
      <c r="A76" s="215">
        <v>460</v>
      </c>
      <c r="B76" s="217">
        <v>0.5</v>
      </c>
      <c r="C76" s="217">
        <v>0.56</v>
      </c>
      <c r="D76" s="84">
        <v>0.47</v>
      </c>
      <c r="E76" s="84">
        <v>0.54</v>
      </c>
      <c r="F76" s="84">
        <v>0.52</v>
      </c>
      <c r="G76" s="84">
        <v>0.54</v>
      </c>
      <c r="H76" s="84">
        <v>0.53</v>
      </c>
      <c r="I76" s="84">
        <v>0.48</v>
      </c>
      <c r="J76" s="84">
        <v>0.53</v>
      </c>
      <c r="K76" s="84">
        <v>0.55</v>
      </c>
      <c r="L76" s="84">
        <v>0.51</v>
      </c>
      <c r="M76" s="84">
        <v>0.53</v>
      </c>
      <c r="N76" s="84">
        <v>0.49</v>
      </c>
      <c r="O76" s="305">
        <v>0.54</v>
      </c>
      <c r="P76" s="305">
        <v>0.55</v>
      </c>
    </row>
    <row r="77" spans="1:16" ht="12.75">
      <c r="A77" s="215">
        <v>466</v>
      </c>
      <c r="B77" s="217">
        <v>0.5</v>
      </c>
      <c r="C77" s="217">
        <v>0.53</v>
      </c>
      <c r="D77" s="84">
        <v>0.49</v>
      </c>
      <c r="E77" s="84">
        <v>0.57</v>
      </c>
      <c r="F77" s="84">
        <v>0.55</v>
      </c>
      <c r="G77" s="84">
        <v>0.58</v>
      </c>
      <c r="H77" s="84">
        <v>0.57</v>
      </c>
      <c r="I77" s="84">
        <v>0.52</v>
      </c>
      <c r="J77" s="84">
        <v>0.55</v>
      </c>
      <c r="K77" s="84">
        <v>0.58</v>
      </c>
      <c r="L77" s="84">
        <v>0.61</v>
      </c>
      <c r="M77" s="84">
        <v>0.58</v>
      </c>
      <c r="N77" s="84">
        <v>0.62</v>
      </c>
      <c r="O77" s="305">
        <v>0.74</v>
      </c>
      <c r="P77" s="305">
        <v>0.67</v>
      </c>
    </row>
    <row r="78" spans="1:16" ht="12.75">
      <c r="A78" s="215">
        <v>468</v>
      </c>
      <c r="B78" s="217">
        <v>0.64</v>
      </c>
      <c r="C78" s="217">
        <v>0.68</v>
      </c>
      <c r="D78" s="84">
        <v>0.68</v>
      </c>
      <c r="E78" s="84">
        <v>0.84</v>
      </c>
      <c r="F78" s="84">
        <v>0.86</v>
      </c>
      <c r="G78" s="84">
        <v>0.88</v>
      </c>
      <c r="H78" s="84">
        <v>0.91</v>
      </c>
      <c r="I78" s="84">
        <v>0.9</v>
      </c>
      <c r="J78" s="84">
        <v>0.89</v>
      </c>
      <c r="K78" s="84">
        <v>1</v>
      </c>
      <c r="L78" s="84">
        <v>1</v>
      </c>
      <c r="M78" s="84">
        <v>1</v>
      </c>
      <c r="N78" s="84">
        <v>1</v>
      </c>
      <c r="O78" s="305">
        <v>1</v>
      </c>
      <c r="P78" s="305">
        <v>1</v>
      </c>
    </row>
    <row r="79" spans="1:16" ht="12.75">
      <c r="A79" s="215">
        <v>477</v>
      </c>
      <c r="B79" s="217">
        <v>0.49</v>
      </c>
      <c r="C79" s="217">
        <v>0.52</v>
      </c>
      <c r="D79" s="84">
        <v>0.54</v>
      </c>
      <c r="E79" s="84">
        <v>0.72</v>
      </c>
      <c r="F79" s="84">
        <v>0.69</v>
      </c>
      <c r="G79" s="84">
        <v>0.72</v>
      </c>
      <c r="H79" s="84">
        <v>0.7</v>
      </c>
      <c r="I79" s="84">
        <v>0.64</v>
      </c>
      <c r="J79" s="84">
        <v>0.72</v>
      </c>
      <c r="K79" s="84">
        <v>0.78</v>
      </c>
      <c r="L79" s="84">
        <v>0.85</v>
      </c>
      <c r="M79" s="84">
        <v>0.77</v>
      </c>
      <c r="N79" s="84">
        <v>0.71</v>
      </c>
      <c r="O79" s="305">
        <v>0.79</v>
      </c>
      <c r="P79" s="305">
        <v>0.87</v>
      </c>
    </row>
    <row r="80" spans="1:16" ht="12.75">
      <c r="A80" s="215">
        <v>485</v>
      </c>
      <c r="B80" s="217">
        <v>0.47</v>
      </c>
      <c r="C80" s="217">
        <v>0.46</v>
      </c>
      <c r="D80" s="84">
        <v>0.33</v>
      </c>
      <c r="E80" s="84">
        <v>0.43</v>
      </c>
      <c r="F80" s="84">
        <v>0.4</v>
      </c>
      <c r="G80" s="84">
        <v>0.44</v>
      </c>
      <c r="H80" s="84">
        <v>0.44</v>
      </c>
      <c r="I80" s="84">
        <v>0.4</v>
      </c>
      <c r="J80" s="84">
        <v>0.43</v>
      </c>
      <c r="K80" s="84">
        <v>0.44</v>
      </c>
      <c r="L80" s="84">
        <v>0.44</v>
      </c>
      <c r="M80" s="84">
        <v>0.44</v>
      </c>
      <c r="N80" s="84">
        <v>0.47</v>
      </c>
      <c r="O80" s="305">
        <v>0.51</v>
      </c>
      <c r="P80" s="305">
        <v>0.5</v>
      </c>
    </row>
    <row r="81" spans="1:16" ht="12.75">
      <c r="A81" s="215">
        <v>496</v>
      </c>
      <c r="B81" s="217">
        <v>0.47</v>
      </c>
      <c r="C81" s="217">
        <v>0.44</v>
      </c>
      <c r="D81" s="84">
        <v>0.31</v>
      </c>
      <c r="E81" s="84">
        <v>0.41</v>
      </c>
      <c r="F81" s="84">
        <v>0.38</v>
      </c>
      <c r="G81" s="84">
        <v>0.42</v>
      </c>
      <c r="H81" s="84">
        <v>0.42</v>
      </c>
      <c r="I81" s="84">
        <v>0.38</v>
      </c>
      <c r="J81" s="84">
        <v>0.41</v>
      </c>
      <c r="K81" s="84">
        <v>0.41</v>
      </c>
      <c r="L81" s="84">
        <v>0.42</v>
      </c>
      <c r="M81" s="84">
        <v>0.45</v>
      </c>
      <c r="N81" s="84">
        <v>0.43</v>
      </c>
      <c r="O81" s="305">
        <v>0.5</v>
      </c>
      <c r="P81" s="305">
        <v>0.5</v>
      </c>
    </row>
    <row r="82" spans="1:16" ht="12.75">
      <c r="A82" s="215">
        <v>497</v>
      </c>
      <c r="B82" s="217">
        <v>0.45</v>
      </c>
      <c r="C82" s="217">
        <v>0.46</v>
      </c>
      <c r="D82" s="84">
        <v>0.33</v>
      </c>
      <c r="E82" s="84">
        <v>0.46</v>
      </c>
      <c r="F82" s="84">
        <v>0.44</v>
      </c>
      <c r="G82" s="84">
        <v>0.47</v>
      </c>
      <c r="H82" s="84">
        <v>0.46</v>
      </c>
      <c r="I82" s="84">
        <v>0.42</v>
      </c>
      <c r="J82" s="84">
        <v>0.48</v>
      </c>
      <c r="K82" s="84">
        <v>0.49</v>
      </c>
      <c r="L82" s="84">
        <v>0.48</v>
      </c>
      <c r="M82" s="84">
        <v>0.5</v>
      </c>
      <c r="N82" s="84">
        <v>0.53</v>
      </c>
      <c r="O82" s="305">
        <v>0.59</v>
      </c>
      <c r="P82" s="305">
        <v>0.56</v>
      </c>
    </row>
    <row r="83" spans="1:16" ht="12.75">
      <c r="A83" s="215">
        <v>501</v>
      </c>
      <c r="B83" s="217">
        <v>0.48</v>
      </c>
      <c r="C83" s="217">
        <v>0.53</v>
      </c>
      <c r="D83" s="84">
        <v>0.46</v>
      </c>
      <c r="E83" s="84">
        <v>0.53</v>
      </c>
      <c r="F83" s="84">
        <v>0.51</v>
      </c>
      <c r="G83" s="84">
        <v>0.52</v>
      </c>
      <c r="H83" s="84">
        <v>0.51</v>
      </c>
      <c r="I83" s="84">
        <v>0.47</v>
      </c>
      <c r="J83" s="84">
        <v>0.5</v>
      </c>
      <c r="K83" s="84">
        <v>0.52</v>
      </c>
      <c r="L83" s="84">
        <v>0.55</v>
      </c>
      <c r="M83" s="84">
        <v>0.57</v>
      </c>
      <c r="N83" s="84">
        <v>0.53</v>
      </c>
      <c r="O83" s="305">
        <v>0.57</v>
      </c>
      <c r="P83" s="305">
        <v>0.54</v>
      </c>
    </row>
    <row r="84" spans="1:16" ht="12.75">
      <c r="A84" s="215">
        <v>502</v>
      </c>
      <c r="B84" s="217">
        <v>0.48</v>
      </c>
      <c r="C84" s="217">
        <v>0.47</v>
      </c>
      <c r="D84" s="84">
        <v>0.41</v>
      </c>
      <c r="E84" s="84">
        <v>0.53</v>
      </c>
      <c r="F84" s="84">
        <v>0.5</v>
      </c>
      <c r="G84" s="84">
        <v>0.55</v>
      </c>
      <c r="H84" s="84">
        <v>0.54</v>
      </c>
      <c r="I84" s="84">
        <v>0.48</v>
      </c>
      <c r="J84" s="84">
        <v>0.5</v>
      </c>
      <c r="K84" s="84">
        <v>0.51</v>
      </c>
      <c r="L84" s="84">
        <v>0.46</v>
      </c>
      <c r="M84" s="84">
        <v>0.46</v>
      </c>
      <c r="N84" s="84">
        <v>0.46</v>
      </c>
      <c r="O84" s="305">
        <v>0.5</v>
      </c>
      <c r="P84" s="305">
        <v>0.51</v>
      </c>
    </row>
    <row r="85" spans="1:16" ht="12.75">
      <c r="A85" s="215">
        <v>507</v>
      </c>
      <c r="B85" s="217">
        <v>0.57</v>
      </c>
      <c r="C85" s="217">
        <v>0.62</v>
      </c>
      <c r="D85" s="84">
        <v>0.62</v>
      </c>
      <c r="E85" s="84">
        <v>0.74</v>
      </c>
      <c r="F85" s="84">
        <v>0.77</v>
      </c>
      <c r="G85" s="84">
        <v>0.8</v>
      </c>
      <c r="H85" s="84">
        <v>0.82</v>
      </c>
      <c r="I85" s="84">
        <v>0.81</v>
      </c>
      <c r="J85" s="84">
        <v>0.8</v>
      </c>
      <c r="K85" s="84">
        <v>0.91</v>
      </c>
      <c r="L85" s="84">
        <v>0.81</v>
      </c>
      <c r="M85" s="84">
        <v>0.9</v>
      </c>
      <c r="N85" s="84">
        <v>0.8</v>
      </c>
      <c r="O85" s="305">
        <v>0.87</v>
      </c>
      <c r="P85" s="305">
        <v>0.84</v>
      </c>
    </row>
    <row r="86" spans="1:16" ht="12.75">
      <c r="A86" s="215">
        <v>512</v>
      </c>
      <c r="B86" s="217">
        <v>0.5</v>
      </c>
      <c r="C86" s="217">
        <v>0.55</v>
      </c>
      <c r="D86" s="84">
        <v>0.57</v>
      </c>
      <c r="E86" s="84">
        <v>0.68</v>
      </c>
      <c r="F86" s="84">
        <v>0.65</v>
      </c>
      <c r="G86" s="84">
        <v>0.7</v>
      </c>
      <c r="H86" s="84">
        <v>0.68</v>
      </c>
      <c r="I86" s="84">
        <v>0.62</v>
      </c>
      <c r="J86" s="84">
        <v>0.66</v>
      </c>
      <c r="K86" s="84">
        <v>0.71</v>
      </c>
      <c r="L86" s="84">
        <v>0.66</v>
      </c>
      <c r="M86" s="84">
        <v>0.62</v>
      </c>
      <c r="N86" s="84">
        <v>0.6</v>
      </c>
      <c r="O86" s="305">
        <v>0.64</v>
      </c>
      <c r="P86" s="305">
        <v>0.63</v>
      </c>
    </row>
    <row r="87" spans="1:16" ht="12.75">
      <c r="A87" s="215">
        <v>514</v>
      </c>
      <c r="B87" s="217">
        <v>0.57</v>
      </c>
      <c r="C87" s="217">
        <v>0.65</v>
      </c>
      <c r="D87" s="84">
        <v>0.65</v>
      </c>
      <c r="E87" s="84">
        <v>0.76</v>
      </c>
      <c r="F87" s="84">
        <v>0.79</v>
      </c>
      <c r="G87" s="84">
        <v>0.82</v>
      </c>
      <c r="H87" s="84">
        <v>0.84</v>
      </c>
      <c r="I87" s="84">
        <v>0.82</v>
      </c>
      <c r="J87" s="84">
        <v>0.81</v>
      </c>
      <c r="K87" s="84">
        <v>0.93</v>
      </c>
      <c r="L87" s="84">
        <v>0.95</v>
      </c>
      <c r="M87" s="84">
        <v>1</v>
      </c>
      <c r="N87" s="84">
        <v>1</v>
      </c>
      <c r="O87" s="305">
        <v>0.96</v>
      </c>
      <c r="P87" s="305">
        <v>0.9</v>
      </c>
    </row>
    <row r="88" spans="1:16" ht="12.75">
      <c r="A88" s="215">
        <v>517</v>
      </c>
      <c r="B88" s="217">
        <v>0.52</v>
      </c>
      <c r="C88" s="217">
        <v>0.55</v>
      </c>
      <c r="D88" s="84">
        <v>0.58</v>
      </c>
      <c r="E88" s="84">
        <v>0.72</v>
      </c>
      <c r="F88" s="84">
        <v>0.71</v>
      </c>
      <c r="G88" s="84">
        <v>0.76</v>
      </c>
      <c r="H88" s="84">
        <v>0.73</v>
      </c>
      <c r="I88" s="84">
        <v>0.63</v>
      </c>
      <c r="J88" s="84">
        <v>0.68</v>
      </c>
      <c r="K88" s="84">
        <v>0.74</v>
      </c>
      <c r="L88" s="84">
        <v>0.78</v>
      </c>
      <c r="M88" s="84">
        <v>0.87</v>
      </c>
      <c r="N88" s="84">
        <v>0.76</v>
      </c>
      <c r="O88" s="305">
        <v>0.94</v>
      </c>
      <c r="P88" s="305">
        <v>0.89</v>
      </c>
    </row>
    <row r="89" spans="1:16" ht="12.75">
      <c r="A89" s="215">
        <v>524</v>
      </c>
      <c r="B89" s="217">
        <v>0.52</v>
      </c>
      <c r="C89" s="217">
        <v>0.56</v>
      </c>
      <c r="D89" s="84">
        <v>0.59</v>
      </c>
      <c r="E89" s="84">
        <v>0.69</v>
      </c>
      <c r="F89" s="84">
        <v>0.66</v>
      </c>
      <c r="G89" s="84">
        <v>0.65</v>
      </c>
      <c r="H89" s="84">
        <v>0.63</v>
      </c>
      <c r="I89" s="84">
        <v>0.57</v>
      </c>
      <c r="J89" s="84">
        <v>0.62</v>
      </c>
      <c r="K89" s="84">
        <v>0.66</v>
      </c>
      <c r="L89" s="84">
        <v>0.71</v>
      </c>
      <c r="M89" s="84">
        <v>0.79</v>
      </c>
      <c r="N89" s="84">
        <v>0.73</v>
      </c>
      <c r="O89" s="305">
        <v>0.75</v>
      </c>
      <c r="P89" s="305">
        <v>0.75</v>
      </c>
    </row>
    <row r="90" spans="1:16" ht="12.75">
      <c r="A90" s="215">
        <v>529</v>
      </c>
      <c r="B90" s="217">
        <v>0.54</v>
      </c>
      <c r="C90" s="217">
        <v>0.57</v>
      </c>
      <c r="D90" s="84">
        <v>0.6</v>
      </c>
      <c r="E90" s="84">
        <v>0.73</v>
      </c>
      <c r="F90" s="84">
        <v>0.77</v>
      </c>
      <c r="G90" s="84">
        <v>0.8</v>
      </c>
      <c r="H90" s="84">
        <v>0.82</v>
      </c>
      <c r="I90" s="84">
        <v>0.8</v>
      </c>
      <c r="J90" s="84">
        <v>0.8</v>
      </c>
      <c r="K90" s="84">
        <v>0.92</v>
      </c>
      <c r="L90" s="84">
        <v>0.95</v>
      </c>
      <c r="M90" s="84">
        <v>1</v>
      </c>
      <c r="N90" s="84">
        <v>1</v>
      </c>
      <c r="O90" s="305">
        <v>0.95</v>
      </c>
      <c r="P90" s="305">
        <v>0.91</v>
      </c>
    </row>
    <row r="91" spans="1:16" ht="12.75">
      <c r="A91" s="215">
        <v>533</v>
      </c>
      <c r="B91" s="217">
        <v>0.51</v>
      </c>
      <c r="C91" s="217">
        <v>0.54</v>
      </c>
      <c r="D91" s="84">
        <v>0.41</v>
      </c>
      <c r="E91" s="84">
        <v>0.48</v>
      </c>
      <c r="F91" s="84">
        <v>0.45</v>
      </c>
      <c r="G91" s="84">
        <v>0.5</v>
      </c>
      <c r="H91" s="84">
        <v>0.49</v>
      </c>
      <c r="I91" s="84">
        <v>0.45</v>
      </c>
      <c r="J91" s="84">
        <v>0.49</v>
      </c>
      <c r="K91" s="84">
        <v>0.5</v>
      </c>
      <c r="L91" s="84">
        <v>0.53</v>
      </c>
      <c r="M91" s="84">
        <v>0.57</v>
      </c>
      <c r="N91" s="84">
        <v>0.6</v>
      </c>
      <c r="O91" s="305">
        <v>0.65</v>
      </c>
      <c r="P91" s="305">
        <v>0.67</v>
      </c>
    </row>
    <row r="92" spans="1:16" ht="12.75">
      <c r="A92" s="215">
        <v>538</v>
      </c>
      <c r="B92" s="217">
        <v>0.48</v>
      </c>
      <c r="C92" s="217">
        <v>0.5</v>
      </c>
      <c r="D92" s="84">
        <v>0.34</v>
      </c>
      <c r="E92" s="84">
        <v>0.43</v>
      </c>
      <c r="F92" s="84">
        <v>0.35</v>
      </c>
      <c r="G92" s="84">
        <v>0.45</v>
      </c>
      <c r="H92" s="84">
        <v>0.45</v>
      </c>
      <c r="I92" s="84">
        <v>0.4</v>
      </c>
      <c r="J92" s="84">
        <v>0.44</v>
      </c>
      <c r="K92" s="84">
        <v>0.45</v>
      </c>
      <c r="L92" s="84">
        <v>0.46</v>
      </c>
      <c r="M92" s="84">
        <v>0.53</v>
      </c>
      <c r="N92" s="84">
        <v>0.52</v>
      </c>
      <c r="O92" s="305">
        <v>0.56</v>
      </c>
      <c r="P92" s="305">
        <v>0.53</v>
      </c>
    </row>
    <row r="93" spans="1:16" ht="12.75">
      <c r="A93" s="215">
        <v>542</v>
      </c>
      <c r="B93" s="217">
        <v>0.53</v>
      </c>
      <c r="C93" s="217">
        <v>0.57</v>
      </c>
      <c r="D93" s="84">
        <v>0.49</v>
      </c>
      <c r="E93" s="84">
        <v>0.57</v>
      </c>
      <c r="F93" s="84">
        <v>0.57</v>
      </c>
      <c r="G93" s="84">
        <v>0.6</v>
      </c>
      <c r="H93" s="84">
        <v>0.59</v>
      </c>
      <c r="I93" s="84">
        <v>0.54</v>
      </c>
      <c r="J93" s="84">
        <v>0.59</v>
      </c>
      <c r="K93" s="84">
        <v>0.63</v>
      </c>
      <c r="L93" s="84">
        <v>0.67</v>
      </c>
      <c r="M93" s="84">
        <v>0.75</v>
      </c>
      <c r="N93" s="84">
        <v>0.67</v>
      </c>
      <c r="O93" s="305">
        <v>0.76</v>
      </c>
      <c r="P93" s="305">
        <v>0.77</v>
      </c>
    </row>
    <row r="94" spans="1:16" ht="12.75">
      <c r="A94" s="215">
        <v>551</v>
      </c>
      <c r="B94" s="217">
        <v>0.5</v>
      </c>
      <c r="C94" s="217">
        <v>0.54</v>
      </c>
      <c r="D94" s="84">
        <v>0.47</v>
      </c>
      <c r="E94" s="84">
        <v>0.51</v>
      </c>
      <c r="F94" s="84">
        <v>0.47</v>
      </c>
      <c r="G94" s="84">
        <v>0.49</v>
      </c>
      <c r="H94" s="84">
        <v>0.46</v>
      </c>
      <c r="I94" s="84">
        <v>0.41</v>
      </c>
      <c r="J94" s="84">
        <v>0.46</v>
      </c>
      <c r="K94" s="84">
        <v>0.48</v>
      </c>
      <c r="L94" s="84">
        <v>0.45</v>
      </c>
      <c r="M94" s="84">
        <v>0.54</v>
      </c>
      <c r="N94" s="84">
        <v>0.51</v>
      </c>
      <c r="O94" s="305">
        <v>0.6</v>
      </c>
      <c r="P94" s="305">
        <v>0.61</v>
      </c>
    </row>
    <row r="95" spans="1:16" ht="12.75">
      <c r="A95" s="215">
        <v>553</v>
      </c>
      <c r="B95" s="217">
        <v>0.47</v>
      </c>
      <c r="C95" s="217">
        <v>0.52</v>
      </c>
      <c r="D95" s="84">
        <v>0.52</v>
      </c>
      <c r="E95" s="84">
        <v>0.62</v>
      </c>
      <c r="F95" s="84">
        <v>0.55</v>
      </c>
      <c r="G95" s="84">
        <v>0.56</v>
      </c>
      <c r="H95" s="84">
        <v>0.51</v>
      </c>
      <c r="I95" s="84">
        <v>0.45</v>
      </c>
      <c r="J95" s="84">
        <v>0.47</v>
      </c>
      <c r="K95" s="84">
        <v>0.51</v>
      </c>
      <c r="L95" s="84">
        <v>0.53</v>
      </c>
      <c r="M95" s="84">
        <v>0.67</v>
      </c>
      <c r="N95" s="84">
        <v>0.64</v>
      </c>
      <c r="O95" s="305">
        <v>0.66</v>
      </c>
      <c r="P95" s="305">
        <v>0.68</v>
      </c>
    </row>
    <row r="96" spans="1:16" ht="12.75">
      <c r="A96" s="215">
        <v>560</v>
      </c>
      <c r="B96" s="217">
        <v>0.43</v>
      </c>
      <c r="C96" s="217">
        <v>0.49</v>
      </c>
      <c r="D96" s="84">
        <v>0.39</v>
      </c>
      <c r="E96" s="84">
        <v>0.51</v>
      </c>
      <c r="F96" s="84">
        <v>0.49</v>
      </c>
      <c r="G96" s="84">
        <v>0.52</v>
      </c>
      <c r="H96" s="84">
        <v>0.5</v>
      </c>
      <c r="I96" s="84">
        <v>0.44</v>
      </c>
      <c r="J96" s="84">
        <v>0.51</v>
      </c>
      <c r="K96" s="84">
        <v>0.51</v>
      </c>
      <c r="L96" s="84">
        <v>0.47</v>
      </c>
      <c r="M96" s="84">
        <v>0.59</v>
      </c>
      <c r="N96" s="84">
        <v>0.59</v>
      </c>
      <c r="O96" s="305">
        <v>0.63</v>
      </c>
      <c r="P96" s="305">
        <v>0.7</v>
      </c>
    </row>
    <row r="97" spans="1:16" ht="12.75">
      <c r="A97" s="215">
        <v>570</v>
      </c>
      <c r="B97" s="217">
        <v>0.43</v>
      </c>
      <c r="C97" s="217">
        <v>0.38</v>
      </c>
      <c r="D97" s="84">
        <v>0.26</v>
      </c>
      <c r="E97" s="84">
        <v>0.35</v>
      </c>
      <c r="F97" s="84">
        <v>0.34</v>
      </c>
      <c r="G97" s="84">
        <v>0.36</v>
      </c>
      <c r="H97" s="84">
        <v>0.34</v>
      </c>
      <c r="I97" s="84">
        <v>0.31</v>
      </c>
      <c r="J97" s="84">
        <v>0.36</v>
      </c>
      <c r="K97" s="84">
        <v>0.35</v>
      </c>
      <c r="L97" s="84">
        <v>0.32</v>
      </c>
      <c r="M97" s="84">
        <v>0.39</v>
      </c>
      <c r="N97" s="84">
        <v>0.39</v>
      </c>
      <c r="O97" s="305">
        <v>0.41</v>
      </c>
      <c r="P97" s="305">
        <v>0.42</v>
      </c>
    </row>
    <row r="98" spans="1:16" ht="12.75">
      <c r="A98" s="215">
        <v>577</v>
      </c>
      <c r="B98" s="217">
        <v>0.41</v>
      </c>
      <c r="C98" s="217">
        <v>0.48</v>
      </c>
      <c r="D98" s="84">
        <v>0.39</v>
      </c>
      <c r="E98" s="84">
        <v>0.52</v>
      </c>
      <c r="F98" s="84">
        <v>0.51</v>
      </c>
      <c r="G98" s="84">
        <v>0.53</v>
      </c>
      <c r="H98" s="84">
        <v>0.52</v>
      </c>
      <c r="I98" s="84">
        <v>0.47</v>
      </c>
      <c r="J98" s="84">
        <v>0.54</v>
      </c>
      <c r="K98" s="84">
        <v>0.54</v>
      </c>
      <c r="L98" s="84">
        <v>0.45</v>
      </c>
      <c r="M98" s="84">
        <v>0.56</v>
      </c>
      <c r="N98" s="84">
        <v>0.52</v>
      </c>
      <c r="O98" s="305">
        <v>0.53</v>
      </c>
      <c r="P98" s="305">
        <v>0.57</v>
      </c>
    </row>
    <row r="99" spans="1:16" ht="12.75">
      <c r="A99" s="215">
        <v>580</v>
      </c>
      <c r="B99" s="217">
        <v>0.42</v>
      </c>
      <c r="C99" s="217">
        <v>0.41</v>
      </c>
      <c r="D99" s="84">
        <v>0.27</v>
      </c>
      <c r="E99" s="84">
        <v>0.35</v>
      </c>
      <c r="F99" s="84">
        <v>0.34</v>
      </c>
      <c r="G99" s="84">
        <v>0.36</v>
      </c>
      <c r="H99" s="84">
        <v>0.34</v>
      </c>
      <c r="I99" s="84">
        <v>0.3</v>
      </c>
      <c r="J99" s="84">
        <v>0.33</v>
      </c>
      <c r="K99" s="84">
        <v>0.33</v>
      </c>
      <c r="L99" s="84">
        <v>0.31</v>
      </c>
      <c r="M99" s="84">
        <v>0.38</v>
      </c>
      <c r="N99" s="84">
        <v>0.38</v>
      </c>
      <c r="O99" s="305">
        <v>0.4</v>
      </c>
      <c r="P99" s="305">
        <v>0.42</v>
      </c>
    </row>
    <row r="100" spans="1:16" ht="12.75">
      <c r="A100" s="215">
        <v>584</v>
      </c>
      <c r="B100" s="217">
        <v>0.45</v>
      </c>
      <c r="C100" s="217">
        <v>0.47</v>
      </c>
      <c r="D100" s="84">
        <v>0.39</v>
      </c>
      <c r="E100" s="84">
        <v>0.51</v>
      </c>
      <c r="F100" s="84">
        <v>0.5</v>
      </c>
      <c r="G100" s="84">
        <v>0.52</v>
      </c>
      <c r="H100" s="84">
        <v>0.5</v>
      </c>
      <c r="I100" s="84">
        <v>0.45</v>
      </c>
      <c r="J100" s="84">
        <v>0.54</v>
      </c>
      <c r="K100" s="84">
        <v>0.54</v>
      </c>
      <c r="L100" s="84">
        <v>0.53</v>
      </c>
      <c r="M100" s="84">
        <v>0.66</v>
      </c>
      <c r="N100" s="84">
        <v>0.59</v>
      </c>
      <c r="O100" s="305">
        <v>0.63</v>
      </c>
      <c r="P100" s="305">
        <v>0.64</v>
      </c>
    </row>
    <row r="101" spans="1:16" ht="12.75">
      <c r="A101" s="215">
        <v>590</v>
      </c>
      <c r="B101" s="217">
        <v>0.45</v>
      </c>
      <c r="C101" s="217">
        <v>0.41</v>
      </c>
      <c r="D101" s="84">
        <v>0.3</v>
      </c>
      <c r="E101" s="84">
        <v>0.4</v>
      </c>
      <c r="F101" s="84">
        <v>0.38</v>
      </c>
      <c r="G101" s="84">
        <v>0.4</v>
      </c>
      <c r="H101" s="84">
        <v>0.39</v>
      </c>
      <c r="I101" s="84">
        <v>0.35</v>
      </c>
      <c r="J101" s="84">
        <v>0.39</v>
      </c>
      <c r="K101" s="84">
        <v>0.38</v>
      </c>
      <c r="L101" s="84">
        <v>0.39</v>
      </c>
      <c r="M101" s="84">
        <v>0.43</v>
      </c>
      <c r="N101" s="84">
        <v>0.42</v>
      </c>
      <c r="O101" s="305">
        <v>0.42</v>
      </c>
      <c r="P101" s="305">
        <v>0.39</v>
      </c>
    </row>
    <row r="102" spans="1:16" ht="12.75">
      <c r="A102" s="215">
        <v>604</v>
      </c>
      <c r="B102" s="217">
        <v>0.47</v>
      </c>
      <c r="C102" s="217">
        <v>0.48</v>
      </c>
      <c r="D102" s="84">
        <v>0.41</v>
      </c>
      <c r="E102" s="84">
        <v>0.54</v>
      </c>
      <c r="F102" s="84">
        <v>0.51</v>
      </c>
      <c r="G102" s="84">
        <v>0.54</v>
      </c>
      <c r="H102" s="84">
        <v>0.51</v>
      </c>
      <c r="I102" s="84">
        <v>0.46</v>
      </c>
      <c r="J102" s="84">
        <v>0.52</v>
      </c>
      <c r="K102" s="84">
        <v>0.54</v>
      </c>
      <c r="L102" s="84">
        <v>0.52</v>
      </c>
      <c r="M102" s="84">
        <v>0.63</v>
      </c>
      <c r="N102" s="84">
        <v>0.64</v>
      </c>
      <c r="O102" s="305">
        <v>0.69</v>
      </c>
      <c r="P102" s="305">
        <v>0.73</v>
      </c>
    </row>
    <row r="103" spans="1:16" ht="12.75">
      <c r="A103" s="215">
        <v>606</v>
      </c>
      <c r="B103" s="217">
        <v>0.48</v>
      </c>
      <c r="C103" s="217">
        <v>0.51</v>
      </c>
      <c r="D103" s="84">
        <v>0.53</v>
      </c>
      <c r="E103" s="84">
        <v>0.68</v>
      </c>
      <c r="F103" s="84">
        <v>0.61</v>
      </c>
      <c r="G103" s="84">
        <v>0.63</v>
      </c>
      <c r="H103" s="84">
        <v>0.59</v>
      </c>
      <c r="I103" s="84">
        <v>0.53</v>
      </c>
      <c r="J103" s="84">
        <v>0.55</v>
      </c>
      <c r="K103" s="84">
        <v>0.58</v>
      </c>
      <c r="L103" s="84">
        <v>0.62</v>
      </c>
      <c r="M103" s="84">
        <v>0.67</v>
      </c>
      <c r="N103" s="84">
        <v>0.71</v>
      </c>
      <c r="O103" s="305">
        <v>0.76</v>
      </c>
      <c r="P103" s="305">
        <v>0.77</v>
      </c>
    </row>
    <row r="104" spans="1:16" ht="12.75">
      <c r="A104" s="215">
        <v>607</v>
      </c>
      <c r="B104" s="217">
        <v>0.48</v>
      </c>
      <c r="C104" s="217">
        <v>0.49</v>
      </c>
      <c r="D104" s="84">
        <v>0.37</v>
      </c>
      <c r="E104" s="84">
        <v>0.47</v>
      </c>
      <c r="F104" s="84">
        <v>0.45</v>
      </c>
      <c r="G104" s="84">
        <v>0.47</v>
      </c>
      <c r="H104" s="84">
        <v>0.45</v>
      </c>
      <c r="I104" s="84">
        <v>0.4</v>
      </c>
      <c r="J104" s="84">
        <v>0.45</v>
      </c>
      <c r="K104" s="84">
        <v>0.45</v>
      </c>
      <c r="L104" s="84">
        <v>0.47</v>
      </c>
      <c r="M104" s="84">
        <v>0.55</v>
      </c>
      <c r="N104" s="84">
        <v>0.57</v>
      </c>
      <c r="O104" s="305">
        <v>0.66</v>
      </c>
      <c r="P104" s="305">
        <v>0.7</v>
      </c>
    </row>
    <row r="105" spans="1:16" ht="12.75">
      <c r="A105" s="215">
        <v>608</v>
      </c>
      <c r="B105" s="217">
        <v>0.42</v>
      </c>
      <c r="C105" s="217">
        <v>0.46</v>
      </c>
      <c r="D105" s="84">
        <v>0.3</v>
      </c>
      <c r="E105" s="84">
        <v>0.44</v>
      </c>
      <c r="F105" s="84">
        <v>0.42</v>
      </c>
      <c r="G105" s="84">
        <v>0.44</v>
      </c>
      <c r="H105" s="84">
        <v>0.43</v>
      </c>
      <c r="I105" s="84">
        <v>0.38</v>
      </c>
      <c r="J105" s="84">
        <v>0.43</v>
      </c>
      <c r="K105" s="84">
        <v>0.43</v>
      </c>
      <c r="L105" s="84">
        <v>0.45</v>
      </c>
      <c r="M105" s="84">
        <v>0.53</v>
      </c>
      <c r="N105" s="84">
        <v>0.55</v>
      </c>
      <c r="O105" s="305">
        <v>0.71</v>
      </c>
      <c r="P105" s="305">
        <v>0.83</v>
      </c>
    </row>
    <row r="106" spans="1:16" ht="12.75">
      <c r="A106" s="215">
        <v>612</v>
      </c>
      <c r="B106" s="217">
        <v>0.49</v>
      </c>
      <c r="C106" s="217">
        <v>0.53</v>
      </c>
      <c r="D106" s="84">
        <v>0.45</v>
      </c>
      <c r="E106" s="84">
        <v>0.54</v>
      </c>
      <c r="F106" s="84">
        <v>0.53</v>
      </c>
      <c r="G106" s="84">
        <v>0.54</v>
      </c>
      <c r="H106" s="84">
        <v>0.53</v>
      </c>
      <c r="I106" s="84">
        <v>0.48</v>
      </c>
      <c r="J106" s="84">
        <v>0.52</v>
      </c>
      <c r="K106" s="84">
        <v>0.54</v>
      </c>
      <c r="L106" s="84">
        <v>0.57</v>
      </c>
      <c r="M106" s="84">
        <v>0.68</v>
      </c>
      <c r="N106" s="84">
        <v>0.68</v>
      </c>
      <c r="O106" s="305">
        <v>0.73</v>
      </c>
      <c r="P106" s="305">
        <v>0.73</v>
      </c>
    </row>
    <row r="107" spans="1:16" ht="12.75">
      <c r="A107" s="215">
        <v>630</v>
      </c>
      <c r="B107" s="217">
        <v>0.48</v>
      </c>
      <c r="C107" s="217">
        <v>0.5</v>
      </c>
      <c r="D107" s="84">
        <v>0.35</v>
      </c>
      <c r="E107" s="84">
        <v>0.46</v>
      </c>
      <c r="F107" s="84">
        <v>0.45</v>
      </c>
      <c r="G107" s="84">
        <v>0.46</v>
      </c>
      <c r="H107" s="84">
        <v>0.45</v>
      </c>
      <c r="I107" s="84">
        <v>0.4</v>
      </c>
      <c r="J107" s="84">
        <v>0.45</v>
      </c>
      <c r="K107" s="84">
        <v>0.46</v>
      </c>
      <c r="L107" s="84">
        <v>0.43</v>
      </c>
      <c r="M107" s="84">
        <v>0.5</v>
      </c>
      <c r="N107" s="84">
        <v>0.5</v>
      </c>
      <c r="O107" s="305">
        <v>0.54</v>
      </c>
      <c r="P107" s="305">
        <v>0.56</v>
      </c>
    </row>
    <row r="108" spans="1:16" ht="12.75">
      <c r="A108" s="215">
        <v>633</v>
      </c>
      <c r="B108" s="217">
        <v>0.5</v>
      </c>
      <c r="C108" s="217">
        <v>0.54</v>
      </c>
      <c r="D108" s="84">
        <v>0.5</v>
      </c>
      <c r="E108" s="84">
        <v>0.57</v>
      </c>
      <c r="F108" s="84">
        <v>0.52</v>
      </c>
      <c r="G108" s="84">
        <v>0.54</v>
      </c>
      <c r="H108" s="84">
        <v>0.52</v>
      </c>
      <c r="I108" s="84">
        <v>0.47</v>
      </c>
      <c r="J108" s="84">
        <v>0.51</v>
      </c>
      <c r="K108" s="84">
        <v>0.53</v>
      </c>
      <c r="L108" s="84">
        <v>0.56</v>
      </c>
      <c r="M108" s="84">
        <v>0.66</v>
      </c>
      <c r="N108" s="84">
        <v>0.64</v>
      </c>
      <c r="O108" s="305">
        <v>0.7</v>
      </c>
      <c r="P108" s="305">
        <v>0.7</v>
      </c>
    </row>
    <row r="109" spans="1:16" ht="12.75">
      <c r="A109" s="215">
        <v>636</v>
      </c>
      <c r="B109" s="217">
        <v>0.49</v>
      </c>
      <c r="C109" s="217">
        <v>0.52</v>
      </c>
      <c r="D109" s="84">
        <v>0.54</v>
      </c>
      <c r="E109" s="84">
        <v>0.71</v>
      </c>
      <c r="F109" s="84">
        <v>0.71</v>
      </c>
      <c r="G109" s="84">
        <v>0.74</v>
      </c>
      <c r="H109" s="84">
        <v>0.69</v>
      </c>
      <c r="I109" s="84">
        <v>0.61</v>
      </c>
      <c r="J109" s="84">
        <v>0.7</v>
      </c>
      <c r="K109" s="84">
        <v>0.76</v>
      </c>
      <c r="L109" s="84">
        <v>0.78</v>
      </c>
      <c r="M109" s="84">
        <v>0.95</v>
      </c>
      <c r="N109" s="84">
        <v>0.91</v>
      </c>
      <c r="O109" s="305">
        <v>0.93</v>
      </c>
      <c r="P109" s="305">
        <v>0.89</v>
      </c>
    </row>
    <row r="110" spans="1:16" ht="12.75">
      <c r="A110" s="215">
        <v>638</v>
      </c>
      <c r="B110" s="217">
        <v>0.53</v>
      </c>
      <c r="C110" s="217">
        <v>0.54</v>
      </c>
      <c r="D110" s="84">
        <v>0.56</v>
      </c>
      <c r="E110" s="84">
        <v>0.75</v>
      </c>
      <c r="F110" s="84">
        <v>0.78</v>
      </c>
      <c r="G110" s="84">
        <v>0.8</v>
      </c>
      <c r="H110" s="84">
        <v>0.81</v>
      </c>
      <c r="I110" s="84">
        <v>0.79</v>
      </c>
      <c r="J110" s="84">
        <v>0.82</v>
      </c>
      <c r="K110" s="84">
        <v>0.93</v>
      </c>
      <c r="L110" s="84">
        <v>0.94</v>
      </c>
      <c r="M110" s="84">
        <v>1</v>
      </c>
      <c r="N110" s="84">
        <v>1</v>
      </c>
      <c r="O110" s="305">
        <v>0.96</v>
      </c>
      <c r="P110" s="305">
        <v>0.97</v>
      </c>
    </row>
    <row r="111" spans="1:16" ht="12.75">
      <c r="A111" s="215">
        <v>641</v>
      </c>
      <c r="B111" s="217">
        <v>0.48</v>
      </c>
      <c r="C111" s="217">
        <v>0.53</v>
      </c>
      <c r="D111" s="84">
        <v>0.56</v>
      </c>
      <c r="E111" s="84">
        <v>0.71</v>
      </c>
      <c r="F111" s="84">
        <v>0.75</v>
      </c>
      <c r="G111" s="84">
        <v>0.77</v>
      </c>
      <c r="H111" s="84">
        <v>0.73</v>
      </c>
      <c r="I111" s="84">
        <v>0.64</v>
      </c>
      <c r="J111" s="84">
        <v>0.66</v>
      </c>
      <c r="K111" s="84">
        <v>0.71</v>
      </c>
      <c r="L111" s="84">
        <v>0.75</v>
      </c>
      <c r="M111" s="84">
        <v>0.91</v>
      </c>
      <c r="N111" s="84">
        <v>0.94</v>
      </c>
      <c r="O111" s="305">
        <v>0.93</v>
      </c>
      <c r="P111" s="305">
        <v>0.9</v>
      </c>
    </row>
    <row r="112" spans="1:16" ht="12.75">
      <c r="A112" s="215">
        <v>657</v>
      </c>
      <c r="B112" s="217">
        <v>0.52</v>
      </c>
      <c r="C112" s="217">
        <v>0.53</v>
      </c>
      <c r="D112" s="84">
        <v>0.56</v>
      </c>
      <c r="E112" s="84">
        <v>0.73</v>
      </c>
      <c r="F112" s="84">
        <v>0.76</v>
      </c>
      <c r="G112" s="84">
        <v>0.79</v>
      </c>
      <c r="H112" s="84">
        <v>0.81</v>
      </c>
      <c r="I112" s="84">
        <v>0.78</v>
      </c>
      <c r="J112" s="84">
        <v>0.81</v>
      </c>
      <c r="K112" s="84">
        <v>0.93</v>
      </c>
      <c r="L112" s="84">
        <v>0.93</v>
      </c>
      <c r="M112" s="84">
        <v>0.99</v>
      </c>
      <c r="N112" s="84">
        <v>1</v>
      </c>
      <c r="O112" s="305">
        <v>0.94</v>
      </c>
      <c r="P112" s="305">
        <v>0.91</v>
      </c>
    </row>
    <row r="113" spans="1:16" ht="12.75">
      <c r="A113" s="215">
        <v>668</v>
      </c>
      <c r="B113" s="217">
        <v>0.57</v>
      </c>
      <c r="C113" s="217">
        <v>0.59</v>
      </c>
      <c r="D113" s="84">
        <v>0.62</v>
      </c>
      <c r="E113" s="84">
        <v>0.75</v>
      </c>
      <c r="F113" s="84">
        <v>0.79</v>
      </c>
      <c r="G113" s="84">
        <v>0.82</v>
      </c>
      <c r="H113" s="84">
        <v>0.83</v>
      </c>
      <c r="I113" s="84">
        <v>0.8</v>
      </c>
      <c r="J113" s="84">
        <v>0.85</v>
      </c>
      <c r="K113" s="84">
        <v>0.97</v>
      </c>
      <c r="L113" s="84">
        <v>1</v>
      </c>
      <c r="M113" s="84">
        <v>1</v>
      </c>
      <c r="N113" s="84">
        <v>1</v>
      </c>
      <c r="O113" s="305">
        <v>0.99</v>
      </c>
      <c r="P113" s="305">
        <v>1</v>
      </c>
    </row>
    <row r="114" spans="1:16" ht="12.75">
      <c r="A114" s="215">
        <v>670</v>
      </c>
      <c r="B114" s="217">
        <v>0.52</v>
      </c>
      <c r="C114" s="217">
        <v>0.55</v>
      </c>
      <c r="D114" s="84">
        <v>0.58</v>
      </c>
      <c r="E114" s="84">
        <v>0.65</v>
      </c>
      <c r="F114" s="84">
        <v>0.61</v>
      </c>
      <c r="G114" s="84">
        <v>0.63</v>
      </c>
      <c r="H114" s="84">
        <v>0.62</v>
      </c>
      <c r="I114" s="84">
        <v>0.55</v>
      </c>
      <c r="J114" s="84">
        <v>0.61</v>
      </c>
      <c r="K114" s="84">
        <v>0.65</v>
      </c>
      <c r="L114" s="84">
        <v>0.63</v>
      </c>
      <c r="M114" s="84">
        <v>0.74</v>
      </c>
      <c r="N114" s="84">
        <v>0.7</v>
      </c>
      <c r="O114" s="305">
        <v>0.77</v>
      </c>
      <c r="P114" s="305">
        <v>0.84</v>
      </c>
    </row>
    <row r="115" spans="1:16" ht="12.75">
      <c r="A115" s="215">
        <v>681</v>
      </c>
      <c r="B115" s="86">
        <v>0.49</v>
      </c>
      <c r="C115" s="86">
        <v>0.51</v>
      </c>
      <c r="D115" s="84">
        <v>0.4</v>
      </c>
      <c r="E115" s="84">
        <v>0.5</v>
      </c>
      <c r="F115" s="84">
        <v>0.48</v>
      </c>
      <c r="G115" s="84">
        <v>0.51</v>
      </c>
      <c r="H115" s="84">
        <v>0.5</v>
      </c>
      <c r="I115" s="84">
        <v>0.44</v>
      </c>
      <c r="J115" s="84">
        <v>0.52</v>
      </c>
      <c r="K115" s="84">
        <v>0.52</v>
      </c>
      <c r="L115" s="84">
        <v>0.5</v>
      </c>
      <c r="M115" s="84">
        <v>0.62</v>
      </c>
      <c r="N115" s="84">
        <v>0.63</v>
      </c>
      <c r="O115" s="305">
        <v>0.69</v>
      </c>
      <c r="P115" s="305">
        <v>0.73</v>
      </c>
    </row>
    <row r="116" spans="1:16" ht="12.75">
      <c r="A116" s="215">
        <v>685</v>
      </c>
      <c r="B116" s="86">
        <v>0.49</v>
      </c>
      <c r="C116" s="86">
        <v>0.52</v>
      </c>
      <c r="D116" s="84">
        <v>0.42</v>
      </c>
      <c r="E116" s="84">
        <v>0.5</v>
      </c>
      <c r="F116" s="84">
        <v>0.48</v>
      </c>
      <c r="G116" s="84">
        <v>0.5</v>
      </c>
      <c r="H116" s="84">
        <v>0.49</v>
      </c>
      <c r="I116" s="84">
        <v>0.43</v>
      </c>
      <c r="J116" s="84">
        <v>0.47</v>
      </c>
      <c r="K116" s="84">
        <v>0.48</v>
      </c>
      <c r="L116" s="84">
        <v>0.49</v>
      </c>
      <c r="M116" s="84">
        <v>0.57</v>
      </c>
      <c r="N116" s="84">
        <v>0.52</v>
      </c>
      <c r="O116" s="305">
        <v>0.57</v>
      </c>
      <c r="P116" s="305">
        <v>0.56</v>
      </c>
    </row>
    <row r="117" spans="1:16" ht="12.75">
      <c r="A117" s="215">
        <v>689</v>
      </c>
      <c r="B117" s="86">
        <v>0.48</v>
      </c>
      <c r="C117" s="86">
        <v>0.4</v>
      </c>
      <c r="D117" s="84">
        <v>0.29</v>
      </c>
      <c r="E117" s="84">
        <v>0.39</v>
      </c>
      <c r="F117" s="84">
        <v>0.38</v>
      </c>
      <c r="G117" s="84">
        <v>0.4</v>
      </c>
      <c r="H117" s="84">
        <v>0.39</v>
      </c>
      <c r="I117" s="84">
        <v>0.35</v>
      </c>
      <c r="J117" s="84">
        <v>0.41</v>
      </c>
      <c r="K117" s="84">
        <v>0.4</v>
      </c>
      <c r="L117" s="84">
        <v>0.38</v>
      </c>
      <c r="M117" s="84">
        <v>0.45</v>
      </c>
      <c r="N117" s="84">
        <v>0.47</v>
      </c>
      <c r="O117" s="305">
        <v>0.5</v>
      </c>
      <c r="P117" s="305">
        <v>0.51</v>
      </c>
    </row>
    <row r="118" spans="1:16" ht="12.75">
      <c r="A118" s="215">
        <v>810</v>
      </c>
      <c r="B118" s="86">
        <v>0.66</v>
      </c>
      <c r="C118" s="86">
        <v>0.73</v>
      </c>
      <c r="D118" s="84">
        <v>0.73</v>
      </c>
      <c r="E118" s="84">
        <v>0.9</v>
      </c>
      <c r="F118" s="84">
        <v>0.91</v>
      </c>
      <c r="G118" s="84">
        <v>0.93</v>
      </c>
      <c r="H118" s="84">
        <v>0.94</v>
      </c>
      <c r="I118" s="84">
        <v>0.91</v>
      </c>
      <c r="J118" s="84">
        <v>0.77</v>
      </c>
      <c r="K118" s="84">
        <v>0.88</v>
      </c>
      <c r="L118" s="84">
        <v>0.93</v>
      </c>
      <c r="M118" s="84">
        <v>0.96</v>
      </c>
      <c r="N118" s="84">
        <v>0.97</v>
      </c>
      <c r="O118" s="305">
        <v>0.91</v>
      </c>
      <c r="P118" s="305">
        <v>0.88</v>
      </c>
    </row>
    <row r="119" spans="1:16" ht="12.75">
      <c r="A119" s="215">
        <v>817</v>
      </c>
      <c r="B119" s="86">
        <v>0.76</v>
      </c>
      <c r="C119" s="86">
        <v>0.82</v>
      </c>
      <c r="D119" s="84">
        <v>0.81</v>
      </c>
      <c r="E119" s="84">
        <v>1</v>
      </c>
      <c r="F119" s="84">
        <v>0.99</v>
      </c>
      <c r="G119" s="84">
        <v>1</v>
      </c>
      <c r="H119" s="84">
        <v>1</v>
      </c>
      <c r="I119" s="84">
        <v>0.98</v>
      </c>
      <c r="J119" s="84">
        <v>0.8</v>
      </c>
      <c r="K119" s="84">
        <v>0.92</v>
      </c>
      <c r="L119" s="84">
        <v>1</v>
      </c>
      <c r="M119" s="84">
        <v>1</v>
      </c>
      <c r="N119" s="84">
        <v>1</v>
      </c>
      <c r="O119" s="305">
        <v>0.96</v>
      </c>
      <c r="P119" s="305">
        <v>0.95</v>
      </c>
    </row>
    <row r="120" spans="1:16" ht="12.75">
      <c r="A120" s="215">
        <v>830</v>
      </c>
      <c r="B120" s="86">
        <v>0.69</v>
      </c>
      <c r="C120" s="86">
        <v>0.82</v>
      </c>
      <c r="D120" s="84">
        <v>0.72</v>
      </c>
      <c r="E120" s="84">
        <v>0.88</v>
      </c>
      <c r="F120" s="84">
        <v>0.82</v>
      </c>
      <c r="G120" s="84">
        <v>0.81</v>
      </c>
      <c r="H120" s="84">
        <v>0.83</v>
      </c>
      <c r="I120" s="84">
        <v>0.72</v>
      </c>
      <c r="J120" s="84">
        <v>0.44</v>
      </c>
      <c r="K120" s="84">
        <v>0.44</v>
      </c>
      <c r="L120" s="84">
        <v>0.44</v>
      </c>
      <c r="M120" s="84">
        <v>0.54</v>
      </c>
      <c r="N120" s="84">
        <v>0.56</v>
      </c>
      <c r="O120" s="305">
        <v>0.61</v>
      </c>
      <c r="P120" s="305">
        <v>0.61</v>
      </c>
    </row>
    <row r="121" spans="1:16" ht="12.75">
      <c r="A121" s="215">
        <v>833</v>
      </c>
      <c r="B121" s="86">
        <v>0.93</v>
      </c>
      <c r="C121" s="86">
        <v>1</v>
      </c>
      <c r="D121" s="84">
        <v>1</v>
      </c>
      <c r="E121" s="84">
        <v>1</v>
      </c>
      <c r="F121" s="84">
        <v>1</v>
      </c>
      <c r="G121" s="84">
        <v>1</v>
      </c>
      <c r="H121" s="84">
        <v>1</v>
      </c>
      <c r="I121" s="84">
        <v>1</v>
      </c>
      <c r="J121" s="84">
        <v>0.96</v>
      </c>
      <c r="K121" s="84">
        <v>1</v>
      </c>
      <c r="L121" s="84">
        <v>0.95</v>
      </c>
      <c r="M121" s="84">
        <v>1</v>
      </c>
      <c r="N121" s="84">
        <v>1</v>
      </c>
      <c r="O121" s="305">
        <v>1</v>
      </c>
      <c r="P121" s="305">
        <v>1</v>
      </c>
    </row>
    <row r="122" spans="1:16" ht="12.75">
      <c r="A122" s="215">
        <v>835</v>
      </c>
      <c r="B122" s="86">
        <v>0.89</v>
      </c>
      <c r="C122" s="86">
        <v>1</v>
      </c>
      <c r="D122" s="84">
        <v>1</v>
      </c>
      <c r="E122" s="84">
        <v>1</v>
      </c>
      <c r="F122" s="84">
        <v>1</v>
      </c>
      <c r="G122" s="84">
        <v>1</v>
      </c>
      <c r="H122" s="84">
        <v>1</v>
      </c>
      <c r="I122" s="84">
        <v>1</v>
      </c>
      <c r="J122" s="84">
        <v>0.9</v>
      </c>
      <c r="K122" s="84">
        <v>1</v>
      </c>
      <c r="L122" s="84">
        <v>0.91</v>
      </c>
      <c r="M122" s="84">
        <v>1</v>
      </c>
      <c r="N122" s="84">
        <v>1</v>
      </c>
      <c r="O122" s="305">
        <v>0.99</v>
      </c>
      <c r="P122" s="305">
        <v>1</v>
      </c>
    </row>
    <row r="123" spans="1:16" ht="12.75">
      <c r="A123" s="215">
        <v>838</v>
      </c>
      <c r="B123" s="86">
        <v>0.61</v>
      </c>
      <c r="C123" s="86">
        <v>0.7</v>
      </c>
      <c r="D123" s="84">
        <v>0.69</v>
      </c>
      <c r="E123" s="84">
        <v>0.81</v>
      </c>
      <c r="F123" s="84">
        <v>0.83</v>
      </c>
      <c r="G123" s="84">
        <v>0.85</v>
      </c>
      <c r="H123" s="84">
        <v>0.86</v>
      </c>
      <c r="I123" s="84">
        <v>0.84</v>
      </c>
      <c r="J123" s="84">
        <v>1</v>
      </c>
      <c r="K123" s="84">
        <v>1</v>
      </c>
      <c r="L123" s="84">
        <v>0.96</v>
      </c>
      <c r="M123" s="84">
        <v>1</v>
      </c>
      <c r="N123" s="84">
        <v>1</v>
      </c>
      <c r="O123" s="305">
        <v>1</v>
      </c>
      <c r="P123" s="305">
        <v>1</v>
      </c>
    </row>
    <row r="124" spans="1:16" ht="12.75">
      <c r="A124" s="215">
        <v>845</v>
      </c>
      <c r="B124" s="86">
        <v>0.56</v>
      </c>
      <c r="C124" s="86">
        <v>0.6</v>
      </c>
      <c r="D124" s="84">
        <v>0.61</v>
      </c>
      <c r="E124" s="84">
        <v>0.71</v>
      </c>
      <c r="F124" s="84">
        <v>0.64</v>
      </c>
      <c r="G124" s="84">
        <v>0.66</v>
      </c>
      <c r="H124" s="84">
        <v>0.62</v>
      </c>
      <c r="I124" s="84">
        <v>0.54</v>
      </c>
      <c r="J124" s="84">
        <v>0.5</v>
      </c>
      <c r="K124" s="84">
        <v>0.56</v>
      </c>
      <c r="L124" s="84">
        <v>0.51</v>
      </c>
      <c r="M124" s="84">
        <v>0.57</v>
      </c>
      <c r="N124" s="84">
        <v>0.49</v>
      </c>
      <c r="O124" s="305">
        <v>0.58</v>
      </c>
      <c r="P124" s="305">
        <v>0.56</v>
      </c>
    </row>
    <row r="125" spans="1:16" ht="12.75">
      <c r="A125" s="215">
        <v>851</v>
      </c>
      <c r="B125" s="86">
        <v>0.44</v>
      </c>
      <c r="C125" s="86">
        <v>0.46</v>
      </c>
      <c r="D125" s="84">
        <v>0.35</v>
      </c>
      <c r="E125" s="84">
        <v>0.5</v>
      </c>
      <c r="F125" s="84">
        <v>0.49</v>
      </c>
      <c r="G125" s="84">
        <v>0.51</v>
      </c>
      <c r="H125" s="84">
        <v>0.49</v>
      </c>
      <c r="I125" s="84">
        <v>0.44</v>
      </c>
      <c r="J125" s="84">
        <v>0.45</v>
      </c>
      <c r="K125" s="84">
        <v>0.46</v>
      </c>
      <c r="L125" s="84">
        <v>0.43</v>
      </c>
      <c r="M125" s="84">
        <v>0.49</v>
      </c>
      <c r="N125" s="84">
        <v>0.51</v>
      </c>
      <c r="O125" s="305">
        <v>0.58</v>
      </c>
      <c r="P125" s="305">
        <v>0.6</v>
      </c>
    </row>
    <row r="126" spans="1:16" ht="12.75">
      <c r="A126" s="215">
        <v>852</v>
      </c>
      <c r="B126" s="86">
        <v>0.44</v>
      </c>
      <c r="C126" s="86">
        <v>0.46</v>
      </c>
      <c r="D126" s="84">
        <v>0.37</v>
      </c>
      <c r="E126" s="84">
        <v>0.48</v>
      </c>
      <c r="F126" s="84">
        <v>0.47</v>
      </c>
      <c r="G126" s="84">
        <v>0.49</v>
      </c>
      <c r="H126" s="84">
        <v>0.47</v>
      </c>
      <c r="I126" s="84">
        <v>0.42</v>
      </c>
      <c r="J126" s="84">
        <v>0.45</v>
      </c>
      <c r="K126" s="84">
        <v>0.46</v>
      </c>
      <c r="L126" s="84">
        <v>0.47</v>
      </c>
      <c r="M126" s="84">
        <v>0.54</v>
      </c>
      <c r="N126" s="84">
        <v>0.54</v>
      </c>
      <c r="O126" s="305">
        <v>0.61</v>
      </c>
      <c r="P126" s="305">
        <v>0.65</v>
      </c>
    </row>
    <row r="127" spans="1:16" ht="12.75">
      <c r="A127" s="215">
        <v>853</v>
      </c>
      <c r="B127" s="86">
        <v>0.45</v>
      </c>
      <c r="C127" s="86">
        <v>0.46</v>
      </c>
      <c r="D127" s="84">
        <v>0.47</v>
      </c>
      <c r="E127" s="84">
        <v>0.71</v>
      </c>
      <c r="F127" s="84">
        <v>0.75</v>
      </c>
      <c r="G127" s="84">
        <v>0.77</v>
      </c>
      <c r="H127" s="84">
        <v>0.79</v>
      </c>
      <c r="I127" s="84">
        <v>0.76</v>
      </c>
      <c r="J127" s="84">
        <v>0.76</v>
      </c>
      <c r="K127" s="84">
        <v>0.87</v>
      </c>
      <c r="L127" s="84">
        <v>0.88</v>
      </c>
      <c r="M127" s="84">
        <v>0.95</v>
      </c>
      <c r="N127" s="84">
        <v>0.96</v>
      </c>
      <c r="O127" s="305">
        <v>0.91</v>
      </c>
      <c r="P127" s="305">
        <v>0.87</v>
      </c>
    </row>
    <row r="128" spans="1:16" ht="12.75">
      <c r="A128" s="215">
        <v>857</v>
      </c>
      <c r="B128" s="86">
        <v>0.45</v>
      </c>
      <c r="C128" s="86">
        <v>0.47</v>
      </c>
      <c r="D128" s="84">
        <v>0.4</v>
      </c>
      <c r="E128" s="84">
        <v>0.53</v>
      </c>
      <c r="F128" s="84">
        <v>0.5</v>
      </c>
      <c r="G128" s="84">
        <v>0.51</v>
      </c>
      <c r="H128" s="84">
        <v>0.48</v>
      </c>
      <c r="I128" s="84">
        <v>0.43</v>
      </c>
      <c r="J128" s="84">
        <v>0.45</v>
      </c>
      <c r="K128" s="84">
        <v>0.46</v>
      </c>
      <c r="L128" s="84">
        <v>0.43</v>
      </c>
      <c r="M128" s="84">
        <v>0.48</v>
      </c>
      <c r="N128" s="84">
        <v>0.53</v>
      </c>
      <c r="O128" s="305">
        <v>0.59</v>
      </c>
      <c r="P128" s="305">
        <v>0.61</v>
      </c>
    </row>
    <row r="129" spans="1:16" ht="12.75">
      <c r="A129" s="215">
        <v>858</v>
      </c>
      <c r="B129" s="86">
        <v>0.49</v>
      </c>
      <c r="C129" s="86">
        <v>0.49</v>
      </c>
      <c r="D129" s="84">
        <v>0.4</v>
      </c>
      <c r="E129" s="84">
        <v>0.51</v>
      </c>
      <c r="F129" s="84">
        <v>0.48</v>
      </c>
      <c r="G129" s="84">
        <v>0.49</v>
      </c>
      <c r="H129" s="84">
        <v>0.48</v>
      </c>
      <c r="I129" s="84">
        <v>0.43</v>
      </c>
      <c r="J129" s="84">
        <v>0.46</v>
      </c>
      <c r="K129" s="84">
        <v>0.47</v>
      </c>
      <c r="L129" s="84">
        <v>0.44</v>
      </c>
      <c r="M129" s="84">
        <v>0.48</v>
      </c>
      <c r="N129" s="84">
        <v>0.51</v>
      </c>
      <c r="O129" s="305">
        <v>0.54</v>
      </c>
      <c r="P129" s="305">
        <v>0.54</v>
      </c>
    </row>
    <row r="130" spans="1:16" ht="12.75">
      <c r="A130" s="215">
        <v>861</v>
      </c>
      <c r="B130" s="86">
        <v>0.45</v>
      </c>
      <c r="C130" s="86">
        <v>0.46</v>
      </c>
      <c r="D130" s="84">
        <v>0.47</v>
      </c>
      <c r="E130" s="84">
        <v>0.71</v>
      </c>
      <c r="F130" s="84">
        <v>0.75</v>
      </c>
      <c r="G130" s="84">
        <v>0.77</v>
      </c>
      <c r="H130" s="84">
        <v>0.79</v>
      </c>
      <c r="I130" s="84">
        <v>0.76</v>
      </c>
      <c r="J130" s="84">
        <v>0.76</v>
      </c>
      <c r="K130" s="84">
        <v>0.87</v>
      </c>
      <c r="L130" s="84">
        <v>0.88</v>
      </c>
      <c r="M130" s="84">
        <v>0.96</v>
      </c>
      <c r="N130" s="84">
        <v>0.96</v>
      </c>
      <c r="O130" s="305">
        <v>0.91</v>
      </c>
      <c r="P130" s="305">
        <v>0.87</v>
      </c>
    </row>
    <row r="131" spans="1:16" ht="12.75">
      <c r="A131" s="215">
        <v>875</v>
      </c>
      <c r="B131" s="86">
        <v>0.51</v>
      </c>
      <c r="C131" s="86">
        <v>0.54</v>
      </c>
      <c r="D131" s="84">
        <v>0.56</v>
      </c>
      <c r="E131" s="84">
        <v>0.73</v>
      </c>
      <c r="F131" s="84">
        <v>0.76</v>
      </c>
      <c r="G131" s="84">
        <v>0.79</v>
      </c>
      <c r="H131" s="84">
        <v>0.8</v>
      </c>
      <c r="I131" s="84">
        <v>0.77</v>
      </c>
      <c r="J131" s="84">
        <v>0.77</v>
      </c>
      <c r="K131" s="84">
        <v>0.88</v>
      </c>
      <c r="L131" s="84">
        <v>0.93</v>
      </c>
      <c r="M131" s="84">
        <v>0.97</v>
      </c>
      <c r="N131" s="84">
        <v>0.97</v>
      </c>
      <c r="O131" s="305">
        <v>0.91</v>
      </c>
      <c r="P131" s="305">
        <v>0.87</v>
      </c>
    </row>
    <row r="132" spans="1:16" ht="12.75">
      <c r="A132" s="215">
        <v>905</v>
      </c>
      <c r="B132" s="86">
        <v>0.47</v>
      </c>
      <c r="C132" s="86">
        <v>0.5</v>
      </c>
      <c r="D132" s="84">
        <v>0.42</v>
      </c>
      <c r="E132" s="84">
        <v>0.52</v>
      </c>
      <c r="F132" s="84">
        <v>0.5</v>
      </c>
      <c r="G132" s="84">
        <v>0.53</v>
      </c>
      <c r="H132" s="84">
        <v>0.51</v>
      </c>
      <c r="I132" s="84">
        <v>0.46</v>
      </c>
      <c r="J132" s="84">
        <v>0.48</v>
      </c>
      <c r="K132" s="84">
        <v>0.49</v>
      </c>
      <c r="L132" s="84">
        <v>0.52</v>
      </c>
      <c r="M132" s="84">
        <v>0.58</v>
      </c>
      <c r="N132" s="84">
        <v>0.58</v>
      </c>
      <c r="O132" s="305">
        <v>0.67</v>
      </c>
      <c r="P132" s="305">
        <v>0.68</v>
      </c>
    </row>
    <row r="133" spans="1:16" ht="12.75">
      <c r="A133" s="215">
        <v>908</v>
      </c>
      <c r="B133" s="86">
        <v>0.47</v>
      </c>
      <c r="C133" s="86">
        <v>0.52</v>
      </c>
      <c r="D133" s="84">
        <v>0.53</v>
      </c>
      <c r="E133" s="84">
        <v>0.72</v>
      </c>
      <c r="F133" s="84">
        <v>0.74</v>
      </c>
      <c r="G133" s="84">
        <v>0.79</v>
      </c>
      <c r="H133" s="84">
        <v>0.76</v>
      </c>
      <c r="I133" s="84">
        <v>0.68</v>
      </c>
      <c r="J133" s="84">
        <v>0.77</v>
      </c>
      <c r="K133" s="84">
        <v>0.83</v>
      </c>
      <c r="L133" s="84">
        <v>0.91</v>
      </c>
      <c r="M133" s="84">
        <v>1</v>
      </c>
      <c r="N133" s="84">
        <v>1</v>
      </c>
      <c r="O133" s="305">
        <v>0.95</v>
      </c>
      <c r="P133" s="305">
        <v>0.92</v>
      </c>
    </row>
    <row r="134" spans="1:16" ht="12.75">
      <c r="A134" s="215">
        <v>911</v>
      </c>
      <c r="B134" s="86">
        <v>0.47</v>
      </c>
      <c r="C134" s="86">
        <v>0.53</v>
      </c>
      <c r="D134" s="84">
        <v>0.53</v>
      </c>
      <c r="E134" s="84">
        <v>0.68</v>
      </c>
      <c r="F134" s="84">
        <v>0.65</v>
      </c>
      <c r="G134" s="84">
        <v>0.68</v>
      </c>
      <c r="H134" s="84">
        <v>0.66</v>
      </c>
      <c r="I134" s="84">
        <v>0.59</v>
      </c>
      <c r="J134" s="84">
        <v>0.64</v>
      </c>
      <c r="K134" s="84">
        <v>0.67</v>
      </c>
      <c r="L134" s="84">
        <v>0.71</v>
      </c>
      <c r="M134" s="84">
        <v>0.76</v>
      </c>
      <c r="N134" s="84">
        <v>0.74</v>
      </c>
      <c r="O134" s="305">
        <v>0.83</v>
      </c>
      <c r="P134" s="305">
        <v>0.88</v>
      </c>
    </row>
    <row r="135" spans="1:16" ht="12.75">
      <c r="A135" s="215">
        <v>919</v>
      </c>
      <c r="B135" s="86">
        <v>0.47</v>
      </c>
      <c r="C135" s="86">
        <v>0.52</v>
      </c>
      <c r="D135" s="84">
        <v>0.52</v>
      </c>
      <c r="E135" s="84">
        <v>0.63</v>
      </c>
      <c r="F135" s="84">
        <v>0.6</v>
      </c>
      <c r="G135" s="84">
        <v>0.64</v>
      </c>
      <c r="H135" s="84">
        <v>0.62</v>
      </c>
      <c r="I135" s="84">
        <v>0.55</v>
      </c>
      <c r="J135" s="84">
        <v>0.64</v>
      </c>
      <c r="K135" s="84">
        <v>0.68</v>
      </c>
      <c r="L135" s="84">
        <v>0.7</v>
      </c>
      <c r="M135" s="84">
        <v>0.76</v>
      </c>
      <c r="N135" s="84">
        <v>0.75</v>
      </c>
      <c r="O135" s="305">
        <v>0.88</v>
      </c>
      <c r="P135" s="305">
        <v>0.88</v>
      </c>
    </row>
    <row r="136" spans="1:16" ht="12.75">
      <c r="A136" s="215">
        <v>921</v>
      </c>
      <c r="B136" s="86">
        <v>0.47</v>
      </c>
      <c r="C136" s="86">
        <v>0.51</v>
      </c>
      <c r="D136" s="84">
        <v>0.4</v>
      </c>
      <c r="E136" s="84">
        <v>0.51</v>
      </c>
      <c r="F136" s="84">
        <v>0.48</v>
      </c>
      <c r="G136" s="84">
        <v>0.5</v>
      </c>
      <c r="H136" s="84">
        <v>0.49</v>
      </c>
      <c r="I136" s="84">
        <v>0.44</v>
      </c>
      <c r="J136" s="84">
        <v>0.48</v>
      </c>
      <c r="K136" s="84">
        <v>0.49</v>
      </c>
      <c r="L136" s="84">
        <v>0.47</v>
      </c>
      <c r="M136" s="84">
        <v>0.53</v>
      </c>
      <c r="N136" s="84">
        <v>0.53</v>
      </c>
      <c r="O136" s="305">
        <v>0.61</v>
      </c>
      <c r="P136" s="305">
        <v>0.68</v>
      </c>
    </row>
    <row r="137" spans="1:16" ht="12.75">
      <c r="A137" s="215">
        <v>923</v>
      </c>
      <c r="B137" s="86">
        <v>0.45</v>
      </c>
      <c r="C137" s="86">
        <v>0.5</v>
      </c>
      <c r="D137" s="84">
        <v>0.36</v>
      </c>
      <c r="E137" s="84">
        <v>0.47</v>
      </c>
      <c r="F137" s="84">
        <v>0.45</v>
      </c>
      <c r="G137" s="84">
        <v>0.47</v>
      </c>
      <c r="H137" s="84">
        <v>0.46</v>
      </c>
      <c r="I137" s="84">
        <v>0.41</v>
      </c>
      <c r="J137" s="84">
        <v>0.45</v>
      </c>
      <c r="K137" s="84">
        <v>0.45</v>
      </c>
      <c r="L137" s="84">
        <v>0.47</v>
      </c>
      <c r="M137" s="84">
        <v>0.53</v>
      </c>
      <c r="N137" s="84">
        <v>0.53</v>
      </c>
      <c r="O137" s="305">
        <v>0.62</v>
      </c>
      <c r="P137" s="305">
        <v>0.67</v>
      </c>
    </row>
    <row r="138" spans="1:16" ht="12.75">
      <c r="A138" s="215">
        <v>929</v>
      </c>
      <c r="B138" s="86">
        <v>0.46</v>
      </c>
      <c r="C138" s="86">
        <v>0.46</v>
      </c>
      <c r="D138" s="84">
        <v>0.33</v>
      </c>
      <c r="E138" s="84">
        <v>0.42</v>
      </c>
      <c r="F138" s="84">
        <v>0.41</v>
      </c>
      <c r="G138" s="84">
        <v>0.43</v>
      </c>
      <c r="H138" s="84">
        <v>0.42</v>
      </c>
      <c r="I138" s="84">
        <v>0.38</v>
      </c>
      <c r="J138" s="84">
        <v>0.41</v>
      </c>
      <c r="K138" s="84">
        <v>0.41</v>
      </c>
      <c r="L138" s="84">
        <v>0.42</v>
      </c>
      <c r="M138" s="84">
        <v>0.49</v>
      </c>
      <c r="N138" s="84">
        <v>0.51</v>
      </c>
      <c r="O138" s="305">
        <v>0.59</v>
      </c>
      <c r="P138" s="305">
        <v>0.6</v>
      </c>
    </row>
    <row r="139" spans="1:16" ht="12.75">
      <c r="A139" s="215">
        <v>933</v>
      </c>
      <c r="B139" s="86">
        <v>0.47</v>
      </c>
      <c r="C139" s="86">
        <v>0.53</v>
      </c>
      <c r="D139" s="84">
        <v>0.41</v>
      </c>
      <c r="E139" s="84">
        <v>0.49</v>
      </c>
      <c r="F139" s="84">
        <v>0.47</v>
      </c>
      <c r="G139" s="84">
        <v>0.5</v>
      </c>
      <c r="H139" s="84">
        <v>0.48</v>
      </c>
      <c r="I139" s="84">
        <v>0.42</v>
      </c>
      <c r="J139" s="84">
        <v>0.48</v>
      </c>
      <c r="K139" s="84">
        <v>0.49</v>
      </c>
      <c r="L139" s="84">
        <v>0.51</v>
      </c>
      <c r="M139" s="84">
        <v>0.56</v>
      </c>
      <c r="N139" s="84">
        <v>0.53</v>
      </c>
      <c r="O139" s="305">
        <v>0.61</v>
      </c>
      <c r="P139" s="305">
        <v>0.64</v>
      </c>
    </row>
    <row r="140" spans="1:16" ht="12.75">
      <c r="A140" s="215">
        <v>937</v>
      </c>
      <c r="B140" s="86">
        <v>0.47</v>
      </c>
      <c r="C140" s="86">
        <v>0.53</v>
      </c>
      <c r="D140" s="84">
        <v>0.57</v>
      </c>
      <c r="E140" s="84">
        <v>0.63</v>
      </c>
      <c r="F140" s="84">
        <v>0.6</v>
      </c>
      <c r="G140" s="84">
        <v>0.63</v>
      </c>
      <c r="H140" s="84">
        <v>0.59</v>
      </c>
      <c r="I140" s="84">
        <v>0.52</v>
      </c>
      <c r="J140" s="84">
        <v>0.56</v>
      </c>
      <c r="K140" s="84">
        <v>0.58</v>
      </c>
      <c r="L140" s="84">
        <v>0.61</v>
      </c>
      <c r="M140" s="84">
        <v>0.67</v>
      </c>
      <c r="N140" s="84">
        <v>0.65</v>
      </c>
      <c r="O140" s="305">
        <v>0.74</v>
      </c>
      <c r="P140" s="305">
        <v>0.78</v>
      </c>
    </row>
    <row r="141" spans="1:16" ht="12.75">
      <c r="A141" s="215">
        <v>944</v>
      </c>
      <c r="B141" s="86">
        <v>0.45</v>
      </c>
      <c r="C141" s="86">
        <v>0.5</v>
      </c>
      <c r="D141" s="84">
        <v>0.41</v>
      </c>
      <c r="E141" s="84">
        <v>0.5</v>
      </c>
      <c r="F141" s="84">
        <v>0.47</v>
      </c>
      <c r="G141" s="84">
        <v>0.49</v>
      </c>
      <c r="H141" s="84">
        <v>0.48</v>
      </c>
      <c r="I141" s="84">
        <v>0.42</v>
      </c>
      <c r="J141" s="84">
        <v>0.47</v>
      </c>
      <c r="K141" s="84">
        <v>0.48</v>
      </c>
      <c r="L141" s="84">
        <v>0.5</v>
      </c>
      <c r="M141" s="84">
        <v>0.6</v>
      </c>
      <c r="N141" s="84">
        <v>0.59</v>
      </c>
      <c r="O141" s="305">
        <v>0.68</v>
      </c>
      <c r="P141" s="305">
        <v>0.71</v>
      </c>
    </row>
    <row r="142" spans="1:16" ht="12.75">
      <c r="A142" s="215">
        <v>956</v>
      </c>
      <c r="B142" s="86">
        <v>0.68</v>
      </c>
      <c r="C142" s="86">
        <v>0.73</v>
      </c>
      <c r="D142" s="84">
        <v>0.72</v>
      </c>
      <c r="E142" s="84">
        <v>0.88</v>
      </c>
      <c r="F142" s="84">
        <v>0.89</v>
      </c>
      <c r="G142" s="84">
        <v>0.93</v>
      </c>
      <c r="H142" s="84">
        <v>0.92</v>
      </c>
      <c r="I142" s="84">
        <v>0.91</v>
      </c>
      <c r="J142" s="84">
        <v>1</v>
      </c>
      <c r="K142" s="84">
        <v>1</v>
      </c>
      <c r="L142" s="84">
        <v>1</v>
      </c>
      <c r="M142" s="84">
        <v>1</v>
      </c>
      <c r="N142" s="84">
        <v>1</v>
      </c>
      <c r="O142" s="305">
        <v>1</v>
      </c>
      <c r="P142" s="305">
        <v>1</v>
      </c>
    </row>
    <row r="143" spans="1:16" ht="12.75">
      <c r="A143" s="215">
        <v>958</v>
      </c>
      <c r="B143" s="86">
        <v>0.63</v>
      </c>
      <c r="C143" s="86">
        <v>0.71</v>
      </c>
      <c r="D143" s="84">
        <v>0.71</v>
      </c>
      <c r="E143" s="84">
        <v>0.82</v>
      </c>
      <c r="F143" s="84">
        <v>0.85</v>
      </c>
      <c r="G143" s="84">
        <v>0.88</v>
      </c>
      <c r="H143" s="84">
        <v>0.9</v>
      </c>
      <c r="I143" s="84">
        <v>0.88</v>
      </c>
      <c r="J143" s="84">
        <v>0.88</v>
      </c>
      <c r="K143" s="84">
        <v>1</v>
      </c>
      <c r="L143" s="84">
        <v>1</v>
      </c>
      <c r="M143" s="84">
        <v>1</v>
      </c>
      <c r="N143" s="84">
        <v>1</v>
      </c>
      <c r="O143" s="305">
        <v>1</v>
      </c>
      <c r="P143" s="305">
        <v>1</v>
      </c>
    </row>
    <row r="144" spans="1:16" ht="12.75">
      <c r="A144" s="215">
        <v>962</v>
      </c>
      <c r="B144" s="86">
        <v>0.46</v>
      </c>
      <c r="C144" s="86">
        <v>0.56</v>
      </c>
      <c r="D144" s="84">
        <v>0.59</v>
      </c>
      <c r="E144" s="84">
        <v>0.72</v>
      </c>
      <c r="F144" s="84">
        <v>0.75</v>
      </c>
      <c r="G144" s="84">
        <v>0.78</v>
      </c>
      <c r="H144" s="84">
        <v>0.79</v>
      </c>
      <c r="I144" s="84">
        <v>0.77</v>
      </c>
      <c r="J144" s="84">
        <v>0.8</v>
      </c>
      <c r="K144" s="84">
        <v>0.91</v>
      </c>
      <c r="L144" s="84">
        <v>0.89</v>
      </c>
      <c r="M144" s="84">
        <v>0.94</v>
      </c>
      <c r="N144" s="84">
        <v>0.97</v>
      </c>
      <c r="O144" s="305">
        <v>0.95</v>
      </c>
      <c r="P144" s="305">
        <v>0.9</v>
      </c>
    </row>
    <row r="145" spans="1:16" ht="12.75">
      <c r="A145" s="215">
        <v>975</v>
      </c>
      <c r="B145" s="86">
        <v>0.44</v>
      </c>
      <c r="C145" s="86">
        <v>0.49</v>
      </c>
      <c r="D145" s="84">
        <v>0.36</v>
      </c>
      <c r="E145" s="84">
        <v>0.46</v>
      </c>
      <c r="F145" s="84">
        <v>0.46</v>
      </c>
      <c r="G145" s="84">
        <v>0.48</v>
      </c>
      <c r="H145" s="84">
        <v>0.47</v>
      </c>
      <c r="I145" s="84">
        <v>0.42</v>
      </c>
      <c r="J145" s="84">
        <v>0.44</v>
      </c>
      <c r="K145" s="84">
        <v>0.44</v>
      </c>
      <c r="L145" s="84">
        <v>0.45</v>
      </c>
      <c r="M145" s="84">
        <v>0.54</v>
      </c>
      <c r="N145" s="84">
        <v>0.53</v>
      </c>
      <c r="O145" s="305">
        <v>0.58</v>
      </c>
      <c r="P145" s="305">
        <v>0.61</v>
      </c>
    </row>
    <row r="146" spans="1:16" ht="12.75">
      <c r="A146" s="215">
        <v>981</v>
      </c>
      <c r="B146" s="217">
        <v>0.49</v>
      </c>
      <c r="C146" s="217">
        <v>0.54</v>
      </c>
      <c r="D146" s="84">
        <v>0.56</v>
      </c>
      <c r="E146" s="84">
        <v>0.73</v>
      </c>
      <c r="F146" s="84">
        <v>0.76</v>
      </c>
      <c r="G146" s="84">
        <v>0.79</v>
      </c>
      <c r="H146" s="84">
        <v>0.8</v>
      </c>
      <c r="I146" s="84">
        <v>0.79</v>
      </c>
      <c r="J146" s="84">
        <v>0.81</v>
      </c>
      <c r="K146" s="84">
        <v>0.93</v>
      </c>
      <c r="L146" s="84">
        <v>0.95</v>
      </c>
      <c r="M146" s="84">
        <v>1</v>
      </c>
      <c r="N146" s="84">
        <v>1</v>
      </c>
      <c r="O146" s="305">
        <v>0.96</v>
      </c>
      <c r="P146" s="305">
        <v>0.93</v>
      </c>
    </row>
    <row r="147" spans="1:16" ht="12.75">
      <c r="A147" s="215">
        <v>983</v>
      </c>
      <c r="B147" s="217">
        <v>0.44</v>
      </c>
      <c r="C147" s="217">
        <v>0.49</v>
      </c>
      <c r="D147" s="84">
        <v>0.5</v>
      </c>
      <c r="E147" s="84">
        <v>0.66</v>
      </c>
      <c r="F147" s="84">
        <v>0.7</v>
      </c>
      <c r="G147" s="84">
        <v>0.73</v>
      </c>
      <c r="H147" s="84">
        <v>0.75</v>
      </c>
      <c r="I147" s="84">
        <v>0.73</v>
      </c>
      <c r="J147" s="84">
        <v>0.73</v>
      </c>
      <c r="K147" s="84">
        <v>0.84</v>
      </c>
      <c r="L147" s="84">
        <v>0.83</v>
      </c>
      <c r="M147" s="84">
        <v>0.95</v>
      </c>
      <c r="N147" s="84">
        <v>0.95</v>
      </c>
      <c r="O147" s="305">
        <v>0.87</v>
      </c>
      <c r="P147" s="305">
        <v>0.83</v>
      </c>
    </row>
  </sheetData>
  <sheetProtection password="C620" sheet="1" objects="1" scenarios="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I22" sqref="I22:J22"/>
    </sheetView>
  </sheetViews>
  <sheetFormatPr defaultColWidth="9.140625" defaultRowHeight="12.75"/>
  <cols>
    <col min="1" max="1" width="7.57421875" style="1" bestFit="1" customWidth="1"/>
    <col min="2" max="2" width="6.421875" style="1" bestFit="1" customWidth="1"/>
    <col min="3" max="3" width="7.421875" style="1" bestFit="1" customWidth="1"/>
    <col min="4" max="6" width="6.421875" style="1" bestFit="1" customWidth="1"/>
    <col min="7" max="7" width="7.421875" style="1" bestFit="1" customWidth="1"/>
    <col min="8" max="8" width="6.421875" style="1" bestFit="1" customWidth="1"/>
    <col min="9" max="9" width="7.421875" style="1" bestFit="1" customWidth="1"/>
    <col min="10" max="12" width="6.421875" style="1" bestFit="1" customWidth="1"/>
    <col min="13" max="14" width="7.421875" style="1" bestFit="1" customWidth="1"/>
    <col min="15" max="15" width="6.421875" style="1" bestFit="1" customWidth="1"/>
    <col min="16" max="16" width="6.7109375" style="1" customWidth="1"/>
    <col min="17" max="16384" width="9.140625" style="1" customWidth="1"/>
  </cols>
  <sheetData>
    <row r="1" spans="1:15" ht="12.75">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477" t="s">
        <v>178</v>
      </c>
      <c r="E1" s="478"/>
      <c r="F1" s="478"/>
      <c r="G1" s="478"/>
      <c r="H1" s="478"/>
      <c r="I1" s="478"/>
      <c r="J1" s="478"/>
      <c r="K1" s="478"/>
      <c r="L1" s="478"/>
      <c r="M1" s="478"/>
      <c r="N1" s="478"/>
      <c r="O1" s="478"/>
    </row>
    <row r="3" ht="12.75">
      <c r="A3" s="76" t="e">
        <f>HLOOKUP('Calculatrice des coûts NMETI'!$I$22,B7:Q56,MATCH('Calculatrice des coûts NMETI'!$K$22,A7:A56))</f>
        <v>#N/A</v>
      </c>
    </row>
    <row r="4" spans="1:16" ht="12.75">
      <c r="A4" s="475" t="s">
        <v>179</v>
      </c>
      <c r="B4" s="475"/>
      <c r="C4" s="475"/>
      <c r="D4" s="475"/>
      <c r="E4" s="475"/>
      <c r="F4" s="475"/>
      <c r="G4" s="475"/>
      <c r="H4" s="475"/>
      <c r="I4" s="475"/>
      <c r="J4" s="475"/>
      <c r="K4" s="475"/>
      <c r="L4" s="475"/>
      <c r="M4" s="475"/>
      <c r="N4" s="475"/>
      <c r="O4" s="475"/>
      <c r="P4" s="475"/>
    </row>
    <row r="5" spans="1:16" ht="12.75">
      <c r="A5" s="475" t="s">
        <v>180</v>
      </c>
      <c r="B5" s="475"/>
      <c r="C5" s="475"/>
      <c r="D5" s="475"/>
      <c r="E5" s="475"/>
      <c r="F5" s="475"/>
      <c r="G5" s="475"/>
      <c r="H5" s="475"/>
      <c r="I5" s="475"/>
      <c r="J5" s="475"/>
      <c r="K5" s="475"/>
      <c r="L5" s="475"/>
      <c r="M5" s="475"/>
      <c r="N5" s="475"/>
      <c r="O5" s="475"/>
      <c r="P5" s="475"/>
    </row>
    <row r="6" spans="1:15" ht="12.75">
      <c r="A6" s="80" t="s">
        <v>181</v>
      </c>
      <c r="B6" s="81" t="s">
        <v>182</v>
      </c>
      <c r="C6" s="81" t="s">
        <v>183</v>
      </c>
      <c r="D6" s="81" t="s">
        <v>184</v>
      </c>
      <c r="E6" s="81" t="s">
        <v>185</v>
      </c>
      <c r="F6" s="81" t="s">
        <v>186</v>
      </c>
      <c r="G6" s="81" t="s">
        <v>187</v>
      </c>
      <c r="H6" s="81" t="s">
        <v>188</v>
      </c>
      <c r="I6" s="81" t="s">
        <v>189</v>
      </c>
      <c r="J6" s="81" t="s">
        <v>190</v>
      </c>
      <c r="K6" s="81" t="s">
        <v>191</v>
      </c>
      <c r="L6" s="81" t="s">
        <v>192</v>
      </c>
      <c r="M6" s="81" t="s">
        <v>193</v>
      </c>
      <c r="N6" s="81" t="s">
        <v>194</v>
      </c>
      <c r="O6" s="81" t="s">
        <v>195</v>
      </c>
    </row>
    <row r="7" spans="1:15" ht="12.75">
      <c r="A7" s="82" t="s">
        <v>196</v>
      </c>
      <c r="B7" s="272">
        <v>2</v>
      </c>
      <c r="C7" s="272">
        <v>3</v>
      </c>
      <c r="D7" s="272">
        <v>4</v>
      </c>
      <c r="E7" s="272">
        <v>5</v>
      </c>
      <c r="F7" s="272">
        <v>6</v>
      </c>
      <c r="G7" s="272">
        <v>7</v>
      </c>
      <c r="H7" s="272">
        <v>8</v>
      </c>
      <c r="I7" s="272">
        <v>9</v>
      </c>
      <c r="J7" s="272">
        <v>10</v>
      </c>
      <c r="K7" s="272">
        <v>11</v>
      </c>
      <c r="L7" s="272">
        <v>12</v>
      </c>
      <c r="M7" s="272">
        <v>13</v>
      </c>
      <c r="N7" s="272">
        <v>14</v>
      </c>
      <c r="O7" s="272">
        <v>15</v>
      </c>
    </row>
    <row r="8" spans="1:15" ht="12.75">
      <c r="A8" s="77">
        <v>0</v>
      </c>
      <c r="B8" s="79" t="s">
        <v>197</v>
      </c>
      <c r="C8" s="79" t="s">
        <v>198</v>
      </c>
      <c r="D8" s="79" t="s">
        <v>199</v>
      </c>
      <c r="E8" s="79" t="s">
        <v>200</v>
      </c>
      <c r="F8" s="79" t="s">
        <v>201</v>
      </c>
      <c r="G8" s="79" t="s">
        <v>202</v>
      </c>
      <c r="H8" s="79" t="s">
        <v>203</v>
      </c>
      <c r="I8" s="79" t="s">
        <v>204</v>
      </c>
      <c r="J8" s="79" t="s">
        <v>205</v>
      </c>
      <c r="K8" s="79" t="s">
        <v>206</v>
      </c>
      <c r="L8" s="79" t="s">
        <v>207</v>
      </c>
      <c r="M8" s="79" t="s">
        <v>208</v>
      </c>
      <c r="N8" s="79" t="s">
        <v>209</v>
      </c>
      <c r="O8" s="79" t="s">
        <v>210</v>
      </c>
    </row>
    <row r="9" spans="1:15" ht="12.75">
      <c r="A9" s="77">
        <v>1</v>
      </c>
      <c r="B9" s="79" t="s">
        <v>211</v>
      </c>
      <c r="C9" s="79" t="s">
        <v>212</v>
      </c>
      <c r="D9" s="79" t="s">
        <v>213</v>
      </c>
      <c r="E9" s="79" t="s">
        <v>214</v>
      </c>
      <c r="F9" s="79" t="s">
        <v>215</v>
      </c>
      <c r="G9" s="79" t="s">
        <v>216</v>
      </c>
      <c r="H9" s="79" t="s">
        <v>217</v>
      </c>
      <c r="I9" s="79" t="s">
        <v>218</v>
      </c>
      <c r="J9" s="79" t="s">
        <v>219</v>
      </c>
      <c r="K9" s="79" t="s">
        <v>220</v>
      </c>
      <c r="L9" s="79" t="s">
        <v>221</v>
      </c>
      <c r="M9" s="79" t="s">
        <v>222</v>
      </c>
      <c r="N9" s="79" t="s">
        <v>223</v>
      </c>
      <c r="O9" s="79" t="s">
        <v>224</v>
      </c>
    </row>
    <row r="10" spans="1:15" ht="12.75">
      <c r="A10" s="77">
        <v>2</v>
      </c>
      <c r="B10" s="79" t="s">
        <v>225</v>
      </c>
      <c r="C10" s="79" t="s">
        <v>226</v>
      </c>
      <c r="D10" s="79" t="s">
        <v>227</v>
      </c>
      <c r="E10" s="79" t="s">
        <v>228</v>
      </c>
      <c r="F10" s="79" t="s">
        <v>229</v>
      </c>
      <c r="G10" s="79" t="s">
        <v>230</v>
      </c>
      <c r="H10" s="79" t="s">
        <v>231</v>
      </c>
      <c r="I10" s="79" t="s">
        <v>232</v>
      </c>
      <c r="J10" s="79" t="s">
        <v>233</v>
      </c>
      <c r="K10" s="79" t="s">
        <v>234</v>
      </c>
      <c r="L10" s="79" t="s">
        <v>235</v>
      </c>
      <c r="M10" s="79" t="s">
        <v>236</v>
      </c>
      <c r="N10" s="79" t="s">
        <v>237</v>
      </c>
      <c r="O10" s="79" t="s">
        <v>238</v>
      </c>
    </row>
    <row r="11" spans="1:15" ht="12.75">
      <c r="A11" s="77">
        <v>3</v>
      </c>
      <c r="B11" s="79" t="s">
        <v>239</v>
      </c>
      <c r="C11" s="79" t="s">
        <v>240</v>
      </c>
      <c r="D11" s="79" t="s">
        <v>241</v>
      </c>
      <c r="E11" s="79" t="s">
        <v>242</v>
      </c>
      <c r="F11" s="79" t="s">
        <v>243</v>
      </c>
      <c r="G11" s="79" t="s">
        <v>244</v>
      </c>
      <c r="H11" s="79" t="s">
        <v>245</v>
      </c>
      <c r="I11" s="79" t="s">
        <v>246</v>
      </c>
      <c r="J11" s="79" t="s">
        <v>247</v>
      </c>
      <c r="K11" s="79" t="s">
        <v>248</v>
      </c>
      <c r="L11" s="79" t="s">
        <v>249</v>
      </c>
      <c r="M11" s="79" t="s">
        <v>250</v>
      </c>
      <c r="N11" s="79" t="s">
        <v>251</v>
      </c>
      <c r="O11" s="79" t="s">
        <v>252</v>
      </c>
    </row>
    <row r="12" spans="1:15" ht="12.75">
      <c r="A12" s="77">
        <v>4</v>
      </c>
      <c r="B12" s="79" t="s">
        <v>253</v>
      </c>
      <c r="C12" s="79" t="s">
        <v>254</v>
      </c>
      <c r="D12" s="79" t="s">
        <v>255</v>
      </c>
      <c r="E12" s="79" t="s">
        <v>256</v>
      </c>
      <c r="F12" s="79" t="s">
        <v>257</v>
      </c>
      <c r="G12" s="79" t="s">
        <v>258</v>
      </c>
      <c r="H12" s="79" t="s">
        <v>259</v>
      </c>
      <c r="I12" s="79" t="s">
        <v>260</v>
      </c>
      <c r="J12" s="79" t="s">
        <v>261</v>
      </c>
      <c r="K12" s="79" t="s">
        <v>262</v>
      </c>
      <c r="L12" s="79" t="s">
        <v>263</v>
      </c>
      <c r="M12" s="79" t="s">
        <v>264</v>
      </c>
      <c r="N12" s="79" t="s">
        <v>265</v>
      </c>
      <c r="O12" s="79" t="s">
        <v>266</v>
      </c>
    </row>
    <row r="13" spans="1:15" ht="12.75">
      <c r="A13" s="77">
        <v>5</v>
      </c>
      <c r="B13" s="79" t="s">
        <v>267</v>
      </c>
      <c r="C13" s="79" t="s">
        <v>268</v>
      </c>
      <c r="D13" s="79" t="s">
        <v>269</v>
      </c>
      <c r="E13" s="79" t="s">
        <v>270</v>
      </c>
      <c r="F13" s="79" t="s">
        <v>271</v>
      </c>
      <c r="G13" s="79" t="s">
        <v>272</v>
      </c>
      <c r="H13" s="79" t="s">
        <v>273</v>
      </c>
      <c r="I13" s="79" t="s">
        <v>274</v>
      </c>
      <c r="J13" s="79" t="s">
        <v>275</v>
      </c>
      <c r="K13" s="79" t="s">
        <v>276</v>
      </c>
      <c r="L13" s="79" t="s">
        <v>277</v>
      </c>
      <c r="M13" s="79" t="s">
        <v>278</v>
      </c>
      <c r="N13" s="79" t="s">
        <v>279</v>
      </c>
      <c r="O13" s="79" t="s">
        <v>280</v>
      </c>
    </row>
    <row r="14" spans="1:15" ht="12.75">
      <c r="A14" s="77">
        <v>6</v>
      </c>
      <c r="B14" s="79" t="s">
        <v>281</v>
      </c>
      <c r="C14" s="79" t="s">
        <v>282</v>
      </c>
      <c r="D14" s="79" t="s">
        <v>283</v>
      </c>
      <c r="E14" s="79" t="s">
        <v>284</v>
      </c>
      <c r="F14" s="79" t="s">
        <v>285</v>
      </c>
      <c r="G14" s="79" t="s">
        <v>286</v>
      </c>
      <c r="H14" s="79" t="s">
        <v>287</v>
      </c>
      <c r="I14" s="79" t="s">
        <v>288</v>
      </c>
      <c r="J14" s="79" t="s">
        <v>289</v>
      </c>
      <c r="K14" s="79" t="s">
        <v>290</v>
      </c>
      <c r="L14" s="79" t="s">
        <v>291</v>
      </c>
      <c r="M14" s="79" t="s">
        <v>292</v>
      </c>
      <c r="N14" s="79" t="s">
        <v>293</v>
      </c>
      <c r="O14" s="79" t="s">
        <v>294</v>
      </c>
    </row>
    <row r="15" spans="1:15" ht="12.75">
      <c r="A15" s="77">
        <v>7</v>
      </c>
      <c r="B15" s="79" t="s">
        <v>295</v>
      </c>
      <c r="C15" s="79" t="s">
        <v>296</v>
      </c>
      <c r="D15" s="79" t="s">
        <v>297</v>
      </c>
      <c r="E15" s="79" t="s">
        <v>298</v>
      </c>
      <c r="F15" s="79" t="s">
        <v>299</v>
      </c>
      <c r="G15" s="79" t="s">
        <v>300</v>
      </c>
      <c r="H15" s="79" t="s">
        <v>301</v>
      </c>
      <c r="I15" s="79" t="s">
        <v>302</v>
      </c>
      <c r="J15" s="79" t="s">
        <v>303</v>
      </c>
      <c r="K15" s="79" t="s">
        <v>304</v>
      </c>
      <c r="L15" s="79" t="s">
        <v>305</v>
      </c>
      <c r="M15" s="79" t="s">
        <v>306</v>
      </c>
      <c r="N15" s="79" t="s">
        <v>307</v>
      </c>
      <c r="O15" s="79" t="s">
        <v>308</v>
      </c>
    </row>
    <row r="16" spans="1:15" ht="12.75">
      <c r="A16" s="77">
        <v>8</v>
      </c>
      <c r="B16" s="79" t="s">
        <v>309</v>
      </c>
      <c r="C16" s="79" t="s">
        <v>310</v>
      </c>
      <c r="D16" s="79" t="s">
        <v>311</v>
      </c>
      <c r="E16" s="79" t="s">
        <v>312</v>
      </c>
      <c r="F16" s="79" t="s">
        <v>313</v>
      </c>
      <c r="G16" s="79" t="s">
        <v>314</v>
      </c>
      <c r="H16" s="79" t="s">
        <v>315</v>
      </c>
      <c r="I16" s="79" t="s">
        <v>316</v>
      </c>
      <c r="J16" s="79" t="s">
        <v>317</v>
      </c>
      <c r="K16" s="79" t="s">
        <v>318</v>
      </c>
      <c r="L16" s="79" t="s">
        <v>319</v>
      </c>
      <c r="M16" s="79" t="s">
        <v>320</v>
      </c>
      <c r="N16" s="79" t="s">
        <v>321</v>
      </c>
      <c r="O16" s="79" t="s">
        <v>322</v>
      </c>
    </row>
    <row r="17" spans="1:15" ht="12.75">
      <c r="A17" s="77">
        <v>9</v>
      </c>
      <c r="B17" s="79" t="s">
        <v>323</v>
      </c>
      <c r="C17" s="79" t="s">
        <v>324</v>
      </c>
      <c r="D17" s="79" t="s">
        <v>325</v>
      </c>
      <c r="E17" s="79" t="s">
        <v>326</v>
      </c>
      <c r="F17" s="79" t="s">
        <v>327</v>
      </c>
      <c r="G17" s="79" t="s">
        <v>328</v>
      </c>
      <c r="H17" s="79" t="s">
        <v>329</v>
      </c>
      <c r="I17" s="79" t="s">
        <v>330</v>
      </c>
      <c r="J17" s="79" t="s">
        <v>331</v>
      </c>
      <c r="K17" s="79" t="s">
        <v>332</v>
      </c>
      <c r="L17" s="79" t="s">
        <v>333</v>
      </c>
      <c r="M17" s="79" t="s">
        <v>334</v>
      </c>
      <c r="N17" s="79" t="s">
        <v>335</v>
      </c>
      <c r="O17" s="79" t="s">
        <v>336</v>
      </c>
    </row>
    <row r="18" spans="1:15" ht="12.75">
      <c r="A18" s="77">
        <v>10</v>
      </c>
      <c r="B18" s="79" t="s">
        <v>337</v>
      </c>
      <c r="C18" s="79" t="s">
        <v>338</v>
      </c>
      <c r="D18" s="79" t="s">
        <v>339</v>
      </c>
      <c r="E18" s="79" t="s">
        <v>340</v>
      </c>
      <c r="F18" s="79" t="s">
        <v>341</v>
      </c>
      <c r="G18" s="79" t="s">
        <v>342</v>
      </c>
      <c r="H18" s="79" t="s">
        <v>343</v>
      </c>
      <c r="I18" s="79" t="s">
        <v>344</v>
      </c>
      <c r="J18" s="79" t="s">
        <v>345</v>
      </c>
      <c r="K18" s="79" t="s">
        <v>346</v>
      </c>
      <c r="L18" s="79" t="s">
        <v>347</v>
      </c>
      <c r="M18" s="79" t="s">
        <v>348</v>
      </c>
      <c r="N18" s="79" t="s">
        <v>349</v>
      </c>
      <c r="O18" s="79" t="s">
        <v>350</v>
      </c>
    </row>
    <row r="19" spans="1:15" ht="12.75">
      <c r="A19" s="77">
        <v>11</v>
      </c>
      <c r="B19" s="79" t="s">
        <v>351</v>
      </c>
      <c r="C19" s="79" t="s">
        <v>352</v>
      </c>
      <c r="D19" s="79" t="s">
        <v>353</v>
      </c>
      <c r="E19" s="79" t="s">
        <v>354</v>
      </c>
      <c r="F19" s="79" t="s">
        <v>355</v>
      </c>
      <c r="G19" s="79" t="s">
        <v>356</v>
      </c>
      <c r="H19" s="79" t="s">
        <v>357</v>
      </c>
      <c r="I19" s="79" t="s">
        <v>358</v>
      </c>
      <c r="J19" s="79" t="s">
        <v>359</v>
      </c>
      <c r="K19" s="79" t="s">
        <v>360</v>
      </c>
      <c r="L19" s="79" t="s">
        <v>361</v>
      </c>
      <c r="M19" s="79" t="s">
        <v>362</v>
      </c>
      <c r="N19" s="79" t="s">
        <v>363</v>
      </c>
      <c r="O19" s="79" t="s">
        <v>364</v>
      </c>
    </row>
    <row r="20" spans="1:15" ht="12.75">
      <c r="A20" s="77">
        <v>12</v>
      </c>
      <c r="B20" s="79" t="s">
        <v>365</v>
      </c>
      <c r="C20" s="79" t="s">
        <v>366</v>
      </c>
      <c r="D20" s="79" t="s">
        <v>367</v>
      </c>
      <c r="E20" s="79" t="s">
        <v>368</v>
      </c>
      <c r="F20" s="79" t="s">
        <v>369</v>
      </c>
      <c r="G20" s="79" t="s">
        <v>370</v>
      </c>
      <c r="H20" s="79" t="s">
        <v>371</v>
      </c>
      <c r="I20" s="79" t="s">
        <v>372</v>
      </c>
      <c r="J20" s="79" t="s">
        <v>373</v>
      </c>
      <c r="K20" s="79" t="s">
        <v>374</v>
      </c>
      <c r="L20" s="79" t="s">
        <v>375</v>
      </c>
      <c r="M20" s="79" t="s">
        <v>376</v>
      </c>
      <c r="N20" s="79" t="s">
        <v>377</v>
      </c>
      <c r="O20" s="79" t="s">
        <v>378</v>
      </c>
    </row>
    <row r="21" spans="1:15" ht="12.75">
      <c r="A21" s="77">
        <v>13</v>
      </c>
      <c r="B21" s="79" t="s">
        <v>379</v>
      </c>
      <c r="C21" s="79" t="s">
        <v>380</v>
      </c>
      <c r="D21" s="79" t="s">
        <v>381</v>
      </c>
      <c r="E21" s="79" t="s">
        <v>382</v>
      </c>
      <c r="F21" s="79" t="s">
        <v>383</v>
      </c>
      <c r="G21" s="79" t="s">
        <v>384</v>
      </c>
      <c r="H21" s="79" t="s">
        <v>385</v>
      </c>
      <c r="I21" s="79" t="s">
        <v>386</v>
      </c>
      <c r="J21" s="79" t="s">
        <v>387</v>
      </c>
      <c r="K21" s="79" t="s">
        <v>388</v>
      </c>
      <c r="L21" s="79" t="s">
        <v>389</v>
      </c>
      <c r="M21" s="79" t="s">
        <v>390</v>
      </c>
      <c r="N21" s="79" t="s">
        <v>391</v>
      </c>
      <c r="O21" s="79" t="s">
        <v>392</v>
      </c>
    </row>
    <row r="22" spans="1:15" ht="12.75">
      <c r="A22" s="77">
        <v>14</v>
      </c>
      <c r="B22" s="79" t="s">
        <v>393</v>
      </c>
      <c r="C22" s="79" t="s">
        <v>394</v>
      </c>
      <c r="D22" s="79" t="s">
        <v>395</v>
      </c>
      <c r="E22" s="79" t="s">
        <v>396</v>
      </c>
      <c r="F22" s="79" t="s">
        <v>397</v>
      </c>
      <c r="G22" s="79" t="s">
        <v>398</v>
      </c>
      <c r="H22" s="79" t="s">
        <v>399</v>
      </c>
      <c r="I22" s="79" t="s">
        <v>400</v>
      </c>
      <c r="J22" s="79" t="s">
        <v>401</v>
      </c>
      <c r="K22" s="79" t="s">
        <v>402</v>
      </c>
      <c r="L22" s="79" t="s">
        <v>403</v>
      </c>
      <c r="M22" s="79" t="s">
        <v>404</v>
      </c>
      <c r="N22" s="79" t="s">
        <v>405</v>
      </c>
      <c r="O22" s="79" t="s">
        <v>406</v>
      </c>
    </row>
    <row r="23" spans="1:15" ht="12.75">
      <c r="A23" s="77">
        <v>15</v>
      </c>
      <c r="B23" s="79" t="s">
        <v>407</v>
      </c>
      <c r="C23" s="79" t="s">
        <v>408</v>
      </c>
      <c r="D23" s="79" t="s">
        <v>409</v>
      </c>
      <c r="E23" s="79" t="s">
        <v>410</v>
      </c>
      <c r="F23" s="79" t="s">
        <v>411</v>
      </c>
      <c r="G23" s="79" t="s">
        <v>412</v>
      </c>
      <c r="H23" s="79" t="s">
        <v>413</v>
      </c>
      <c r="I23" s="79" t="s">
        <v>414</v>
      </c>
      <c r="J23" s="79" t="s">
        <v>415</v>
      </c>
      <c r="K23" s="79" t="s">
        <v>416</v>
      </c>
      <c r="L23" s="79" t="s">
        <v>417</v>
      </c>
      <c r="M23" s="79" t="s">
        <v>418</v>
      </c>
      <c r="N23" s="79" t="s">
        <v>419</v>
      </c>
      <c r="O23" s="79" t="s">
        <v>420</v>
      </c>
    </row>
    <row r="24" spans="1:15" ht="12.75">
      <c r="A24" s="77">
        <v>16</v>
      </c>
      <c r="B24" s="79" t="s">
        <v>421</v>
      </c>
      <c r="C24" s="79" t="s">
        <v>422</v>
      </c>
      <c r="D24" s="79" t="s">
        <v>423</v>
      </c>
      <c r="E24" s="79" t="s">
        <v>424</v>
      </c>
      <c r="F24" s="79" t="s">
        <v>425</v>
      </c>
      <c r="G24" s="79" t="s">
        <v>426</v>
      </c>
      <c r="H24" s="79" t="s">
        <v>427</v>
      </c>
      <c r="I24" s="79" t="s">
        <v>428</v>
      </c>
      <c r="J24" s="79" t="s">
        <v>429</v>
      </c>
      <c r="K24" s="79" t="s">
        <v>430</v>
      </c>
      <c r="L24" s="79" t="s">
        <v>431</v>
      </c>
      <c r="M24" s="79" t="s">
        <v>432</v>
      </c>
      <c r="N24" s="79" t="s">
        <v>433</v>
      </c>
      <c r="O24" s="79" t="s">
        <v>434</v>
      </c>
    </row>
    <row r="25" spans="1:15" ht="12.75">
      <c r="A25" s="77">
        <v>17</v>
      </c>
      <c r="B25" s="79" t="s">
        <v>435</v>
      </c>
      <c r="C25" s="79" t="s">
        <v>436</v>
      </c>
      <c r="D25" s="79" t="s">
        <v>437</v>
      </c>
      <c r="E25" s="79" t="s">
        <v>438</v>
      </c>
      <c r="F25" s="79" t="s">
        <v>439</v>
      </c>
      <c r="G25" s="79" t="s">
        <v>440</v>
      </c>
      <c r="H25" s="79" t="s">
        <v>441</v>
      </c>
      <c r="I25" s="79" t="s">
        <v>442</v>
      </c>
      <c r="J25" s="79" t="s">
        <v>443</v>
      </c>
      <c r="K25" s="79" t="s">
        <v>444</v>
      </c>
      <c r="L25" s="79" t="s">
        <v>445</v>
      </c>
      <c r="M25" s="79" t="s">
        <v>446</v>
      </c>
      <c r="N25" s="79" t="s">
        <v>447</v>
      </c>
      <c r="O25" s="79" t="s">
        <v>448</v>
      </c>
    </row>
    <row r="26" spans="1:15" ht="12.75">
      <c r="A26" s="77">
        <v>18</v>
      </c>
      <c r="B26" s="79" t="s">
        <v>449</v>
      </c>
      <c r="C26" s="79" t="s">
        <v>450</v>
      </c>
      <c r="D26" s="79" t="s">
        <v>451</v>
      </c>
      <c r="E26" s="79" t="s">
        <v>452</v>
      </c>
      <c r="F26" s="79" t="s">
        <v>453</v>
      </c>
      <c r="G26" s="79" t="s">
        <v>454</v>
      </c>
      <c r="H26" s="79" t="s">
        <v>455</v>
      </c>
      <c r="I26" s="79" t="s">
        <v>456</v>
      </c>
      <c r="J26" s="79" t="s">
        <v>457</v>
      </c>
      <c r="K26" s="79" t="s">
        <v>458</v>
      </c>
      <c r="L26" s="79" t="s">
        <v>459</v>
      </c>
      <c r="M26" s="79" t="s">
        <v>460</v>
      </c>
      <c r="N26" s="79" t="s">
        <v>461</v>
      </c>
      <c r="O26" s="79" t="s">
        <v>462</v>
      </c>
    </row>
    <row r="27" spans="1:15" ht="12.75">
      <c r="A27" s="77">
        <v>19</v>
      </c>
      <c r="B27" s="79" t="s">
        <v>463</v>
      </c>
      <c r="C27" s="79" t="s">
        <v>464</v>
      </c>
      <c r="D27" s="79" t="s">
        <v>465</v>
      </c>
      <c r="E27" s="79" t="s">
        <v>466</v>
      </c>
      <c r="F27" s="79" t="s">
        <v>467</v>
      </c>
      <c r="G27" s="79" t="s">
        <v>468</v>
      </c>
      <c r="H27" s="79" t="s">
        <v>469</v>
      </c>
      <c r="I27" s="79" t="s">
        <v>470</v>
      </c>
      <c r="J27" s="79" t="s">
        <v>471</v>
      </c>
      <c r="K27" s="79" t="s">
        <v>472</v>
      </c>
      <c r="L27" s="79" t="s">
        <v>473</v>
      </c>
      <c r="M27" s="79" t="s">
        <v>474</v>
      </c>
      <c r="N27" s="79" t="s">
        <v>475</v>
      </c>
      <c r="O27" s="79" t="s">
        <v>476</v>
      </c>
    </row>
    <row r="28" spans="1:15" ht="12.75">
      <c r="A28" s="77">
        <v>20</v>
      </c>
      <c r="B28" s="79" t="s">
        <v>477</v>
      </c>
      <c r="C28" s="79" t="s">
        <v>478</v>
      </c>
      <c r="D28" s="79" t="s">
        <v>479</v>
      </c>
      <c r="E28" s="79" t="s">
        <v>480</v>
      </c>
      <c r="F28" s="79" t="s">
        <v>481</v>
      </c>
      <c r="G28" s="79" t="s">
        <v>482</v>
      </c>
      <c r="H28" s="79" t="s">
        <v>483</v>
      </c>
      <c r="I28" s="79" t="s">
        <v>484</v>
      </c>
      <c r="J28" s="79" t="s">
        <v>485</v>
      </c>
      <c r="K28" s="79" t="s">
        <v>486</v>
      </c>
      <c r="L28" s="79" t="s">
        <v>487</v>
      </c>
      <c r="M28" s="79" t="s">
        <v>488</v>
      </c>
      <c r="N28" s="79" t="s">
        <v>489</v>
      </c>
      <c r="O28" s="79" t="s">
        <v>490</v>
      </c>
    </row>
    <row r="29" spans="1:15" ht="12.75">
      <c r="A29" s="77">
        <v>21</v>
      </c>
      <c r="B29" s="79" t="s">
        <v>491</v>
      </c>
      <c r="C29" s="79" t="s">
        <v>492</v>
      </c>
      <c r="D29" s="79" t="s">
        <v>493</v>
      </c>
      <c r="E29" s="79" t="s">
        <v>494</v>
      </c>
      <c r="F29" s="79" t="s">
        <v>495</v>
      </c>
      <c r="G29" s="79" t="s">
        <v>496</v>
      </c>
      <c r="H29" s="79" t="s">
        <v>497</v>
      </c>
      <c r="I29" s="79" t="s">
        <v>498</v>
      </c>
      <c r="J29" s="79" t="s">
        <v>499</v>
      </c>
      <c r="K29" s="79" t="s">
        <v>500</v>
      </c>
      <c r="L29" s="79" t="s">
        <v>501</v>
      </c>
      <c r="M29" s="79" t="s">
        <v>502</v>
      </c>
      <c r="N29" s="79" t="s">
        <v>503</v>
      </c>
      <c r="O29" s="79" t="s">
        <v>504</v>
      </c>
    </row>
    <row r="30" spans="1:15" ht="12.75">
      <c r="A30" s="77">
        <v>22</v>
      </c>
      <c r="B30" s="79" t="s">
        <v>505</v>
      </c>
      <c r="C30" s="79" t="s">
        <v>506</v>
      </c>
      <c r="D30" s="79" t="s">
        <v>507</v>
      </c>
      <c r="E30" s="79" t="s">
        <v>508</v>
      </c>
      <c r="F30" s="79" t="s">
        <v>509</v>
      </c>
      <c r="G30" s="79" t="s">
        <v>510</v>
      </c>
      <c r="H30" s="79" t="s">
        <v>511</v>
      </c>
      <c r="I30" s="79" t="s">
        <v>512</v>
      </c>
      <c r="J30" s="79" t="s">
        <v>513</v>
      </c>
      <c r="K30" s="79" t="s">
        <v>514</v>
      </c>
      <c r="L30" s="79" t="s">
        <v>515</v>
      </c>
      <c r="M30" s="79" t="s">
        <v>516</v>
      </c>
      <c r="N30" s="79" t="s">
        <v>517</v>
      </c>
      <c r="O30" s="79" t="s">
        <v>518</v>
      </c>
    </row>
    <row r="31" spans="1:15" ht="12.75">
      <c r="A31" s="77">
        <v>23</v>
      </c>
      <c r="B31" s="79" t="s">
        <v>519</v>
      </c>
      <c r="C31" s="79" t="s">
        <v>520</v>
      </c>
      <c r="D31" s="79" t="s">
        <v>521</v>
      </c>
      <c r="E31" s="79" t="s">
        <v>522</v>
      </c>
      <c r="F31" s="79" t="s">
        <v>523</v>
      </c>
      <c r="G31" s="79" t="s">
        <v>524</v>
      </c>
      <c r="H31" s="79" t="s">
        <v>525</v>
      </c>
      <c r="I31" s="79" t="s">
        <v>526</v>
      </c>
      <c r="J31" s="79" t="s">
        <v>527</v>
      </c>
      <c r="K31" s="79" t="s">
        <v>528</v>
      </c>
      <c r="L31" s="79" t="s">
        <v>529</v>
      </c>
      <c r="M31" s="79" t="s">
        <v>530</v>
      </c>
      <c r="N31" s="79" t="s">
        <v>531</v>
      </c>
      <c r="O31" s="79" t="s">
        <v>532</v>
      </c>
    </row>
    <row r="32" spans="1:15" ht="12.75">
      <c r="A32" s="77">
        <v>24</v>
      </c>
      <c r="B32" s="79" t="s">
        <v>533</v>
      </c>
      <c r="C32" s="79" t="s">
        <v>534</v>
      </c>
      <c r="D32" s="79" t="s">
        <v>535</v>
      </c>
      <c r="E32" s="79" t="s">
        <v>536</v>
      </c>
      <c r="F32" s="79" t="s">
        <v>537</v>
      </c>
      <c r="G32" s="79" t="s">
        <v>538</v>
      </c>
      <c r="H32" s="79" t="s">
        <v>539</v>
      </c>
      <c r="I32" s="79" t="s">
        <v>540</v>
      </c>
      <c r="J32" s="79" t="s">
        <v>541</v>
      </c>
      <c r="K32" s="79" t="s">
        <v>542</v>
      </c>
      <c r="L32" s="79" t="s">
        <v>543</v>
      </c>
      <c r="M32" s="79" t="s">
        <v>544</v>
      </c>
      <c r="N32" s="79" t="s">
        <v>545</v>
      </c>
      <c r="O32" s="79" t="s">
        <v>546</v>
      </c>
    </row>
    <row r="33" spans="1:15" ht="12.75">
      <c r="A33" s="77">
        <v>25</v>
      </c>
      <c r="B33" s="79" t="s">
        <v>547</v>
      </c>
      <c r="C33" s="79" t="s">
        <v>548</v>
      </c>
      <c r="D33" s="79" t="s">
        <v>549</v>
      </c>
      <c r="E33" s="79" t="s">
        <v>550</v>
      </c>
      <c r="F33" s="79" t="s">
        <v>551</v>
      </c>
      <c r="G33" s="79" t="s">
        <v>552</v>
      </c>
      <c r="H33" s="79" t="s">
        <v>553</v>
      </c>
      <c r="I33" s="79" t="s">
        <v>554</v>
      </c>
      <c r="J33" s="79" t="s">
        <v>555</v>
      </c>
      <c r="K33" s="79" t="s">
        <v>556</v>
      </c>
      <c r="L33" s="79" t="s">
        <v>557</v>
      </c>
      <c r="M33" s="79" t="s">
        <v>558</v>
      </c>
      <c r="N33" s="79" t="s">
        <v>559</v>
      </c>
      <c r="O33" s="79" t="s">
        <v>560</v>
      </c>
    </row>
    <row r="34" spans="1:15" ht="12.75">
      <c r="A34" s="77">
        <v>26</v>
      </c>
      <c r="B34" s="79" t="s">
        <v>561</v>
      </c>
      <c r="C34" s="79" t="s">
        <v>562</v>
      </c>
      <c r="D34" s="79" t="s">
        <v>563</v>
      </c>
      <c r="E34" s="79" t="s">
        <v>564</v>
      </c>
      <c r="F34" s="79" t="s">
        <v>565</v>
      </c>
      <c r="G34" s="79" t="s">
        <v>566</v>
      </c>
      <c r="H34" s="79" t="s">
        <v>567</v>
      </c>
      <c r="I34" s="79" t="s">
        <v>568</v>
      </c>
      <c r="J34" s="79" t="s">
        <v>569</v>
      </c>
      <c r="K34" s="79" t="s">
        <v>570</v>
      </c>
      <c r="L34" s="79" t="s">
        <v>571</v>
      </c>
      <c r="M34" s="79" t="s">
        <v>572</v>
      </c>
      <c r="N34" s="79" t="s">
        <v>573</v>
      </c>
      <c r="O34" s="79" t="s">
        <v>574</v>
      </c>
    </row>
    <row r="35" spans="1:15" ht="12.75">
      <c r="A35" s="77">
        <v>27</v>
      </c>
      <c r="B35" s="79" t="s">
        <v>575</v>
      </c>
      <c r="C35" s="79" t="s">
        <v>576</v>
      </c>
      <c r="D35" s="79" t="s">
        <v>577</v>
      </c>
      <c r="E35" s="79" t="s">
        <v>578</v>
      </c>
      <c r="F35" s="79" t="s">
        <v>579</v>
      </c>
      <c r="G35" s="79" t="s">
        <v>580</v>
      </c>
      <c r="H35" s="79" t="s">
        <v>581</v>
      </c>
      <c r="I35" s="79" t="s">
        <v>582</v>
      </c>
      <c r="J35" s="79" t="s">
        <v>583</v>
      </c>
      <c r="K35" s="79" t="s">
        <v>584</v>
      </c>
      <c r="L35" s="79" t="s">
        <v>585</v>
      </c>
      <c r="M35" s="79" t="s">
        <v>586</v>
      </c>
      <c r="N35" s="79" t="s">
        <v>587</v>
      </c>
      <c r="O35" s="79" t="s">
        <v>588</v>
      </c>
    </row>
    <row r="36" spans="1:15" ht="12.75">
      <c r="A36" s="77">
        <v>28</v>
      </c>
      <c r="B36" s="79" t="s">
        <v>589</v>
      </c>
      <c r="C36" s="79" t="s">
        <v>590</v>
      </c>
      <c r="D36" s="79" t="s">
        <v>591</v>
      </c>
      <c r="E36" s="79" t="s">
        <v>592</v>
      </c>
      <c r="F36" s="79" t="s">
        <v>593</v>
      </c>
      <c r="G36" s="79" t="s">
        <v>594</v>
      </c>
      <c r="H36" s="79" t="s">
        <v>595</v>
      </c>
      <c r="I36" s="79" t="s">
        <v>596</v>
      </c>
      <c r="J36" s="79" t="s">
        <v>597</v>
      </c>
      <c r="K36" s="79" t="s">
        <v>598</v>
      </c>
      <c r="L36" s="79" t="s">
        <v>599</v>
      </c>
      <c r="M36" s="79" t="s">
        <v>600</v>
      </c>
      <c r="N36" s="79" t="s">
        <v>601</v>
      </c>
      <c r="O36" s="79" t="s">
        <v>602</v>
      </c>
    </row>
    <row r="37" spans="1:15" ht="12.75">
      <c r="A37" s="77">
        <v>29</v>
      </c>
      <c r="B37" s="79" t="s">
        <v>603</v>
      </c>
      <c r="C37" s="79" t="s">
        <v>604</v>
      </c>
      <c r="D37" s="79" t="s">
        <v>605</v>
      </c>
      <c r="E37" s="79" t="s">
        <v>606</v>
      </c>
      <c r="F37" s="79" t="s">
        <v>607</v>
      </c>
      <c r="G37" s="79" t="s">
        <v>608</v>
      </c>
      <c r="H37" s="79" t="s">
        <v>609</v>
      </c>
      <c r="I37" s="79" t="s">
        <v>610</v>
      </c>
      <c r="J37" s="79" t="s">
        <v>611</v>
      </c>
      <c r="K37" s="79" t="s">
        <v>612</v>
      </c>
      <c r="L37" s="79" t="s">
        <v>613</v>
      </c>
      <c r="M37" s="79" t="s">
        <v>614</v>
      </c>
      <c r="N37" s="79" t="s">
        <v>615</v>
      </c>
      <c r="O37" s="79" t="s">
        <v>616</v>
      </c>
    </row>
    <row r="38" spans="1:15" ht="12.75">
      <c r="A38" s="77">
        <v>30</v>
      </c>
      <c r="B38" s="79" t="s">
        <v>617</v>
      </c>
      <c r="C38" s="79" t="s">
        <v>618</v>
      </c>
      <c r="D38" s="79" t="s">
        <v>619</v>
      </c>
      <c r="E38" s="79" t="s">
        <v>620</v>
      </c>
      <c r="F38" s="79" t="s">
        <v>621</v>
      </c>
      <c r="G38" s="79" t="s">
        <v>622</v>
      </c>
      <c r="H38" s="79" t="s">
        <v>623</v>
      </c>
      <c r="I38" s="79" t="s">
        <v>624</v>
      </c>
      <c r="J38" s="79" t="s">
        <v>625</v>
      </c>
      <c r="K38" s="79" t="s">
        <v>626</v>
      </c>
      <c r="L38" s="79" t="s">
        <v>627</v>
      </c>
      <c r="M38" s="79" t="s">
        <v>628</v>
      </c>
      <c r="N38" s="79" t="s">
        <v>629</v>
      </c>
      <c r="O38" s="79" t="s">
        <v>630</v>
      </c>
    </row>
    <row r="39" spans="1:15" ht="12.75">
      <c r="A39" s="77">
        <v>31</v>
      </c>
      <c r="B39" s="79" t="s">
        <v>631</v>
      </c>
      <c r="C39" s="79" t="s">
        <v>632</v>
      </c>
      <c r="D39" s="79" t="s">
        <v>633</v>
      </c>
      <c r="E39" s="79" t="s">
        <v>634</v>
      </c>
      <c r="F39" s="79" t="s">
        <v>635</v>
      </c>
      <c r="G39" s="79" t="s">
        <v>636</v>
      </c>
      <c r="H39" s="79" t="s">
        <v>637</v>
      </c>
      <c r="I39" s="79" t="s">
        <v>638</v>
      </c>
      <c r="J39" s="79" t="s">
        <v>639</v>
      </c>
      <c r="K39" s="79" t="s">
        <v>640</v>
      </c>
      <c r="L39" s="79" t="s">
        <v>641</v>
      </c>
      <c r="M39" s="79" t="s">
        <v>642</v>
      </c>
      <c r="N39" s="79" t="s">
        <v>643</v>
      </c>
      <c r="O39" s="79" t="s">
        <v>644</v>
      </c>
    </row>
    <row r="40" spans="1:15" ht="12.75">
      <c r="A40" s="77">
        <v>32</v>
      </c>
      <c r="B40" s="79" t="s">
        <v>645</v>
      </c>
      <c r="C40" s="79" t="s">
        <v>646</v>
      </c>
      <c r="D40" s="79" t="s">
        <v>647</v>
      </c>
      <c r="E40" s="79" t="s">
        <v>648</v>
      </c>
      <c r="F40" s="79" t="s">
        <v>649</v>
      </c>
      <c r="G40" s="79" t="s">
        <v>650</v>
      </c>
      <c r="H40" s="79" t="s">
        <v>651</v>
      </c>
      <c r="I40" s="79" t="s">
        <v>652</v>
      </c>
      <c r="J40" s="79" t="s">
        <v>653</v>
      </c>
      <c r="K40" s="79" t="s">
        <v>654</v>
      </c>
      <c r="L40" s="79" t="s">
        <v>655</v>
      </c>
      <c r="M40" s="79" t="s">
        <v>656</v>
      </c>
      <c r="N40" s="79" t="s">
        <v>657</v>
      </c>
      <c r="O40" s="79" t="s">
        <v>658</v>
      </c>
    </row>
    <row r="41" spans="1:15" ht="12.75">
      <c r="A41" s="77">
        <v>33</v>
      </c>
      <c r="B41" s="79" t="s">
        <v>659</v>
      </c>
      <c r="C41" s="79" t="s">
        <v>660</v>
      </c>
      <c r="D41" s="79" t="s">
        <v>661</v>
      </c>
      <c r="E41" s="79" t="s">
        <v>662</v>
      </c>
      <c r="F41" s="79" t="s">
        <v>663</v>
      </c>
      <c r="G41" s="79" t="s">
        <v>664</v>
      </c>
      <c r="H41" s="79" t="s">
        <v>665</v>
      </c>
      <c r="I41" s="79" t="s">
        <v>666</v>
      </c>
      <c r="J41" s="79" t="s">
        <v>667</v>
      </c>
      <c r="K41" s="79" t="s">
        <v>668</v>
      </c>
      <c r="L41" s="79" t="s">
        <v>669</v>
      </c>
      <c r="M41" s="79" t="s">
        <v>670</v>
      </c>
      <c r="N41" s="79" t="s">
        <v>671</v>
      </c>
      <c r="O41" s="79" t="s">
        <v>672</v>
      </c>
    </row>
    <row r="42" spans="1:15" ht="12.75">
      <c r="A42" s="77">
        <v>34</v>
      </c>
      <c r="B42" s="79" t="s">
        <v>673</v>
      </c>
      <c r="C42" s="79" t="s">
        <v>674</v>
      </c>
      <c r="D42" s="79" t="s">
        <v>675</v>
      </c>
      <c r="E42" s="79" t="s">
        <v>676</v>
      </c>
      <c r="F42" s="79" t="s">
        <v>677</v>
      </c>
      <c r="G42" s="79" t="s">
        <v>678</v>
      </c>
      <c r="H42" s="79" t="s">
        <v>679</v>
      </c>
      <c r="I42" s="79" t="s">
        <v>680</v>
      </c>
      <c r="J42" s="79" t="s">
        <v>681</v>
      </c>
      <c r="K42" s="79" t="s">
        <v>682</v>
      </c>
      <c r="L42" s="79" t="s">
        <v>683</v>
      </c>
      <c r="M42" s="79" t="s">
        <v>684</v>
      </c>
      <c r="N42" s="79" t="s">
        <v>685</v>
      </c>
      <c r="O42" s="79" t="s">
        <v>686</v>
      </c>
    </row>
    <row r="43" spans="1:15" ht="12.75">
      <c r="A43" s="77">
        <v>35</v>
      </c>
      <c r="B43" s="79" t="s">
        <v>687</v>
      </c>
      <c r="C43" s="79" t="s">
        <v>688</v>
      </c>
      <c r="D43" s="79" t="s">
        <v>689</v>
      </c>
      <c r="E43" s="79" t="s">
        <v>690</v>
      </c>
      <c r="F43" s="79" t="s">
        <v>691</v>
      </c>
      <c r="G43" s="79" t="s">
        <v>692</v>
      </c>
      <c r="H43" s="79" t="s">
        <v>693</v>
      </c>
      <c r="I43" s="79" t="s">
        <v>694</v>
      </c>
      <c r="J43" s="79" t="s">
        <v>695</v>
      </c>
      <c r="K43" s="79" t="s">
        <v>696</v>
      </c>
      <c r="L43" s="79" t="s">
        <v>697</v>
      </c>
      <c r="M43" s="79" t="s">
        <v>698</v>
      </c>
      <c r="N43" s="79" t="s">
        <v>699</v>
      </c>
      <c r="O43" s="79" t="s">
        <v>700</v>
      </c>
    </row>
    <row r="44" spans="1:15" ht="12.75">
      <c r="A44" s="77">
        <v>36</v>
      </c>
      <c r="B44" s="79" t="s">
        <v>701</v>
      </c>
      <c r="C44" s="79" t="s">
        <v>702</v>
      </c>
      <c r="D44" s="79" t="s">
        <v>703</v>
      </c>
      <c r="E44" s="79" t="s">
        <v>704</v>
      </c>
      <c r="F44" s="79" t="s">
        <v>705</v>
      </c>
      <c r="G44" s="79" t="s">
        <v>706</v>
      </c>
      <c r="H44" s="79" t="s">
        <v>707</v>
      </c>
      <c r="I44" s="79" t="s">
        <v>708</v>
      </c>
      <c r="J44" s="79" t="s">
        <v>709</v>
      </c>
      <c r="K44" s="79" t="s">
        <v>710</v>
      </c>
      <c r="L44" s="79" t="s">
        <v>711</v>
      </c>
      <c r="M44" s="79" t="s">
        <v>712</v>
      </c>
      <c r="N44" s="79" t="s">
        <v>713</v>
      </c>
      <c r="O44" s="79" t="s">
        <v>714</v>
      </c>
    </row>
    <row r="45" spans="1:15" ht="12.75">
      <c r="A45" s="77">
        <v>37</v>
      </c>
      <c r="B45" s="79" t="s">
        <v>715</v>
      </c>
      <c r="C45" s="79" t="s">
        <v>716</v>
      </c>
      <c r="D45" s="79" t="s">
        <v>717</v>
      </c>
      <c r="E45" s="79" t="s">
        <v>718</v>
      </c>
      <c r="F45" s="79" t="s">
        <v>719</v>
      </c>
      <c r="G45" s="79" t="s">
        <v>720</v>
      </c>
      <c r="H45" s="79" t="s">
        <v>721</v>
      </c>
      <c r="I45" s="79" t="s">
        <v>722</v>
      </c>
      <c r="J45" s="79" t="s">
        <v>723</v>
      </c>
      <c r="K45" s="79" t="s">
        <v>724</v>
      </c>
      <c r="L45" s="79" t="s">
        <v>725</v>
      </c>
      <c r="M45" s="79" t="s">
        <v>726</v>
      </c>
      <c r="N45" s="79" t="s">
        <v>727</v>
      </c>
      <c r="O45" s="79" t="s">
        <v>728</v>
      </c>
    </row>
    <row r="46" spans="1:15" ht="12.75">
      <c r="A46" s="77">
        <v>38</v>
      </c>
      <c r="B46" s="79" t="s">
        <v>729</v>
      </c>
      <c r="C46" s="79" t="s">
        <v>730</v>
      </c>
      <c r="D46" s="79" t="s">
        <v>731</v>
      </c>
      <c r="E46" s="79" t="s">
        <v>732</v>
      </c>
      <c r="F46" s="79" t="s">
        <v>733</v>
      </c>
      <c r="G46" s="79" t="s">
        <v>734</v>
      </c>
      <c r="H46" s="79" t="s">
        <v>735</v>
      </c>
      <c r="I46" s="79" t="s">
        <v>736</v>
      </c>
      <c r="J46" s="79" t="s">
        <v>737</v>
      </c>
      <c r="K46" s="79" t="s">
        <v>738</v>
      </c>
      <c r="L46" s="79" t="s">
        <v>739</v>
      </c>
      <c r="M46" s="79" t="s">
        <v>740</v>
      </c>
      <c r="N46" s="79" t="s">
        <v>741</v>
      </c>
      <c r="O46" s="79" t="s">
        <v>742</v>
      </c>
    </row>
    <row r="47" spans="1:15" ht="12.75">
      <c r="A47" s="77">
        <v>39</v>
      </c>
      <c r="B47" s="79" t="s">
        <v>743</v>
      </c>
      <c r="C47" s="79" t="s">
        <v>744</v>
      </c>
      <c r="D47" s="79" t="s">
        <v>745</v>
      </c>
      <c r="E47" s="79" t="s">
        <v>746</v>
      </c>
      <c r="F47" s="79" t="s">
        <v>747</v>
      </c>
      <c r="G47" s="79" t="s">
        <v>748</v>
      </c>
      <c r="H47" s="79" t="s">
        <v>749</v>
      </c>
      <c r="I47" s="79" t="s">
        <v>750</v>
      </c>
      <c r="J47" s="79" t="s">
        <v>751</v>
      </c>
      <c r="K47" s="79" t="s">
        <v>752</v>
      </c>
      <c r="L47" s="79" t="s">
        <v>753</v>
      </c>
      <c r="M47" s="79" t="s">
        <v>754</v>
      </c>
      <c r="N47" s="79" t="s">
        <v>755</v>
      </c>
      <c r="O47" s="79" t="s">
        <v>756</v>
      </c>
    </row>
    <row r="48" spans="1:15" ht="12.75">
      <c r="A48" s="77">
        <v>40</v>
      </c>
      <c r="B48" s="79" t="s">
        <v>757</v>
      </c>
      <c r="C48" s="79" t="s">
        <v>758</v>
      </c>
      <c r="D48" s="79" t="s">
        <v>759</v>
      </c>
      <c r="E48" s="79" t="s">
        <v>760</v>
      </c>
      <c r="F48" s="79" t="s">
        <v>761</v>
      </c>
      <c r="G48" s="79" t="s">
        <v>762</v>
      </c>
      <c r="H48" s="79" t="s">
        <v>763</v>
      </c>
      <c r="I48" s="79" t="s">
        <v>764</v>
      </c>
      <c r="J48" s="79" t="s">
        <v>765</v>
      </c>
      <c r="K48" s="79" t="s">
        <v>766</v>
      </c>
      <c r="L48" s="79" t="s">
        <v>767</v>
      </c>
      <c r="M48" s="79" t="s">
        <v>768</v>
      </c>
      <c r="N48" s="79" t="s">
        <v>769</v>
      </c>
      <c r="O48" s="79" t="s">
        <v>770</v>
      </c>
    </row>
    <row r="49" spans="1:15" ht="12.75">
      <c r="A49" s="77">
        <v>41</v>
      </c>
      <c r="B49" s="79" t="s">
        <v>771</v>
      </c>
      <c r="C49" s="79" t="s">
        <v>772</v>
      </c>
      <c r="D49" s="79" t="s">
        <v>773</v>
      </c>
      <c r="E49" s="79" t="s">
        <v>774</v>
      </c>
      <c r="F49" s="79" t="s">
        <v>775</v>
      </c>
      <c r="G49" s="79" t="s">
        <v>776</v>
      </c>
      <c r="H49" s="79" t="s">
        <v>777</v>
      </c>
      <c r="I49" s="79" t="s">
        <v>778</v>
      </c>
      <c r="J49" s="79" t="s">
        <v>779</v>
      </c>
      <c r="K49" s="79" t="s">
        <v>780</v>
      </c>
      <c r="L49" s="79" t="s">
        <v>781</v>
      </c>
      <c r="M49" s="79" t="s">
        <v>782</v>
      </c>
      <c r="N49" s="79" t="s">
        <v>783</v>
      </c>
      <c r="O49" s="79" t="s">
        <v>784</v>
      </c>
    </row>
    <row r="50" spans="1:15" ht="12.75">
      <c r="A50" s="77">
        <v>42</v>
      </c>
      <c r="B50" s="79" t="s">
        <v>785</v>
      </c>
      <c r="C50" s="79" t="s">
        <v>786</v>
      </c>
      <c r="D50" s="79" t="s">
        <v>787</v>
      </c>
      <c r="E50" s="79" t="s">
        <v>788</v>
      </c>
      <c r="F50" s="79" t="s">
        <v>789</v>
      </c>
      <c r="G50" s="79" t="s">
        <v>790</v>
      </c>
      <c r="H50" s="79" t="s">
        <v>791</v>
      </c>
      <c r="I50" s="79" t="s">
        <v>792</v>
      </c>
      <c r="J50" s="79" t="s">
        <v>793</v>
      </c>
      <c r="K50" s="79" t="s">
        <v>794</v>
      </c>
      <c r="L50" s="79" t="s">
        <v>795</v>
      </c>
      <c r="M50" s="79" t="s">
        <v>796</v>
      </c>
      <c r="N50" s="79" t="s">
        <v>797</v>
      </c>
      <c r="O50" s="79" t="s">
        <v>798</v>
      </c>
    </row>
    <row r="51" spans="1:15" ht="12.75">
      <c r="A51" s="77">
        <v>43</v>
      </c>
      <c r="B51" s="79" t="s">
        <v>799</v>
      </c>
      <c r="C51" s="79" t="s">
        <v>800</v>
      </c>
      <c r="D51" s="79" t="s">
        <v>801</v>
      </c>
      <c r="E51" s="79" t="s">
        <v>802</v>
      </c>
      <c r="F51" s="79" t="s">
        <v>803</v>
      </c>
      <c r="G51" s="79" t="s">
        <v>804</v>
      </c>
      <c r="H51" s="79" t="s">
        <v>805</v>
      </c>
      <c r="I51" s="79" t="s">
        <v>806</v>
      </c>
      <c r="J51" s="79" t="s">
        <v>807</v>
      </c>
      <c r="K51" s="79" t="s">
        <v>808</v>
      </c>
      <c r="L51" s="79" t="s">
        <v>809</v>
      </c>
      <c r="M51" s="79" t="s">
        <v>810</v>
      </c>
      <c r="N51" s="79" t="s">
        <v>811</v>
      </c>
      <c r="O51" s="79" t="s">
        <v>812</v>
      </c>
    </row>
    <row r="52" spans="1:15" ht="12.75">
      <c r="A52" s="77">
        <v>44</v>
      </c>
      <c r="B52" s="79" t="s">
        <v>813</v>
      </c>
      <c r="C52" s="79" t="s">
        <v>814</v>
      </c>
      <c r="D52" s="79" t="s">
        <v>815</v>
      </c>
      <c r="E52" s="79" t="s">
        <v>816</v>
      </c>
      <c r="F52" s="79" t="s">
        <v>817</v>
      </c>
      <c r="G52" s="79" t="s">
        <v>818</v>
      </c>
      <c r="H52" s="79" t="s">
        <v>819</v>
      </c>
      <c r="I52" s="79" t="s">
        <v>820</v>
      </c>
      <c r="J52" s="79" t="s">
        <v>821</v>
      </c>
      <c r="K52" s="79" t="s">
        <v>822</v>
      </c>
      <c r="L52" s="79" t="s">
        <v>823</v>
      </c>
      <c r="M52" s="79" t="s">
        <v>824</v>
      </c>
      <c r="N52" s="79" t="s">
        <v>825</v>
      </c>
      <c r="O52" s="79" t="s">
        <v>826</v>
      </c>
    </row>
    <row r="53" spans="1:15" ht="12.75">
      <c r="A53" s="77">
        <v>45</v>
      </c>
      <c r="B53" s="79" t="s">
        <v>827</v>
      </c>
      <c r="C53" s="79" t="s">
        <v>828</v>
      </c>
      <c r="D53" s="79" t="s">
        <v>829</v>
      </c>
      <c r="E53" s="79" t="s">
        <v>830</v>
      </c>
      <c r="F53" s="79" t="s">
        <v>831</v>
      </c>
      <c r="G53" s="79" t="s">
        <v>832</v>
      </c>
      <c r="H53" s="79" t="s">
        <v>833</v>
      </c>
      <c r="I53" s="79" t="s">
        <v>834</v>
      </c>
      <c r="J53" s="79" t="s">
        <v>835</v>
      </c>
      <c r="K53" s="79" t="s">
        <v>836</v>
      </c>
      <c r="L53" s="79" t="s">
        <v>837</v>
      </c>
      <c r="M53" s="79" t="s">
        <v>838</v>
      </c>
      <c r="N53" s="79" t="s">
        <v>839</v>
      </c>
      <c r="O53" s="79" t="s">
        <v>840</v>
      </c>
    </row>
    <row r="54" spans="1:15" ht="12.75">
      <c r="A54" s="77">
        <v>46</v>
      </c>
      <c r="B54" s="79" t="s">
        <v>841</v>
      </c>
      <c r="C54" s="79" t="s">
        <v>842</v>
      </c>
      <c r="D54" s="79" t="s">
        <v>843</v>
      </c>
      <c r="E54" s="79" t="s">
        <v>844</v>
      </c>
      <c r="F54" s="79" t="s">
        <v>845</v>
      </c>
      <c r="G54" s="79" t="s">
        <v>846</v>
      </c>
      <c r="H54" s="79" t="s">
        <v>847</v>
      </c>
      <c r="I54" s="79" t="s">
        <v>848</v>
      </c>
      <c r="J54" s="79" t="s">
        <v>849</v>
      </c>
      <c r="K54" s="79" t="s">
        <v>850</v>
      </c>
      <c r="L54" s="79" t="s">
        <v>851</v>
      </c>
      <c r="M54" s="79" t="s">
        <v>852</v>
      </c>
      <c r="N54" s="79" t="s">
        <v>853</v>
      </c>
      <c r="O54" s="79" t="s">
        <v>854</v>
      </c>
    </row>
    <row r="55" spans="1:15" ht="12.75">
      <c r="A55" s="77">
        <v>47</v>
      </c>
      <c r="B55" s="79" t="s">
        <v>855</v>
      </c>
      <c r="C55" s="79" t="s">
        <v>856</v>
      </c>
      <c r="D55" s="79" t="s">
        <v>857</v>
      </c>
      <c r="E55" s="79" t="s">
        <v>858</v>
      </c>
      <c r="F55" s="79" t="s">
        <v>859</v>
      </c>
      <c r="G55" s="79" t="s">
        <v>860</v>
      </c>
      <c r="H55" s="79" t="s">
        <v>861</v>
      </c>
      <c r="I55" s="79" t="s">
        <v>862</v>
      </c>
      <c r="J55" s="79" t="s">
        <v>863</v>
      </c>
      <c r="K55" s="79" t="s">
        <v>864</v>
      </c>
      <c r="L55" s="79" t="s">
        <v>865</v>
      </c>
      <c r="M55" s="79" t="s">
        <v>866</v>
      </c>
      <c r="N55" s="79" t="s">
        <v>867</v>
      </c>
      <c r="O55" s="79" t="s">
        <v>868</v>
      </c>
    </row>
    <row r="56" spans="1:15" ht="12.75">
      <c r="A56" s="77">
        <v>48</v>
      </c>
      <c r="B56" s="79" t="s">
        <v>869</v>
      </c>
      <c r="C56" s="79" t="s">
        <v>870</v>
      </c>
      <c r="D56" s="79" t="s">
        <v>871</v>
      </c>
      <c r="E56" s="79" t="s">
        <v>872</v>
      </c>
      <c r="F56" s="79" t="s">
        <v>873</v>
      </c>
      <c r="G56" s="79" t="s">
        <v>874</v>
      </c>
      <c r="H56" s="79" t="s">
        <v>875</v>
      </c>
      <c r="I56" s="79" t="s">
        <v>876</v>
      </c>
      <c r="J56" s="79" t="s">
        <v>877</v>
      </c>
      <c r="K56" s="79" t="s">
        <v>878</v>
      </c>
      <c r="L56" s="79" t="s">
        <v>879</v>
      </c>
      <c r="M56" s="79" t="s">
        <v>880</v>
      </c>
      <c r="N56" s="79" t="s">
        <v>881</v>
      </c>
      <c r="O56" s="79" t="s">
        <v>882</v>
      </c>
    </row>
    <row r="58" ht="12.75">
      <c r="A58" s="76" t="e">
        <f>HLOOKUP('[2]NEER Claim Cost Calculator'!$I$22,B62:Q111,MATCH('[2]NEER Claim Cost Calculator'!$K$22,A62:A111))</f>
        <v>#REF!</v>
      </c>
    </row>
    <row r="59" spans="1:16" ht="12.75">
      <c r="A59" s="475" t="s">
        <v>883</v>
      </c>
      <c r="B59" s="475"/>
      <c r="C59" s="475"/>
      <c r="D59" s="475"/>
      <c r="E59" s="475"/>
      <c r="F59" s="475"/>
      <c r="G59" s="475"/>
      <c r="H59" s="475"/>
      <c r="I59" s="475"/>
      <c r="J59" s="475"/>
      <c r="K59" s="475"/>
      <c r="L59" s="475"/>
      <c r="M59" s="475"/>
      <c r="N59" s="475"/>
      <c r="O59" s="475"/>
      <c r="P59" s="475"/>
    </row>
    <row r="60" spans="1:16" ht="12.75">
      <c r="A60" s="475" t="s">
        <v>884</v>
      </c>
      <c r="B60" s="475"/>
      <c r="C60" s="475"/>
      <c r="D60" s="475"/>
      <c r="E60" s="475"/>
      <c r="F60" s="475"/>
      <c r="G60" s="475"/>
      <c r="H60" s="475"/>
      <c r="I60" s="475"/>
      <c r="J60" s="475"/>
      <c r="K60" s="475"/>
      <c r="L60" s="475"/>
      <c r="M60" s="475"/>
      <c r="N60" s="475"/>
      <c r="O60" s="475"/>
      <c r="P60" s="475"/>
    </row>
    <row r="61" spans="1:15" ht="12.75">
      <c r="A61" s="80" t="s">
        <v>885</v>
      </c>
      <c r="B61" s="81" t="s">
        <v>886</v>
      </c>
      <c r="C61" s="81" t="s">
        <v>887</v>
      </c>
      <c r="D61" s="81" t="s">
        <v>888</v>
      </c>
      <c r="E61" s="81" t="s">
        <v>889</v>
      </c>
      <c r="F61" s="81" t="s">
        <v>890</v>
      </c>
      <c r="G61" s="81" t="s">
        <v>891</v>
      </c>
      <c r="H61" s="81" t="s">
        <v>892</v>
      </c>
      <c r="I61" s="81" t="s">
        <v>893</v>
      </c>
      <c r="J61" s="81" t="s">
        <v>894</v>
      </c>
      <c r="K61" s="81" t="s">
        <v>895</v>
      </c>
      <c r="L61" s="81" t="s">
        <v>896</v>
      </c>
      <c r="M61" s="81" t="s">
        <v>897</v>
      </c>
      <c r="N61" s="81" t="s">
        <v>898</v>
      </c>
      <c r="O61" s="81" t="s">
        <v>899</v>
      </c>
    </row>
    <row r="62" spans="1:15" ht="12.75">
      <c r="A62" s="82" t="s">
        <v>900</v>
      </c>
      <c r="B62" s="272">
        <v>2</v>
      </c>
      <c r="C62" s="272">
        <v>3</v>
      </c>
      <c r="D62" s="272">
        <v>4</v>
      </c>
      <c r="E62" s="272">
        <v>5</v>
      </c>
      <c r="F62" s="272">
        <v>6</v>
      </c>
      <c r="G62" s="272">
        <v>7</v>
      </c>
      <c r="H62" s="272">
        <v>8</v>
      </c>
      <c r="I62" s="272">
        <v>9</v>
      </c>
      <c r="J62" s="272">
        <v>10</v>
      </c>
      <c r="K62" s="272">
        <v>11</v>
      </c>
      <c r="L62" s="272">
        <v>12</v>
      </c>
      <c r="M62" s="272">
        <v>13</v>
      </c>
      <c r="N62" s="272">
        <v>14</v>
      </c>
      <c r="O62" s="272">
        <v>15</v>
      </c>
    </row>
    <row r="63" spans="1:15" ht="12.75">
      <c r="A63" s="77">
        <v>0</v>
      </c>
      <c r="B63" s="79" t="s">
        <v>901</v>
      </c>
      <c r="C63" s="79" t="s">
        <v>902</v>
      </c>
      <c r="D63" s="79" t="s">
        <v>903</v>
      </c>
      <c r="E63" s="79" t="s">
        <v>904</v>
      </c>
      <c r="F63" s="79" t="s">
        <v>905</v>
      </c>
      <c r="G63" s="79" t="s">
        <v>906</v>
      </c>
      <c r="H63" s="79" t="s">
        <v>907</v>
      </c>
      <c r="I63" s="79" t="s">
        <v>908</v>
      </c>
      <c r="J63" s="79" t="s">
        <v>909</v>
      </c>
      <c r="K63" s="79" t="s">
        <v>910</v>
      </c>
      <c r="L63" s="79" t="s">
        <v>911</v>
      </c>
      <c r="M63" s="79" t="s">
        <v>912</v>
      </c>
      <c r="N63" s="79" t="s">
        <v>913</v>
      </c>
      <c r="O63" s="79" t="s">
        <v>914</v>
      </c>
    </row>
    <row r="64" spans="1:15" ht="12.75">
      <c r="A64" s="77">
        <v>1</v>
      </c>
      <c r="B64" s="79" t="s">
        <v>915</v>
      </c>
      <c r="C64" s="79" t="s">
        <v>916</v>
      </c>
      <c r="D64" s="79" t="s">
        <v>917</v>
      </c>
      <c r="E64" s="79" t="s">
        <v>918</v>
      </c>
      <c r="F64" s="79" t="s">
        <v>919</v>
      </c>
      <c r="G64" s="79" t="s">
        <v>920</v>
      </c>
      <c r="H64" s="79" t="s">
        <v>921</v>
      </c>
      <c r="I64" s="79" t="s">
        <v>922</v>
      </c>
      <c r="J64" s="79" t="s">
        <v>923</v>
      </c>
      <c r="K64" s="79" t="s">
        <v>924</v>
      </c>
      <c r="L64" s="79" t="s">
        <v>925</v>
      </c>
      <c r="M64" s="79" t="s">
        <v>926</v>
      </c>
      <c r="N64" s="79" t="s">
        <v>927</v>
      </c>
      <c r="O64" s="79" t="s">
        <v>928</v>
      </c>
    </row>
    <row r="65" spans="1:15" ht="12.75">
      <c r="A65" s="77">
        <v>2</v>
      </c>
      <c r="B65" s="79" t="s">
        <v>929</v>
      </c>
      <c r="C65" s="79" t="s">
        <v>930</v>
      </c>
      <c r="D65" s="79" t="s">
        <v>931</v>
      </c>
      <c r="E65" s="79" t="s">
        <v>932</v>
      </c>
      <c r="F65" s="79" t="s">
        <v>933</v>
      </c>
      <c r="G65" s="79" t="s">
        <v>934</v>
      </c>
      <c r="H65" s="79" t="s">
        <v>935</v>
      </c>
      <c r="I65" s="79" t="s">
        <v>936</v>
      </c>
      <c r="J65" s="79" t="s">
        <v>937</v>
      </c>
      <c r="K65" s="79" t="s">
        <v>938</v>
      </c>
      <c r="L65" s="79" t="s">
        <v>939</v>
      </c>
      <c r="M65" s="79" t="s">
        <v>940</v>
      </c>
      <c r="N65" s="79" t="s">
        <v>941</v>
      </c>
      <c r="O65" s="79" t="s">
        <v>942</v>
      </c>
    </row>
    <row r="66" spans="1:15" ht="12.75">
      <c r="A66" s="77">
        <v>3</v>
      </c>
      <c r="B66" s="79" t="s">
        <v>943</v>
      </c>
      <c r="C66" s="79" t="s">
        <v>944</v>
      </c>
      <c r="D66" s="79" t="s">
        <v>945</v>
      </c>
      <c r="E66" s="79" t="s">
        <v>946</v>
      </c>
      <c r="F66" s="79" t="s">
        <v>947</v>
      </c>
      <c r="G66" s="79" t="s">
        <v>948</v>
      </c>
      <c r="H66" s="79" t="s">
        <v>949</v>
      </c>
      <c r="I66" s="79" t="s">
        <v>950</v>
      </c>
      <c r="J66" s="79" t="s">
        <v>951</v>
      </c>
      <c r="K66" s="79" t="s">
        <v>952</v>
      </c>
      <c r="L66" s="79" t="s">
        <v>953</v>
      </c>
      <c r="M66" s="79" t="s">
        <v>954</v>
      </c>
      <c r="N66" s="79" t="s">
        <v>955</v>
      </c>
      <c r="O66" s="79" t="s">
        <v>956</v>
      </c>
    </row>
    <row r="67" spans="1:15" ht="12.75">
      <c r="A67" s="77">
        <v>4</v>
      </c>
      <c r="B67" s="79" t="s">
        <v>957</v>
      </c>
      <c r="C67" s="79" t="s">
        <v>958</v>
      </c>
      <c r="D67" s="79" t="s">
        <v>959</v>
      </c>
      <c r="E67" s="79" t="s">
        <v>960</v>
      </c>
      <c r="F67" s="79" t="s">
        <v>961</v>
      </c>
      <c r="G67" s="79" t="s">
        <v>962</v>
      </c>
      <c r="H67" s="79" t="s">
        <v>963</v>
      </c>
      <c r="I67" s="79" t="s">
        <v>964</v>
      </c>
      <c r="J67" s="79" t="s">
        <v>965</v>
      </c>
      <c r="K67" s="79" t="s">
        <v>966</v>
      </c>
      <c r="L67" s="79" t="s">
        <v>967</v>
      </c>
      <c r="M67" s="79" t="s">
        <v>968</v>
      </c>
      <c r="N67" s="79" t="s">
        <v>969</v>
      </c>
      <c r="O67" s="79" t="s">
        <v>970</v>
      </c>
    </row>
    <row r="68" spans="1:15" ht="12.75">
      <c r="A68" s="77">
        <v>5</v>
      </c>
      <c r="B68" s="79" t="s">
        <v>971</v>
      </c>
      <c r="C68" s="79" t="s">
        <v>972</v>
      </c>
      <c r="D68" s="79" t="s">
        <v>973</v>
      </c>
      <c r="E68" s="79" t="s">
        <v>974</v>
      </c>
      <c r="F68" s="79" t="s">
        <v>975</v>
      </c>
      <c r="G68" s="79" t="s">
        <v>976</v>
      </c>
      <c r="H68" s="79" t="s">
        <v>977</v>
      </c>
      <c r="I68" s="79" t="s">
        <v>978</v>
      </c>
      <c r="J68" s="79" t="s">
        <v>979</v>
      </c>
      <c r="K68" s="79" t="s">
        <v>980</v>
      </c>
      <c r="L68" s="79" t="s">
        <v>981</v>
      </c>
      <c r="M68" s="79" t="s">
        <v>982</v>
      </c>
      <c r="N68" s="79" t="s">
        <v>983</v>
      </c>
      <c r="O68" s="79" t="s">
        <v>984</v>
      </c>
    </row>
    <row r="69" spans="1:15" ht="12.75">
      <c r="A69" s="77">
        <v>6</v>
      </c>
      <c r="B69" s="79" t="s">
        <v>985</v>
      </c>
      <c r="C69" s="79" t="s">
        <v>986</v>
      </c>
      <c r="D69" s="79" t="s">
        <v>987</v>
      </c>
      <c r="E69" s="79" t="s">
        <v>988</v>
      </c>
      <c r="F69" s="79" t="s">
        <v>989</v>
      </c>
      <c r="G69" s="79" t="s">
        <v>990</v>
      </c>
      <c r="H69" s="79" t="s">
        <v>991</v>
      </c>
      <c r="I69" s="79" t="s">
        <v>992</v>
      </c>
      <c r="J69" s="79" t="s">
        <v>993</v>
      </c>
      <c r="K69" s="79" t="s">
        <v>994</v>
      </c>
      <c r="L69" s="79" t="s">
        <v>995</v>
      </c>
      <c r="M69" s="79" t="s">
        <v>996</v>
      </c>
      <c r="N69" s="79" t="s">
        <v>997</v>
      </c>
      <c r="O69" s="79" t="s">
        <v>998</v>
      </c>
    </row>
    <row r="70" spans="1:15" ht="12.75">
      <c r="A70" s="77">
        <v>7</v>
      </c>
      <c r="B70" s="79" t="s">
        <v>999</v>
      </c>
      <c r="C70" s="79" t="s">
        <v>1000</v>
      </c>
      <c r="D70" s="79" t="s">
        <v>1001</v>
      </c>
      <c r="E70" s="79" t="s">
        <v>1002</v>
      </c>
      <c r="F70" s="79" t="s">
        <v>1003</v>
      </c>
      <c r="G70" s="79" t="s">
        <v>1004</v>
      </c>
      <c r="H70" s="79" t="s">
        <v>1005</v>
      </c>
      <c r="I70" s="79" t="s">
        <v>1006</v>
      </c>
      <c r="J70" s="79" t="s">
        <v>1007</v>
      </c>
      <c r="K70" s="79" t="s">
        <v>1008</v>
      </c>
      <c r="L70" s="79" t="s">
        <v>1009</v>
      </c>
      <c r="M70" s="79" t="s">
        <v>1010</v>
      </c>
      <c r="N70" s="79" t="s">
        <v>1011</v>
      </c>
      <c r="O70" s="79" t="s">
        <v>1012</v>
      </c>
    </row>
    <row r="71" spans="1:15" ht="12.75">
      <c r="A71" s="77">
        <v>8</v>
      </c>
      <c r="B71" s="79" t="s">
        <v>1013</v>
      </c>
      <c r="C71" s="79" t="s">
        <v>1014</v>
      </c>
      <c r="D71" s="79" t="s">
        <v>1015</v>
      </c>
      <c r="E71" s="79" t="s">
        <v>1016</v>
      </c>
      <c r="F71" s="79" t="s">
        <v>1017</v>
      </c>
      <c r="G71" s="79" t="s">
        <v>1018</v>
      </c>
      <c r="H71" s="79" t="s">
        <v>1019</v>
      </c>
      <c r="I71" s="79" t="s">
        <v>1020</v>
      </c>
      <c r="J71" s="79" t="s">
        <v>1021</v>
      </c>
      <c r="K71" s="79" t="s">
        <v>1022</v>
      </c>
      <c r="L71" s="79" t="s">
        <v>1023</v>
      </c>
      <c r="M71" s="79" t="s">
        <v>1024</v>
      </c>
      <c r="N71" s="79" t="s">
        <v>1025</v>
      </c>
      <c r="O71" s="79" t="s">
        <v>1026</v>
      </c>
    </row>
    <row r="72" spans="1:15" ht="12.75">
      <c r="A72" s="77">
        <v>9</v>
      </c>
      <c r="B72" s="79" t="s">
        <v>1027</v>
      </c>
      <c r="C72" s="79" t="s">
        <v>1028</v>
      </c>
      <c r="D72" s="79" t="s">
        <v>1029</v>
      </c>
      <c r="E72" s="79" t="s">
        <v>1030</v>
      </c>
      <c r="F72" s="79" t="s">
        <v>1031</v>
      </c>
      <c r="G72" s="79" t="s">
        <v>1032</v>
      </c>
      <c r="H72" s="79" t="s">
        <v>1033</v>
      </c>
      <c r="I72" s="79" t="s">
        <v>1034</v>
      </c>
      <c r="J72" s="79" t="s">
        <v>1035</v>
      </c>
      <c r="K72" s="79" t="s">
        <v>1036</v>
      </c>
      <c r="L72" s="79" t="s">
        <v>1037</v>
      </c>
      <c r="M72" s="79" t="s">
        <v>1038</v>
      </c>
      <c r="N72" s="79" t="s">
        <v>1039</v>
      </c>
      <c r="O72" s="79" t="s">
        <v>1040</v>
      </c>
    </row>
    <row r="73" spans="1:15" ht="12.75">
      <c r="A73" s="77">
        <v>10</v>
      </c>
      <c r="B73" s="79" t="s">
        <v>1041</v>
      </c>
      <c r="C73" s="79" t="s">
        <v>1042</v>
      </c>
      <c r="D73" s="79" t="s">
        <v>1043</v>
      </c>
      <c r="E73" s="79" t="s">
        <v>1044</v>
      </c>
      <c r="F73" s="79" t="s">
        <v>1045</v>
      </c>
      <c r="G73" s="79" t="s">
        <v>1046</v>
      </c>
      <c r="H73" s="79" t="s">
        <v>1047</v>
      </c>
      <c r="I73" s="79" t="s">
        <v>1048</v>
      </c>
      <c r="J73" s="79" t="s">
        <v>1049</v>
      </c>
      <c r="K73" s="79" t="s">
        <v>1050</v>
      </c>
      <c r="L73" s="79" t="s">
        <v>1051</v>
      </c>
      <c r="M73" s="79" t="s">
        <v>1052</v>
      </c>
      <c r="N73" s="79" t="s">
        <v>1053</v>
      </c>
      <c r="O73" s="79" t="s">
        <v>1054</v>
      </c>
    </row>
    <row r="74" spans="1:15" ht="12.75">
      <c r="A74" s="77">
        <v>11</v>
      </c>
      <c r="B74" s="79" t="s">
        <v>1055</v>
      </c>
      <c r="C74" s="79" t="s">
        <v>1056</v>
      </c>
      <c r="D74" s="79" t="s">
        <v>1057</v>
      </c>
      <c r="E74" s="79" t="s">
        <v>1058</v>
      </c>
      <c r="F74" s="79" t="s">
        <v>1059</v>
      </c>
      <c r="G74" s="79" t="s">
        <v>1060</v>
      </c>
      <c r="H74" s="79" t="s">
        <v>1061</v>
      </c>
      <c r="I74" s="79" t="s">
        <v>1062</v>
      </c>
      <c r="J74" s="79" t="s">
        <v>1063</v>
      </c>
      <c r="K74" s="79" t="s">
        <v>1064</v>
      </c>
      <c r="L74" s="79" t="s">
        <v>1065</v>
      </c>
      <c r="M74" s="79" t="s">
        <v>1066</v>
      </c>
      <c r="N74" s="79" t="s">
        <v>1067</v>
      </c>
      <c r="O74" s="79" t="s">
        <v>1068</v>
      </c>
    </row>
    <row r="75" spans="1:15" ht="12.75">
      <c r="A75" s="77">
        <v>12</v>
      </c>
      <c r="B75" s="79" t="s">
        <v>1069</v>
      </c>
      <c r="C75" s="79" t="s">
        <v>1070</v>
      </c>
      <c r="D75" s="79" t="s">
        <v>1071</v>
      </c>
      <c r="E75" s="79" t="s">
        <v>1072</v>
      </c>
      <c r="F75" s="79" t="s">
        <v>1073</v>
      </c>
      <c r="G75" s="79" t="s">
        <v>1074</v>
      </c>
      <c r="H75" s="79" t="s">
        <v>1075</v>
      </c>
      <c r="I75" s="79" t="s">
        <v>1076</v>
      </c>
      <c r="J75" s="79" t="s">
        <v>1077</v>
      </c>
      <c r="K75" s="79" t="s">
        <v>1078</v>
      </c>
      <c r="L75" s="79" t="s">
        <v>1079</v>
      </c>
      <c r="M75" s="79" t="s">
        <v>1080</v>
      </c>
      <c r="N75" s="79" t="s">
        <v>1081</v>
      </c>
      <c r="O75" s="79" t="s">
        <v>1082</v>
      </c>
    </row>
    <row r="76" spans="1:15" ht="12.75">
      <c r="A76" s="77">
        <v>13</v>
      </c>
      <c r="B76" s="79" t="s">
        <v>1083</v>
      </c>
      <c r="C76" s="79" t="s">
        <v>1084</v>
      </c>
      <c r="D76" s="79" t="s">
        <v>1085</v>
      </c>
      <c r="E76" s="79" t="s">
        <v>1086</v>
      </c>
      <c r="F76" s="79" t="s">
        <v>1087</v>
      </c>
      <c r="G76" s="79" t="s">
        <v>1088</v>
      </c>
      <c r="H76" s="79" t="s">
        <v>1089</v>
      </c>
      <c r="I76" s="79" t="s">
        <v>1090</v>
      </c>
      <c r="J76" s="79" t="s">
        <v>1091</v>
      </c>
      <c r="K76" s="79" t="s">
        <v>1092</v>
      </c>
      <c r="L76" s="79" t="s">
        <v>1093</v>
      </c>
      <c r="M76" s="79" t="s">
        <v>1094</v>
      </c>
      <c r="N76" s="79" t="s">
        <v>1095</v>
      </c>
      <c r="O76" s="79" t="s">
        <v>1096</v>
      </c>
    </row>
    <row r="77" spans="1:15" ht="12.75">
      <c r="A77" s="77">
        <v>14</v>
      </c>
      <c r="B77" s="79" t="s">
        <v>1097</v>
      </c>
      <c r="C77" s="79" t="s">
        <v>1098</v>
      </c>
      <c r="D77" s="79" t="s">
        <v>1099</v>
      </c>
      <c r="E77" s="79" t="s">
        <v>1100</v>
      </c>
      <c r="F77" s="79" t="s">
        <v>1101</v>
      </c>
      <c r="G77" s="79" t="s">
        <v>1102</v>
      </c>
      <c r="H77" s="79" t="s">
        <v>1103</v>
      </c>
      <c r="I77" s="79" t="s">
        <v>1104</v>
      </c>
      <c r="J77" s="79" t="s">
        <v>1105</v>
      </c>
      <c r="K77" s="79" t="s">
        <v>1106</v>
      </c>
      <c r="L77" s="79" t="s">
        <v>1107</v>
      </c>
      <c r="M77" s="79" t="s">
        <v>1108</v>
      </c>
      <c r="N77" s="79" t="s">
        <v>1109</v>
      </c>
      <c r="O77" s="79" t="s">
        <v>1110</v>
      </c>
    </row>
    <row r="78" spans="1:15" ht="12.75">
      <c r="A78" s="77">
        <v>15</v>
      </c>
      <c r="B78" s="79" t="s">
        <v>1111</v>
      </c>
      <c r="C78" s="79" t="s">
        <v>1112</v>
      </c>
      <c r="D78" s="79" t="s">
        <v>1113</v>
      </c>
      <c r="E78" s="79" t="s">
        <v>1114</v>
      </c>
      <c r="F78" s="79" t="s">
        <v>1115</v>
      </c>
      <c r="G78" s="79" t="s">
        <v>1116</v>
      </c>
      <c r="H78" s="79" t="s">
        <v>1117</v>
      </c>
      <c r="I78" s="79" t="s">
        <v>1118</v>
      </c>
      <c r="J78" s="79" t="s">
        <v>1119</v>
      </c>
      <c r="K78" s="79" t="s">
        <v>1120</v>
      </c>
      <c r="L78" s="79" t="s">
        <v>1121</v>
      </c>
      <c r="M78" s="79" t="s">
        <v>1122</v>
      </c>
      <c r="N78" s="79" t="s">
        <v>1123</v>
      </c>
      <c r="O78" s="79" t="s">
        <v>1124</v>
      </c>
    </row>
    <row r="79" spans="1:15" ht="12.75">
      <c r="A79" s="77">
        <v>16</v>
      </c>
      <c r="B79" s="79" t="s">
        <v>1125</v>
      </c>
      <c r="C79" s="79" t="s">
        <v>1126</v>
      </c>
      <c r="D79" s="79" t="s">
        <v>1127</v>
      </c>
      <c r="E79" s="79" t="s">
        <v>1128</v>
      </c>
      <c r="F79" s="79" t="s">
        <v>1129</v>
      </c>
      <c r="G79" s="79" t="s">
        <v>1130</v>
      </c>
      <c r="H79" s="79" t="s">
        <v>1131</v>
      </c>
      <c r="I79" s="79" t="s">
        <v>1132</v>
      </c>
      <c r="J79" s="79" t="s">
        <v>1133</v>
      </c>
      <c r="K79" s="79" t="s">
        <v>1134</v>
      </c>
      <c r="L79" s="79" t="s">
        <v>1135</v>
      </c>
      <c r="M79" s="79" t="s">
        <v>1136</v>
      </c>
      <c r="N79" s="79" t="s">
        <v>1137</v>
      </c>
      <c r="O79" s="79" t="s">
        <v>1138</v>
      </c>
    </row>
    <row r="80" spans="1:15" ht="12.75">
      <c r="A80" s="77">
        <v>17</v>
      </c>
      <c r="B80" s="79" t="s">
        <v>1139</v>
      </c>
      <c r="C80" s="79" t="s">
        <v>1140</v>
      </c>
      <c r="D80" s="79" t="s">
        <v>1141</v>
      </c>
      <c r="E80" s="79" t="s">
        <v>1142</v>
      </c>
      <c r="F80" s="79" t="s">
        <v>1143</v>
      </c>
      <c r="G80" s="79" t="s">
        <v>1144</v>
      </c>
      <c r="H80" s="79" t="s">
        <v>1145</v>
      </c>
      <c r="I80" s="79" t="s">
        <v>1146</v>
      </c>
      <c r="J80" s="79" t="s">
        <v>1147</v>
      </c>
      <c r="K80" s="79" t="s">
        <v>1148</v>
      </c>
      <c r="L80" s="79" t="s">
        <v>1149</v>
      </c>
      <c r="M80" s="79" t="s">
        <v>1150</v>
      </c>
      <c r="N80" s="79" t="s">
        <v>1151</v>
      </c>
      <c r="O80" s="79" t="s">
        <v>1152</v>
      </c>
    </row>
    <row r="81" spans="1:15" ht="12.75">
      <c r="A81" s="77">
        <v>18</v>
      </c>
      <c r="B81" s="79" t="s">
        <v>1153</v>
      </c>
      <c r="C81" s="79" t="s">
        <v>1154</v>
      </c>
      <c r="D81" s="79" t="s">
        <v>1155</v>
      </c>
      <c r="E81" s="79" t="s">
        <v>1156</v>
      </c>
      <c r="F81" s="79" t="s">
        <v>1157</v>
      </c>
      <c r="G81" s="79" t="s">
        <v>1158</v>
      </c>
      <c r="H81" s="79" t="s">
        <v>1159</v>
      </c>
      <c r="I81" s="79" t="s">
        <v>1160</v>
      </c>
      <c r="J81" s="79" t="s">
        <v>1161</v>
      </c>
      <c r="K81" s="79" t="s">
        <v>1162</v>
      </c>
      <c r="L81" s="79" t="s">
        <v>1163</v>
      </c>
      <c r="M81" s="79" t="s">
        <v>1164</v>
      </c>
      <c r="N81" s="79" t="s">
        <v>1165</v>
      </c>
      <c r="O81" s="79" t="s">
        <v>1166</v>
      </c>
    </row>
    <row r="82" spans="1:15" ht="12.75">
      <c r="A82" s="77">
        <v>19</v>
      </c>
      <c r="B82" s="79" t="s">
        <v>1167</v>
      </c>
      <c r="C82" s="79" t="s">
        <v>1168</v>
      </c>
      <c r="D82" s="79" t="s">
        <v>1169</v>
      </c>
      <c r="E82" s="79" t="s">
        <v>1170</v>
      </c>
      <c r="F82" s="79" t="s">
        <v>1171</v>
      </c>
      <c r="G82" s="79" t="s">
        <v>1172</v>
      </c>
      <c r="H82" s="79" t="s">
        <v>1173</v>
      </c>
      <c r="I82" s="79" t="s">
        <v>1174</v>
      </c>
      <c r="J82" s="79" t="s">
        <v>1175</v>
      </c>
      <c r="K82" s="79" t="s">
        <v>1176</v>
      </c>
      <c r="L82" s="79" t="s">
        <v>1177</v>
      </c>
      <c r="M82" s="79" t="s">
        <v>1178</v>
      </c>
      <c r="N82" s="79" t="s">
        <v>1179</v>
      </c>
      <c r="O82" s="79" t="s">
        <v>1180</v>
      </c>
    </row>
    <row r="83" spans="1:15" ht="12.75">
      <c r="A83" s="77">
        <v>20</v>
      </c>
      <c r="B83" s="79" t="s">
        <v>1181</v>
      </c>
      <c r="C83" s="79" t="s">
        <v>1182</v>
      </c>
      <c r="D83" s="79" t="s">
        <v>1183</v>
      </c>
      <c r="E83" s="79" t="s">
        <v>1184</v>
      </c>
      <c r="F83" s="79" t="s">
        <v>1185</v>
      </c>
      <c r="G83" s="79" t="s">
        <v>1186</v>
      </c>
      <c r="H83" s="79" t="s">
        <v>1187</v>
      </c>
      <c r="I83" s="79" t="s">
        <v>1188</v>
      </c>
      <c r="J83" s="79" t="s">
        <v>1189</v>
      </c>
      <c r="K83" s="79" t="s">
        <v>1190</v>
      </c>
      <c r="L83" s="79" t="s">
        <v>1191</v>
      </c>
      <c r="M83" s="79" t="s">
        <v>1192</v>
      </c>
      <c r="N83" s="79" t="s">
        <v>1193</v>
      </c>
      <c r="O83" s="79" t="s">
        <v>1194</v>
      </c>
    </row>
    <row r="84" spans="1:15" ht="12.75">
      <c r="A84" s="77">
        <v>21</v>
      </c>
      <c r="B84" s="79" t="s">
        <v>1195</v>
      </c>
      <c r="C84" s="79" t="s">
        <v>1196</v>
      </c>
      <c r="D84" s="79" t="s">
        <v>1197</v>
      </c>
      <c r="E84" s="79" t="s">
        <v>1198</v>
      </c>
      <c r="F84" s="79" t="s">
        <v>1199</v>
      </c>
      <c r="G84" s="79" t="s">
        <v>1200</v>
      </c>
      <c r="H84" s="79" t="s">
        <v>1201</v>
      </c>
      <c r="I84" s="79" t="s">
        <v>1202</v>
      </c>
      <c r="J84" s="79" t="s">
        <v>1203</v>
      </c>
      <c r="K84" s="79" t="s">
        <v>1204</v>
      </c>
      <c r="L84" s="79" t="s">
        <v>1205</v>
      </c>
      <c r="M84" s="79" t="s">
        <v>1206</v>
      </c>
      <c r="N84" s="79" t="s">
        <v>1207</v>
      </c>
      <c r="O84" s="79" t="s">
        <v>1208</v>
      </c>
    </row>
    <row r="85" spans="1:15" ht="12.75">
      <c r="A85" s="77">
        <v>22</v>
      </c>
      <c r="B85" s="79" t="s">
        <v>1209</v>
      </c>
      <c r="C85" s="79" t="s">
        <v>1210</v>
      </c>
      <c r="D85" s="79" t="s">
        <v>1211</v>
      </c>
      <c r="E85" s="79" t="s">
        <v>1212</v>
      </c>
      <c r="F85" s="79" t="s">
        <v>1213</v>
      </c>
      <c r="G85" s="79" t="s">
        <v>1214</v>
      </c>
      <c r="H85" s="79" t="s">
        <v>1215</v>
      </c>
      <c r="I85" s="79" t="s">
        <v>1216</v>
      </c>
      <c r="J85" s="79" t="s">
        <v>1217</v>
      </c>
      <c r="K85" s="79" t="s">
        <v>1218</v>
      </c>
      <c r="L85" s="79" t="s">
        <v>1219</v>
      </c>
      <c r="M85" s="79" t="s">
        <v>1220</v>
      </c>
      <c r="N85" s="79" t="s">
        <v>1221</v>
      </c>
      <c r="O85" s="79" t="s">
        <v>1222</v>
      </c>
    </row>
    <row r="86" spans="1:15" ht="12.75">
      <c r="A86" s="77">
        <v>23</v>
      </c>
      <c r="B86" s="79" t="s">
        <v>1223</v>
      </c>
      <c r="C86" s="79" t="s">
        <v>1224</v>
      </c>
      <c r="D86" s="79" t="s">
        <v>1225</v>
      </c>
      <c r="E86" s="79" t="s">
        <v>1226</v>
      </c>
      <c r="F86" s="79" t="s">
        <v>1227</v>
      </c>
      <c r="G86" s="79" t="s">
        <v>1228</v>
      </c>
      <c r="H86" s="79" t="s">
        <v>1229</v>
      </c>
      <c r="I86" s="79" t="s">
        <v>1230</v>
      </c>
      <c r="J86" s="79" t="s">
        <v>1231</v>
      </c>
      <c r="K86" s="79" t="s">
        <v>1232</v>
      </c>
      <c r="L86" s="79" t="s">
        <v>1233</v>
      </c>
      <c r="M86" s="79" t="s">
        <v>1234</v>
      </c>
      <c r="N86" s="79" t="s">
        <v>1235</v>
      </c>
      <c r="O86" s="79" t="s">
        <v>1236</v>
      </c>
    </row>
    <row r="87" spans="1:15" ht="12.75">
      <c r="A87" s="77">
        <v>24</v>
      </c>
      <c r="B87" s="79" t="s">
        <v>1237</v>
      </c>
      <c r="C87" s="79" t="s">
        <v>1238</v>
      </c>
      <c r="D87" s="79" t="s">
        <v>1239</v>
      </c>
      <c r="E87" s="79" t="s">
        <v>1240</v>
      </c>
      <c r="F87" s="79" t="s">
        <v>1241</v>
      </c>
      <c r="G87" s="79" t="s">
        <v>1242</v>
      </c>
      <c r="H87" s="79" t="s">
        <v>1243</v>
      </c>
      <c r="I87" s="79" t="s">
        <v>1244</v>
      </c>
      <c r="J87" s="79" t="s">
        <v>1245</v>
      </c>
      <c r="K87" s="79" t="s">
        <v>1246</v>
      </c>
      <c r="L87" s="79" t="s">
        <v>1247</v>
      </c>
      <c r="M87" s="79" t="s">
        <v>1248</v>
      </c>
      <c r="N87" s="79" t="s">
        <v>1249</v>
      </c>
      <c r="O87" s="79" t="s">
        <v>1250</v>
      </c>
    </row>
    <row r="88" spans="1:15" ht="12.75">
      <c r="A88" s="77">
        <v>25</v>
      </c>
      <c r="B88" s="79" t="s">
        <v>1251</v>
      </c>
      <c r="C88" s="79" t="s">
        <v>1252</v>
      </c>
      <c r="D88" s="79" t="s">
        <v>1253</v>
      </c>
      <c r="E88" s="79" t="s">
        <v>1254</v>
      </c>
      <c r="F88" s="79" t="s">
        <v>1255</v>
      </c>
      <c r="G88" s="79" t="s">
        <v>1256</v>
      </c>
      <c r="H88" s="79" t="s">
        <v>1257</v>
      </c>
      <c r="I88" s="79" t="s">
        <v>1258</v>
      </c>
      <c r="J88" s="79" t="s">
        <v>1259</v>
      </c>
      <c r="K88" s="79" t="s">
        <v>1260</v>
      </c>
      <c r="L88" s="79" t="s">
        <v>1261</v>
      </c>
      <c r="M88" s="79" t="s">
        <v>1262</v>
      </c>
      <c r="N88" s="79" t="s">
        <v>1263</v>
      </c>
      <c r="O88" s="79" t="s">
        <v>1264</v>
      </c>
    </row>
    <row r="89" spans="1:15" ht="12.75">
      <c r="A89" s="77">
        <v>26</v>
      </c>
      <c r="B89" s="79" t="s">
        <v>1265</v>
      </c>
      <c r="C89" s="79" t="s">
        <v>1266</v>
      </c>
      <c r="D89" s="79" t="s">
        <v>1267</v>
      </c>
      <c r="E89" s="79" t="s">
        <v>1268</v>
      </c>
      <c r="F89" s="79" t="s">
        <v>1269</v>
      </c>
      <c r="G89" s="79" t="s">
        <v>1270</v>
      </c>
      <c r="H89" s="79" t="s">
        <v>1271</v>
      </c>
      <c r="I89" s="79" t="s">
        <v>1272</v>
      </c>
      <c r="J89" s="79" t="s">
        <v>1273</v>
      </c>
      <c r="K89" s="79" t="s">
        <v>1274</v>
      </c>
      <c r="L89" s="79" t="s">
        <v>1275</v>
      </c>
      <c r="M89" s="79" t="s">
        <v>1276</v>
      </c>
      <c r="N89" s="79" t="s">
        <v>1277</v>
      </c>
      <c r="O89" s="79" t="s">
        <v>1278</v>
      </c>
    </row>
    <row r="90" spans="1:15" ht="12.75">
      <c r="A90" s="77">
        <v>27</v>
      </c>
      <c r="B90" s="79" t="s">
        <v>1279</v>
      </c>
      <c r="C90" s="79" t="s">
        <v>1280</v>
      </c>
      <c r="D90" s="79" t="s">
        <v>1281</v>
      </c>
      <c r="E90" s="79" t="s">
        <v>1282</v>
      </c>
      <c r="F90" s="79" t="s">
        <v>1283</v>
      </c>
      <c r="G90" s="79" t="s">
        <v>1284</v>
      </c>
      <c r="H90" s="79" t="s">
        <v>1285</v>
      </c>
      <c r="I90" s="79" t="s">
        <v>1286</v>
      </c>
      <c r="J90" s="79" t="s">
        <v>1287</v>
      </c>
      <c r="K90" s="79" t="s">
        <v>1288</v>
      </c>
      <c r="L90" s="79" t="s">
        <v>1289</v>
      </c>
      <c r="M90" s="79" t="s">
        <v>1290</v>
      </c>
      <c r="N90" s="79" t="s">
        <v>1291</v>
      </c>
      <c r="O90" s="79" t="s">
        <v>1292</v>
      </c>
    </row>
    <row r="91" spans="1:15" ht="12.75">
      <c r="A91" s="77">
        <v>28</v>
      </c>
      <c r="B91" s="79" t="s">
        <v>1293</v>
      </c>
      <c r="C91" s="79" t="s">
        <v>1294</v>
      </c>
      <c r="D91" s="79" t="s">
        <v>1295</v>
      </c>
      <c r="E91" s="79" t="s">
        <v>1296</v>
      </c>
      <c r="F91" s="79" t="s">
        <v>1297</v>
      </c>
      <c r="G91" s="79" t="s">
        <v>1298</v>
      </c>
      <c r="H91" s="79" t="s">
        <v>1299</v>
      </c>
      <c r="I91" s="79" t="s">
        <v>1300</v>
      </c>
      <c r="J91" s="79" t="s">
        <v>1301</v>
      </c>
      <c r="K91" s="79" t="s">
        <v>1302</v>
      </c>
      <c r="L91" s="79" t="s">
        <v>1303</v>
      </c>
      <c r="M91" s="79" t="s">
        <v>1304</v>
      </c>
      <c r="N91" s="79" t="s">
        <v>1305</v>
      </c>
      <c r="O91" s="79" t="s">
        <v>1306</v>
      </c>
    </row>
    <row r="92" spans="1:15" ht="12.75">
      <c r="A92" s="77">
        <v>29</v>
      </c>
      <c r="B92" s="79" t="s">
        <v>1307</v>
      </c>
      <c r="C92" s="79" t="s">
        <v>1308</v>
      </c>
      <c r="D92" s="79" t="s">
        <v>1309</v>
      </c>
      <c r="E92" s="79" t="s">
        <v>1310</v>
      </c>
      <c r="F92" s="79" t="s">
        <v>1311</v>
      </c>
      <c r="G92" s="79" t="s">
        <v>1312</v>
      </c>
      <c r="H92" s="79" t="s">
        <v>1313</v>
      </c>
      <c r="I92" s="79" t="s">
        <v>1314</v>
      </c>
      <c r="J92" s="79" t="s">
        <v>1315</v>
      </c>
      <c r="K92" s="79" t="s">
        <v>1316</v>
      </c>
      <c r="L92" s="79" t="s">
        <v>1317</v>
      </c>
      <c r="M92" s="79" t="s">
        <v>1318</v>
      </c>
      <c r="N92" s="79" t="s">
        <v>1319</v>
      </c>
      <c r="O92" s="79" t="s">
        <v>1320</v>
      </c>
    </row>
    <row r="93" spans="1:15" ht="12.75">
      <c r="A93" s="77">
        <v>30</v>
      </c>
      <c r="B93" s="79" t="s">
        <v>1321</v>
      </c>
      <c r="C93" s="79" t="s">
        <v>1322</v>
      </c>
      <c r="D93" s="79" t="s">
        <v>1323</v>
      </c>
      <c r="E93" s="79" t="s">
        <v>1324</v>
      </c>
      <c r="F93" s="79" t="s">
        <v>1325</v>
      </c>
      <c r="G93" s="79" t="s">
        <v>1326</v>
      </c>
      <c r="H93" s="79" t="s">
        <v>1327</v>
      </c>
      <c r="I93" s="79" t="s">
        <v>1328</v>
      </c>
      <c r="J93" s="79" t="s">
        <v>1329</v>
      </c>
      <c r="K93" s="79" t="s">
        <v>1330</v>
      </c>
      <c r="L93" s="79" t="s">
        <v>1331</v>
      </c>
      <c r="M93" s="79" t="s">
        <v>1332</v>
      </c>
      <c r="N93" s="79" t="s">
        <v>1333</v>
      </c>
      <c r="O93" s="79" t="s">
        <v>1334</v>
      </c>
    </row>
    <row r="94" spans="1:15" ht="12.75">
      <c r="A94" s="77">
        <v>31</v>
      </c>
      <c r="B94" s="79" t="s">
        <v>1335</v>
      </c>
      <c r="C94" s="79" t="s">
        <v>1336</v>
      </c>
      <c r="D94" s="79" t="s">
        <v>1337</v>
      </c>
      <c r="E94" s="79" t="s">
        <v>1338</v>
      </c>
      <c r="F94" s="79" t="s">
        <v>1339</v>
      </c>
      <c r="G94" s="79" t="s">
        <v>1340</v>
      </c>
      <c r="H94" s="79" t="s">
        <v>1341</v>
      </c>
      <c r="I94" s="79" t="s">
        <v>1342</v>
      </c>
      <c r="J94" s="79" t="s">
        <v>1343</v>
      </c>
      <c r="K94" s="79" t="s">
        <v>1344</v>
      </c>
      <c r="L94" s="79" t="s">
        <v>1345</v>
      </c>
      <c r="M94" s="79" t="s">
        <v>1346</v>
      </c>
      <c r="N94" s="79" t="s">
        <v>1347</v>
      </c>
      <c r="O94" s="79" t="s">
        <v>1348</v>
      </c>
    </row>
    <row r="95" spans="1:15" ht="12.75">
      <c r="A95" s="77">
        <v>32</v>
      </c>
      <c r="B95" s="79" t="s">
        <v>1349</v>
      </c>
      <c r="C95" s="79" t="s">
        <v>1350</v>
      </c>
      <c r="D95" s="79" t="s">
        <v>1351</v>
      </c>
      <c r="E95" s="79" t="s">
        <v>1352</v>
      </c>
      <c r="F95" s="79" t="s">
        <v>1353</v>
      </c>
      <c r="G95" s="79" t="s">
        <v>1354</v>
      </c>
      <c r="H95" s="79" t="s">
        <v>1355</v>
      </c>
      <c r="I95" s="79" t="s">
        <v>1356</v>
      </c>
      <c r="J95" s="79" t="s">
        <v>1357</v>
      </c>
      <c r="K95" s="79" t="s">
        <v>1358</v>
      </c>
      <c r="L95" s="79" t="s">
        <v>1359</v>
      </c>
      <c r="M95" s="79" t="s">
        <v>1360</v>
      </c>
      <c r="N95" s="79" t="s">
        <v>1361</v>
      </c>
      <c r="O95" s="79" t="s">
        <v>1362</v>
      </c>
    </row>
    <row r="96" spans="1:15" ht="12.75">
      <c r="A96" s="77">
        <v>33</v>
      </c>
      <c r="B96" s="79" t="s">
        <v>1363</v>
      </c>
      <c r="C96" s="79" t="s">
        <v>1364</v>
      </c>
      <c r="D96" s="79" t="s">
        <v>1365</v>
      </c>
      <c r="E96" s="79" t="s">
        <v>1366</v>
      </c>
      <c r="F96" s="79" t="s">
        <v>1367</v>
      </c>
      <c r="G96" s="79" t="s">
        <v>1368</v>
      </c>
      <c r="H96" s="79" t="s">
        <v>1369</v>
      </c>
      <c r="I96" s="79" t="s">
        <v>1370</v>
      </c>
      <c r="J96" s="79" t="s">
        <v>1371</v>
      </c>
      <c r="K96" s="79" t="s">
        <v>1372</v>
      </c>
      <c r="L96" s="79" t="s">
        <v>1373</v>
      </c>
      <c r="M96" s="79" t="s">
        <v>1374</v>
      </c>
      <c r="N96" s="79" t="s">
        <v>1375</v>
      </c>
      <c r="O96" s="79" t="s">
        <v>1376</v>
      </c>
    </row>
    <row r="97" spans="1:15" ht="12.75">
      <c r="A97" s="77">
        <v>34</v>
      </c>
      <c r="B97" s="79" t="s">
        <v>1377</v>
      </c>
      <c r="C97" s="79" t="s">
        <v>1378</v>
      </c>
      <c r="D97" s="79" t="s">
        <v>1379</v>
      </c>
      <c r="E97" s="79" t="s">
        <v>1380</v>
      </c>
      <c r="F97" s="79" t="s">
        <v>1381</v>
      </c>
      <c r="G97" s="79" t="s">
        <v>1382</v>
      </c>
      <c r="H97" s="79" t="s">
        <v>1383</v>
      </c>
      <c r="I97" s="79" t="s">
        <v>1384</v>
      </c>
      <c r="J97" s="79" t="s">
        <v>1385</v>
      </c>
      <c r="K97" s="79" t="s">
        <v>1386</v>
      </c>
      <c r="L97" s="79" t="s">
        <v>1387</v>
      </c>
      <c r="M97" s="79" t="s">
        <v>1388</v>
      </c>
      <c r="N97" s="79" t="s">
        <v>1389</v>
      </c>
      <c r="O97" s="79" t="s">
        <v>1390</v>
      </c>
    </row>
    <row r="98" spans="1:15" ht="12.75">
      <c r="A98" s="77">
        <v>35</v>
      </c>
      <c r="B98" s="79" t="s">
        <v>1391</v>
      </c>
      <c r="C98" s="79" t="s">
        <v>1392</v>
      </c>
      <c r="D98" s="79" t="s">
        <v>1393</v>
      </c>
      <c r="E98" s="79" t="s">
        <v>1394</v>
      </c>
      <c r="F98" s="79" t="s">
        <v>1395</v>
      </c>
      <c r="G98" s="79" t="s">
        <v>1396</v>
      </c>
      <c r="H98" s="79" t="s">
        <v>1397</v>
      </c>
      <c r="I98" s="79" t="s">
        <v>1398</v>
      </c>
      <c r="J98" s="79" t="s">
        <v>1399</v>
      </c>
      <c r="K98" s="79" t="s">
        <v>1400</v>
      </c>
      <c r="L98" s="79" t="s">
        <v>1401</v>
      </c>
      <c r="M98" s="79" t="s">
        <v>1402</v>
      </c>
      <c r="N98" s="79" t="s">
        <v>1403</v>
      </c>
      <c r="O98" s="79" t="s">
        <v>1404</v>
      </c>
    </row>
    <row r="99" spans="1:15" ht="12.75">
      <c r="A99" s="77">
        <v>36</v>
      </c>
      <c r="B99" s="79" t="s">
        <v>1405</v>
      </c>
      <c r="C99" s="79" t="s">
        <v>1406</v>
      </c>
      <c r="D99" s="79" t="s">
        <v>1407</v>
      </c>
      <c r="E99" s="79" t="s">
        <v>1408</v>
      </c>
      <c r="F99" s="79" t="s">
        <v>1409</v>
      </c>
      <c r="G99" s="79" t="s">
        <v>1410</v>
      </c>
      <c r="H99" s="79" t="s">
        <v>1411</v>
      </c>
      <c r="I99" s="79" t="s">
        <v>1412</v>
      </c>
      <c r="J99" s="79" t="s">
        <v>1413</v>
      </c>
      <c r="K99" s="79" t="s">
        <v>1414</v>
      </c>
      <c r="L99" s="79" t="s">
        <v>1415</v>
      </c>
      <c r="M99" s="79" t="s">
        <v>1416</v>
      </c>
      <c r="N99" s="79" t="s">
        <v>1417</v>
      </c>
      <c r="O99" s="79" t="s">
        <v>1418</v>
      </c>
    </row>
    <row r="100" spans="1:15" ht="12.75">
      <c r="A100" s="77">
        <v>37</v>
      </c>
      <c r="B100" s="79" t="s">
        <v>1419</v>
      </c>
      <c r="C100" s="79" t="s">
        <v>1420</v>
      </c>
      <c r="D100" s="79" t="s">
        <v>1421</v>
      </c>
      <c r="E100" s="79" t="s">
        <v>1422</v>
      </c>
      <c r="F100" s="79" t="s">
        <v>1423</v>
      </c>
      <c r="G100" s="79" t="s">
        <v>1424</v>
      </c>
      <c r="H100" s="79" t="s">
        <v>1425</v>
      </c>
      <c r="I100" s="79" t="s">
        <v>1426</v>
      </c>
      <c r="J100" s="79" t="s">
        <v>1427</v>
      </c>
      <c r="K100" s="79" t="s">
        <v>1428</v>
      </c>
      <c r="L100" s="79" t="s">
        <v>1429</v>
      </c>
      <c r="M100" s="79" t="s">
        <v>1430</v>
      </c>
      <c r="N100" s="79" t="s">
        <v>1431</v>
      </c>
      <c r="O100" s="79" t="s">
        <v>1432</v>
      </c>
    </row>
    <row r="101" spans="1:15" ht="12.75">
      <c r="A101" s="77">
        <v>38</v>
      </c>
      <c r="B101" s="79" t="s">
        <v>1433</v>
      </c>
      <c r="C101" s="79" t="s">
        <v>1434</v>
      </c>
      <c r="D101" s="79" t="s">
        <v>1435</v>
      </c>
      <c r="E101" s="79" t="s">
        <v>1436</v>
      </c>
      <c r="F101" s="79" t="s">
        <v>1437</v>
      </c>
      <c r="G101" s="79" t="s">
        <v>1438</v>
      </c>
      <c r="H101" s="79" t="s">
        <v>1439</v>
      </c>
      <c r="I101" s="79" t="s">
        <v>1440</v>
      </c>
      <c r="J101" s="79" t="s">
        <v>1441</v>
      </c>
      <c r="K101" s="79" t="s">
        <v>1442</v>
      </c>
      <c r="L101" s="79" t="s">
        <v>1443</v>
      </c>
      <c r="M101" s="79" t="s">
        <v>1444</v>
      </c>
      <c r="N101" s="79" t="s">
        <v>1445</v>
      </c>
      <c r="O101" s="79" t="s">
        <v>1446</v>
      </c>
    </row>
    <row r="102" spans="1:15" ht="12.75">
      <c r="A102" s="77">
        <v>39</v>
      </c>
      <c r="B102" s="79" t="s">
        <v>1447</v>
      </c>
      <c r="C102" s="79" t="s">
        <v>1448</v>
      </c>
      <c r="D102" s="79" t="s">
        <v>1449</v>
      </c>
      <c r="E102" s="79" t="s">
        <v>1450</v>
      </c>
      <c r="F102" s="79" t="s">
        <v>1451</v>
      </c>
      <c r="G102" s="79" t="s">
        <v>1452</v>
      </c>
      <c r="H102" s="79" t="s">
        <v>1453</v>
      </c>
      <c r="I102" s="79" t="s">
        <v>1454</v>
      </c>
      <c r="J102" s="79" t="s">
        <v>1455</v>
      </c>
      <c r="K102" s="79" t="s">
        <v>1456</v>
      </c>
      <c r="L102" s="79" t="s">
        <v>1457</v>
      </c>
      <c r="M102" s="79" t="s">
        <v>1458</v>
      </c>
      <c r="N102" s="79" t="s">
        <v>1459</v>
      </c>
      <c r="O102" s="79" t="s">
        <v>1460</v>
      </c>
    </row>
    <row r="103" spans="1:15" ht="12.75">
      <c r="A103" s="77">
        <v>40</v>
      </c>
      <c r="B103" s="79" t="s">
        <v>1461</v>
      </c>
      <c r="C103" s="79" t="s">
        <v>1462</v>
      </c>
      <c r="D103" s="79" t="s">
        <v>1463</v>
      </c>
      <c r="E103" s="79" t="s">
        <v>1464</v>
      </c>
      <c r="F103" s="79" t="s">
        <v>1465</v>
      </c>
      <c r="G103" s="79" t="s">
        <v>1466</v>
      </c>
      <c r="H103" s="79" t="s">
        <v>1467</v>
      </c>
      <c r="I103" s="79" t="s">
        <v>1468</v>
      </c>
      <c r="J103" s="79" t="s">
        <v>1469</v>
      </c>
      <c r="K103" s="79" t="s">
        <v>1470</v>
      </c>
      <c r="L103" s="79" t="s">
        <v>1471</v>
      </c>
      <c r="M103" s="79" t="s">
        <v>1472</v>
      </c>
      <c r="N103" s="79" t="s">
        <v>1473</v>
      </c>
      <c r="O103" s="79" t="s">
        <v>1474</v>
      </c>
    </row>
    <row r="104" spans="1:15" ht="12.75">
      <c r="A104" s="77">
        <v>41</v>
      </c>
      <c r="B104" s="79" t="s">
        <v>1475</v>
      </c>
      <c r="C104" s="79" t="s">
        <v>1476</v>
      </c>
      <c r="D104" s="79" t="s">
        <v>1477</v>
      </c>
      <c r="E104" s="79" t="s">
        <v>1478</v>
      </c>
      <c r="F104" s="79" t="s">
        <v>1479</v>
      </c>
      <c r="G104" s="79" t="s">
        <v>1480</v>
      </c>
      <c r="H104" s="79" t="s">
        <v>1481</v>
      </c>
      <c r="I104" s="79" t="s">
        <v>1482</v>
      </c>
      <c r="J104" s="79" t="s">
        <v>1483</v>
      </c>
      <c r="K104" s="79" t="s">
        <v>1484</v>
      </c>
      <c r="L104" s="79" t="s">
        <v>1485</v>
      </c>
      <c r="M104" s="79" t="s">
        <v>1486</v>
      </c>
      <c r="N104" s="79" t="s">
        <v>1487</v>
      </c>
      <c r="O104" s="79" t="s">
        <v>1488</v>
      </c>
    </row>
    <row r="105" spans="1:15" ht="12.75">
      <c r="A105" s="77">
        <v>42</v>
      </c>
      <c r="B105" s="79" t="s">
        <v>1489</v>
      </c>
      <c r="C105" s="79" t="s">
        <v>1490</v>
      </c>
      <c r="D105" s="79" t="s">
        <v>1491</v>
      </c>
      <c r="E105" s="79" t="s">
        <v>1492</v>
      </c>
      <c r="F105" s="79" t="s">
        <v>1493</v>
      </c>
      <c r="G105" s="79" t="s">
        <v>1494</v>
      </c>
      <c r="H105" s="79" t="s">
        <v>1495</v>
      </c>
      <c r="I105" s="79" t="s">
        <v>1496</v>
      </c>
      <c r="J105" s="79" t="s">
        <v>1497</v>
      </c>
      <c r="K105" s="79" t="s">
        <v>1498</v>
      </c>
      <c r="L105" s="79" t="s">
        <v>1499</v>
      </c>
      <c r="M105" s="79" t="s">
        <v>1500</v>
      </c>
      <c r="N105" s="79" t="s">
        <v>1501</v>
      </c>
      <c r="O105" s="79" t="s">
        <v>1502</v>
      </c>
    </row>
    <row r="106" spans="1:15" ht="12.75">
      <c r="A106" s="77">
        <v>43</v>
      </c>
      <c r="B106" s="79" t="s">
        <v>1503</v>
      </c>
      <c r="C106" s="79" t="s">
        <v>1504</v>
      </c>
      <c r="D106" s="79" t="s">
        <v>1505</v>
      </c>
      <c r="E106" s="79" t="s">
        <v>1506</v>
      </c>
      <c r="F106" s="79" t="s">
        <v>1507</v>
      </c>
      <c r="G106" s="79" t="s">
        <v>1508</v>
      </c>
      <c r="H106" s="79" t="s">
        <v>1509</v>
      </c>
      <c r="I106" s="79" t="s">
        <v>1510</v>
      </c>
      <c r="J106" s="79" t="s">
        <v>1511</v>
      </c>
      <c r="K106" s="79" t="s">
        <v>1512</v>
      </c>
      <c r="L106" s="79" t="s">
        <v>1513</v>
      </c>
      <c r="M106" s="79" t="s">
        <v>1514</v>
      </c>
      <c r="N106" s="79" t="s">
        <v>1515</v>
      </c>
      <c r="O106" s="79" t="s">
        <v>1516</v>
      </c>
    </row>
    <row r="107" spans="1:15" ht="12.75">
      <c r="A107" s="77">
        <v>44</v>
      </c>
      <c r="B107" s="79" t="s">
        <v>1517</v>
      </c>
      <c r="C107" s="79" t="s">
        <v>1518</v>
      </c>
      <c r="D107" s="79" t="s">
        <v>1519</v>
      </c>
      <c r="E107" s="79" t="s">
        <v>1520</v>
      </c>
      <c r="F107" s="79" t="s">
        <v>1521</v>
      </c>
      <c r="G107" s="79" t="s">
        <v>1522</v>
      </c>
      <c r="H107" s="79" t="s">
        <v>1523</v>
      </c>
      <c r="I107" s="79" t="s">
        <v>1524</v>
      </c>
      <c r="J107" s="79" t="s">
        <v>1525</v>
      </c>
      <c r="K107" s="79" t="s">
        <v>1526</v>
      </c>
      <c r="L107" s="79" t="s">
        <v>1527</v>
      </c>
      <c r="M107" s="79" t="s">
        <v>1528</v>
      </c>
      <c r="N107" s="79" t="s">
        <v>1529</v>
      </c>
      <c r="O107" s="79" t="s">
        <v>1530</v>
      </c>
    </row>
    <row r="108" spans="1:15" ht="12.75">
      <c r="A108" s="77">
        <v>45</v>
      </c>
      <c r="B108" s="79" t="s">
        <v>1531</v>
      </c>
      <c r="C108" s="79" t="s">
        <v>1532</v>
      </c>
      <c r="D108" s="79" t="s">
        <v>1533</v>
      </c>
      <c r="E108" s="79" t="s">
        <v>1534</v>
      </c>
      <c r="F108" s="79" t="s">
        <v>1535</v>
      </c>
      <c r="G108" s="79" t="s">
        <v>1536</v>
      </c>
      <c r="H108" s="79" t="s">
        <v>1537</v>
      </c>
      <c r="I108" s="79" t="s">
        <v>1538</v>
      </c>
      <c r="J108" s="79" t="s">
        <v>1539</v>
      </c>
      <c r="K108" s="79" t="s">
        <v>1540</v>
      </c>
      <c r="L108" s="79" t="s">
        <v>1541</v>
      </c>
      <c r="M108" s="79" t="s">
        <v>1542</v>
      </c>
      <c r="N108" s="79" t="s">
        <v>1543</v>
      </c>
      <c r="O108" s="79" t="s">
        <v>1544</v>
      </c>
    </row>
    <row r="109" spans="1:15" ht="12.75">
      <c r="A109" s="77">
        <v>46</v>
      </c>
      <c r="B109" s="79" t="s">
        <v>1545</v>
      </c>
      <c r="C109" s="79" t="s">
        <v>1546</v>
      </c>
      <c r="D109" s="79" t="s">
        <v>1547</v>
      </c>
      <c r="E109" s="79" t="s">
        <v>1548</v>
      </c>
      <c r="F109" s="79" t="s">
        <v>1549</v>
      </c>
      <c r="G109" s="79" t="s">
        <v>1550</v>
      </c>
      <c r="H109" s="79" t="s">
        <v>1551</v>
      </c>
      <c r="I109" s="79" t="s">
        <v>1552</v>
      </c>
      <c r="J109" s="79" t="s">
        <v>1553</v>
      </c>
      <c r="K109" s="79" t="s">
        <v>1554</v>
      </c>
      <c r="L109" s="79" t="s">
        <v>1555</v>
      </c>
      <c r="M109" s="79" t="s">
        <v>1556</v>
      </c>
      <c r="N109" s="79" t="s">
        <v>1557</v>
      </c>
      <c r="O109" s="79" t="s">
        <v>1558</v>
      </c>
    </row>
    <row r="110" spans="1:15" ht="12.75">
      <c r="A110" s="77">
        <v>47</v>
      </c>
      <c r="B110" s="79" t="s">
        <v>1559</v>
      </c>
      <c r="C110" s="79" t="s">
        <v>1560</v>
      </c>
      <c r="D110" s="79" t="s">
        <v>1561</v>
      </c>
      <c r="E110" s="79" t="s">
        <v>1562</v>
      </c>
      <c r="F110" s="79" t="s">
        <v>1563</v>
      </c>
      <c r="G110" s="79" t="s">
        <v>1564</v>
      </c>
      <c r="H110" s="79" t="s">
        <v>1565</v>
      </c>
      <c r="I110" s="79" t="s">
        <v>1566</v>
      </c>
      <c r="J110" s="79" t="s">
        <v>1567</v>
      </c>
      <c r="K110" s="79" t="s">
        <v>1568</v>
      </c>
      <c r="L110" s="79" t="s">
        <v>1569</v>
      </c>
      <c r="M110" s="79" t="s">
        <v>1570</v>
      </c>
      <c r="N110" s="79" t="s">
        <v>1571</v>
      </c>
      <c r="O110" s="79" t="s">
        <v>1572</v>
      </c>
    </row>
    <row r="111" spans="1:15" ht="12.75">
      <c r="A111" s="77">
        <v>48</v>
      </c>
      <c r="B111" s="79" t="s">
        <v>1573</v>
      </c>
      <c r="C111" s="79" t="s">
        <v>1574</v>
      </c>
      <c r="D111" s="79" t="s">
        <v>1575</v>
      </c>
      <c r="E111" s="79" t="s">
        <v>1576</v>
      </c>
      <c r="F111" s="79" t="s">
        <v>1577</v>
      </c>
      <c r="G111" s="79" t="s">
        <v>1578</v>
      </c>
      <c r="H111" s="79" t="s">
        <v>1579</v>
      </c>
      <c r="I111" s="79" t="s">
        <v>1580</v>
      </c>
      <c r="J111" s="79" t="s">
        <v>1581</v>
      </c>
      <c r="K111" s="79" t="s">
        <v>1582</v>
      </c>
      <c r="L111" s="79" t="s">
        <v>1583</v>
      </c>
      <c r="M111" s="79" t="s">
        <v>1584</v>
      </c>
      <c r="N111" s="79" t="s">
        <v>1585</v>
      </c>
      <c r="O111" s="79" t="s">
        <v>1586</v>
      </c>
    </row>
    <row r="113" ht="12.75">
      <c r="A113" s="76" t="e">
        <f>HLOOKUP('[2]NEER Claim Cost Calculator'!$I$22,B117:Q166,MATCH('[2]NEER Claim Cost Calculator'!$K$22,A117:A166))</f>
        <v>#REF!</v>
      </c>
    </row>
    <row r="114" spans="1:16" ht="12.75">
      <c r="A114" s="475" t="s">
        <v>1587</v>
      </c>
      <c r="B114" s="475"/>
      <c r="C114" s="475"/>
      <c r="D114" s="475"/>
      <c r="E114" s="475"/>
      <c r="F114" s="475"/>
      <c r="G114" s="475"/>
      <c r="H114" s="475"/>
      <c r="I114" s="475"/>
      <c r="J114" s="475"/>
      <c r="K114" s="475"/>
      <c r="L114" s="475"/>
      <c r="M114" s="475"/>
      <c r="N114" s="475"/>
      <c r="O114" s="475"/>
      <c r="P114" s="475"/>
    </row>
    <row r="115" spans="1:16" ht="12.75">
      <c r="A115" s="475" t="s">
        <v>1588</v>
      </c>
      <c r="B115" s="475"/>
      <c r="C115" s="475"/>
      <c r="D115" s="475"/>
      <c r="E115" s="475"/>
      <c r="F115" s="475"/>
      <c r="G115" s="475"/>
      <c r="H115" s="475"/>
      <c r="I115" s="475"/>
      <c r="J115" s="475"/>
      <c r="K115" s="475"/>
      <c r="L115" s="475"/>
      <c r="M115" s="475"/>
      <c r="N115" s="475"/>
      <c r="O115" s="475"/>
      <c r="P115" s="475"/>
    </row>
    <row r="116" spans="1:15" ht="12.75">
      <c r="A116" s="80" t="s">
        <v>1589</v>
      </c>
      <c r="B116" s="81" t="s">
        <v>1590</v>
      </c>
      <c r="C116" s="81" t="s">
        <v>1591</v>
      </c>
      <c r="D116" s="81" t="s">
        <v>1592</v>
      </c>
      <c r="E116" s="81" t="s">
        <v>1593</v>
      </c>
      <c r="F116" s="81" t="s">
        <v>1594</v>
      </c>
      <c r="G116" s="81" t="s">
        <v>1595</v>
      </c>
      <c r="H116" s="81" t="s">
        <v>1596</v>
      </c>
      <c r="I116" s="81" t="s">
        <v>1597</v>
      </c>
      <c r="J116" s="81" t="s">
        <v>1598</v>
      </c>
      <c r="K116" s="81" t="s">
        <v>1599</v>
      </c>
      <c r="L116" s="81" t="s">
        <v>1600</v>
      </c>
      <c r="M116" s="81" t="s">
        <v>1601</v>
      </c>
      <c r="N116" s="81" t="s">
        <v>1602</v>
      </c>
      <c r="O116" s="81" t="s">
        <v>1603</v>
      </c>
    </row>
    <row r="117" spans="1:15" ht="12.75">
      <c r="A117" s="82" t="s">
        <v>1604</v>
      </c>
      <c r="B117" s="272">
        <v>2</v>
      </c>
      <c r="C117" s="272">
        <v>3</v>
      </c>
      <c r="D117" s="272">
        <v>4</v>
      </c>
      <c r="E117" s="272">
        <v>5</v>
      </c>
      <c r="F117" s="272">
        <v>6</v>
      </c>
      <c r="G117" s="272">
        <v>7</v>
      </c>
      <c r="H117" s="272">
        <v>8</v>
      </c>
      <c r="I117" s="272">
        <v>9</v>
      </c>
      <c r="J117" s="272">
        <v>10</v>
      </c>
      <c r="K117" s="272">
        <v>11</v>
      </c>
      <c r="L117" s="272">
        <v>12</v>
      </c>
      <c r="M117" s="272">
        <v>13</v>
      </c>
      <c r="N117" s="272">
        <v>14</v>
      </c>
      <c r="O117" s="272">
        <v>15</v>
      </c>
    </row>
    <row r="118" spans="1:15" ht="12.75">
      <c r="A118" s="77">
        <v>0</v>
      </c>
      <c r="B118" s="79" t="s">
        <v>1605</v>
      </c>
      <c r="C118" s="79" t="s">
        <v>1606</v>
      </c>
      <c r="D118" s="79" t="s">
        <v>1607</v>
      </c>
      <c r="E118" s="79" t="s">
        <v>1608</v>
      </c>
      <c r="F118" s="79" t="s">
        <v>1609</v>
      </c>
      <c r="G118" s="79" t="s">
        <v>1610</v>
      </c>
      <c r="H118" s="79" t="s">
        <v>1611</v>
      </c>
      <c r="I118" s="79" t="s">
        <v>1612</v>
      </c>
      <c r="J118" s="79" t="s">
        <v>1613</v>
      </c>
      <c r="K118" s="79" t="s">
        <v>1614</v>
      </c>
      <c r="L118" s="79" t="s">
        <v>1615</v>
      </c>
      <c r="M118" s="79" t="s">
        <v>1616</v>
      </c>
      <c r="N118" s="79" t="s">
        <v>1617</v>
      </c>
      <c r="O118" s="79" t="s">
        <v>1618</v>
      </c>
    </row>
    <row r="119" spans="1:15" ht="12.75">
      <c r="A119" s="77">
        <v>1</v>
      </c>
      <c r="B119" s="79" t="s">
        <v>1619</v>
      </c>
      <c r="C119" s="79" t="s">
        <v>1620</v>
      </c>
      <c r="D119" s="79" t="s">
        <v>1621</v>
      </c>
      <c r="E119" s="79" t="s">
        <v>1622</v>
      </c>
      <c r="F119" s="79" t="s">
        <v>1623</v>
      </c>
      <c r="G119" s="79" t="s">
        <v>1624</v>
      </c>
      <c r="H119" s="79" t="s">
        <v>1625</v>
      </c>
      <c r="I119" s="79" t="s">
        <v>1626</v>
      </c>
      <c r="J119" s="79" t="s">
        <v>1627</v>
      </c>
      <c r="K119" s="79" t="s">
        <v>1628</v>
      </c>
      <c r="L119" s="79" t="s">
        <v>1629</v>
      </c>
      <c r="M119" s="79" t="s">
        <v>1630</v>
      </c>
      <c r="N119" s="79" t="s">
        <v>1631</v>
      </c>
      <c r="O119" s="79" t="s">
        <v>1632</v>
      </c>
    </row>
    <row r="120" spans="1:15" ht="12.75">
      <c r="A120" s="77">
        <v>2</v>
      </c>
      <c r="B120" s="79" t="s">
        <v>1633</v>
      </c>
      <c r="C120" s="79" t="s">
        <v>1634</v>
      </c>
      <c r="D120" s="79" t="s">
        <v>1635</v>
      </c>
      <c r="E120" s="79" t="s">
        <v>1636</v>
      </c>
      <c r="F120" s="79" t="s">
        <v>1637</v>
      </c>
      <c r="G120" s="79" t="s">
        <v>1638</v>
      </c>
      <c r="H120" s="79" t="s">
        <v>1639</v>
      </c>
      <c r="I120" s="79" t="s">
        <v>1640</v>
      </c>
      <c r="J120" s="79" t="s">
        <v>1641</v>
      </c>
      <c r="K120" s="79" t="s">
        <v>1642</v>
      </c>
      <c r="L120" s="79" t="s">
        <v>1643</v>
      </c>
      <c r="M120" s="79" t="s">
        <v>1644</v>
      </c>
      <c r="N120" s="79" t="s">
        <v>1645</v>
      </c>
      <c r="O120" s="79" t="s">
        <v>1646</v>
      </c>
    </row>
    <row r="121" spans="1:15" ht="12.75">
      <c r="A121" s="77">
        <v>3</v>
      </c>
      <c r="B121" s="79" t="s">
        <v>1647</v>
      </c>
      <c r="C121" s="79" t="s">
        <v>1648</v>
      </c>
      <c r="D121" s="79" t="s">
        <v>1649</v>
      </c>
      <c r="E121" s="79" t="s">
        <v>1650</v>
      </c>
      <c r="F121" s="79" t="s">
        <v>1651</v>
      </c>
      <c r="G121" s="79" t="s">
        <v>1652</v>
      </c>
      <c r="H121" s="79" t="s">
        <v>1653</v>
      </c>
      <c r="I121" s="79" t="s">
        <v>1654</v>
      </c>
      <c r="J121" s="79" t="s">
        <v>1655</v>
      </c>
      <c r="K121" s="79" t="s">
        <v>1656</v>
      </c>
      <c r="L121" s="79" t="s">
        <v>1657</v>
      </c>
      <c r="M121" s="79" t="s">
        <v>1658</v>
      </c>
      <c r="N121" s="79" t="s">
        <v>1659</v>
      </c>
      <c r="O121" s="79" t="s">
        <v>1660</v>
      </c>
    </row>
    <row r="122" spans="1:15" ht="12.75">
      <c r="A122" s="77">
        <v>4</v>
      </c>
      <c r="B122" s="79" t="s">
        <v>1661</v>
      </c>
      <c r="C122" s="79" t="s">
        <v>1662</v>
      </c>
      <c r="D122" s="79" t="s">
        <v>1663</v>
      </c>
      <c r="E122" s="79" t="s">
        <v>1664</v>
      </c>
      <c r="F122" s="79" t="s">
        <v>1665</v>
      </c>
      <c r="G122" s="79" t="s">
        <v>1666</v>
      </c>
      <c r="H122" s="79" t="s">
        <v>1667</v>
      </c>
      <c r="I122" s="79" t="s">
        <v>1668</v>
      </c>
      <c r="J122" s="79" t="s">
        <v>1669</v>
      </c>
      <c r="K122" s="79" t="s">
        <v>1670</v>
      </c>
      <c r="L122" s="79" t="s">
        <v>1671</v>
      </c>
      <c r="M122" s="79" t="s">
        <v>1672</v>
      </c>
      <c r="N122" s="79" t="s">
        <v>1673</v>
      </c>
      <c r="O122" s="79" t="s">
        <v>1674</v>
      </c>
    </row>
    <row r="123" spans="1:15" ht="12.75">
      <c r="A123" s="77">
        <v>5</v>
      </c>
      <c r="B123" s="79" t="s">
        <v>1675</v>
      </c>
      <c r="C123" s="79" t="s">
        <v>1676</v>
      </c>
      <c r="D123" s="79" t="s">
        <v>1677</v>
      </c>
      <c r="E123" s="79" t="s">
        <v>1678</v>
      </c>
      <c r="F123" s="79" t="s">
        <v>1679</v>
      </c>
      <c r="G123" s="79" t="s">
        <v>1680</v>
      </c>
      <c r="H123" s="79" t="s">
        <v>1681</v>
      </c>
      <c r="I123" s="79" t="s">
        <v>1682</v>
      </c>
      <c r="J123" s="79" t="s">
        <v>1683</v>
      </c>
      <c r="K123" s="79" t="s">
        <v>1684</v>
      </c>
      <c r="L123" s="79" t="s">
        <v>1685</v>
      </c>
      <c r="M123" s="79" t="s">
        <v>1686</v>
      </c>
      <c r="N123" s="79" t="s">
        <v>1687</v>
      </c>
      <c r="O123" s="79" t="s">
        <v>1688</v>
      </c>
    </row>
    <row r="124" spans="1:15" ht="12.75">
      <c r="A124" s="77">
        <v>6</v>
      </c>
      <c r="B124" s="79" t="s">
        <v>1689</v>
      </c>
      <c r="C124" s="79" t="s">
        <v>1690</v>
      </c>
      <c r="D124" s="79" t="s">
        <v>1691</v>
      </c>
      <c r="E124" s="79" t="s">
        <v>1692</v>
      </c>
      <c r="F124" s="79" t="s">
        <v>1693</v>
      </c>
      <c r="G124" s="79" t="s">
        <v>1694</v>
      </c>
      <c r="H124" s="79" t="s">
        <v>1695</v>
      </c>
      <c r="I124" s="79" t="s">
        <v>1696</v>
      </c>
      <c r="J124" s="79" t="s">
        <v>1697</v>
      </c>
      <c r="K124" s="79" t="s">
        <v>1698</v>
      </c>
      <c r="L124" s="79" t="s">
        <v>1699</v>
      </c>
      <c r="M124" s="79" t="s">
        <v>1700</v>
      </c>
      <c r="N124" s="79" t="s">
        <v>1701</v>
      </c>
      <c r="O124" s="79" t="s">
        <v>1702</v>
      </c>
    </row>
    <row r="125" spans="1:15" ht="12.75">
      <c r="A125" s="77">
        <v>7</v>
      </c>
      <c r="B125" s="79" t="s">
        <v>1703</v>
      </c>
      <c r="C125" s="79" t="s">
        <v>1704</v>
      </c>
      <c r="D125" s="79" t="s">
        <v>1705</v>
      </c>
      <c r="E125" s="79" t="s">
        <v>1706</v>
      </c>
      <c r="F125" s="79" t="s">
        <v>1707</v>
      </c>
      <c r="G125" s="79" t="s">
        <v>1708</v>
      </c>
      <c r="H125" s="79" t="s">
        <v>1709</v>
      </c>
      <c r="I125" s="79" t="s">
        <v>1710</v>
      </c>
      <c r="J125" s="79" t="s">
        <v>1711</v>
      </c>
      <c r="K125" s="79" t="s">
        <v>1712</v>
      </c>
      <c r="L125" s="79" t="s">
        <v>1713</v>
      </c>
      <c r="M125" s="79" t="s">
        <v>1714</v>
      </c>
      <c r="N125" s="79" t="s">
        <v>1715</v>
      </c>
      <c r="O125" s="79" t="s">
        <v>1716</v>
      </c>
    </row>
    <row r="126" spans="1:15" ht="12.75">
      <c r="A126" s="77">
        <v>8</v>
      </c>
      <c r="B126" s="79" t="s">
        <v>1717</v>
      </c>
      <c r="C126" s="79" t="s">
        <v>1718</v>
      </c>
      <c r="D126" s="79" t="s">
        <v>1719</v>
      </c>
      <c r="E126" s="79" t="s">
        <v>1720</v>
      </c>
      <c r="F126" s="79" t="s">
        <v>1721</v>
      </c>
      <c r="G126" s="79" t="s">
        <v>1722</v>
      </c>
      <c r="H126" s="79" t="s">
        <v>1723</v>
      </c>
      <c r="I126" s="79" t="s">
        <v>1724</v>
      </c>
      <c r="J126" s="79" t="s">
        <v>1725</v>
      </c>
      <c r="K126" s="79" t="s">
        <v>1726</v>
      </c>
      <c r="L126" s="79" t="s">
        <v>1727</v>
      </c>
      <c r="M126" s="79" t="s">
        <v>1728</v>
      </c>
      <c r="N126" s="79" t="s">
        <v>1729</v>
      </c>
      <c r="O126" s="79" t="s">
        <v>1730</v>
      </c>
    </row>
    <row r="127" spans="1:15" ht="12.75">
      <c r="A127" s="77">
        <v>9</v>
      </c>
      <c r="B127" s="79" t="s">
        <v>1731</v>
      </c>
      <c r="C127" s="79" t="s">
        <v>1732</v>
      </c>
      <c r="D127" s="79" t="s">
        <v>1733</v>
      </c>
      <c r="E127" s="79" t="s">
        <v>1734</v>
      </c>
      <c r="F127" s="79" t="s">
        <v>1735</v>
      </c>
      <c r="G127" s="79" t="s">
        <v>1736</v>
      </c>
      <c r="H127" s="79" t="s">
        <v>1737</v>
      </c>
      <c r="I127" s="79" t="s">
        <v>1738</v>
      </c>
      <c r="J127" s="79" t="s">
        <v>1739</v>
      </c>
      <c r="K127" s="79" t="s">
        <v>1740</v>
      </c>
      <c r="L127" s="79" t="s">
        <v>1741</v>
      </c>
      <c r="M127" s="79" t="s">
        <v>1742</v>
      </c>
      <c r="N127" s="79" t="s">
        <v>1743</v>
      </c>
      <c r="O127" s="79" t="s">
        <v>1744</v>
      </c>
    </row>
    <row r="128" spans="1:15" ht="12.75">
      <c r="A128" s="77">
        <v>10</v>
      </c>
      <c r="B128" s="79" t="s">
        <v>1745</v>
      </c>
      <c r="C128" s="79" t="s">
        <v>1746</v>
      </c>
      <c r="D128" s="79" t="s">
        <v>1747</v>
      </c>
      <c r="E128" s="79" t="s">
        <v>1748</v>
      </c>
      <c r="F128" s="79" t="s">
        <v>1749</v>
      </c>
      <c r="G128" s="79" t="s">
        <v>1750</v>
      </c>
      <c r="H128" s="79" t="s">
        <v>1751</v>
      </c>
      <c r="I128" s="79" t="s">
        <v>1752</v>
      </c>
      <c r="J128" s="79" t="s">
        <v>1753</v>
      </c>
      <c r="K128" s="79" t="s">
        <v>1754</v>
      </c>
      <c r="L128" s="79" t="s">
        <v>1755</v>
      </c>
      <c r="M128" s="79" t="s">
        <v>1756</v>
      </c>
      <c r="N128" s="79" t="s">
        <v>1757</v>
      </c>
      <c r="O128" s="79" t="s">
        <v>1758</v>
      </c>
    </row>
    <row r="129" spans="1:15" ht="12.75">
      <c r="A129" s="77">
        <v>11</v>
      </c>
      <c r="B129" s="79" t="s">
        <v>1759</v>
      </c>
      <c r="C129" s="79" t="s">
        <v>1760</v>
      </c>
      <c r="D129" s="79" t="s">
        <v>1761</v>
      </c>
      <c r="E129" s="79" t="s">
        <v>1762</v>
      </c>
      <c r="F129" s="79" t="s">
        <v>1763</v>
      </c>
      <c r="G129" s="79" t="s">
        <v>1764</v>
      </c>
      <c r="H129" s="79" t="s">
        <v>1765</v>
      </c>
      <c r="I129" s="79" t="s">
        <v>1766</v>
      </c>
      <c r="J129" s="79" t="s">
        <v>1767</v>
      </c>
      <c r="K129" s="79" t="s">
        <v>1768</v>
      </c>
      <c r="L129" s="79" t="s">
        <v>1769</v>
      </c>
      <c r="M129" s="79" t="s">
        <v>1770</v>
      </c>
      <c r="N129" s="79" t="s">
        <v>1771</v>
      </c>
      <c r="O129" s="79" t="s">
        <v>1772</v>
      </c>
    </row>
    <row r="130" spans="1:15" ht="12.75">
      <c r="A130" s="77">
        <v>12</v>
      </c>
      <c r="B130" s="79" t="s">
        <v>1773</v>
      </c>
      <c r="C130" s="79" t="s">
        <v>1774</v>
      </c>
      <c r="D130" s="79" t="s">
        <v>1775</v>
      </c>
      <c r="E130" s="79" t="s">
        <v>1776</v>
      </c>
      <c r="F130" s="79" t="s">
        <v>1777</v>
      </c>
      <c r="G130" s="79" t="s">
        <v>1778</v>
      </c>
      <c r="H130" s="79" t="s">
        <v>1779</v>
      </c>
      <c r="I130" s="79" t="s">
        <v>1780</v>
      </c>
      <c r="J130" s="79" t="s">
        <v>1781</v>
      </c>
      <c r="K130" s="79" t="s">
        <v>1782</v>
      </c>
      <c r="L130" s="79" t="s">
        <v>1783</v>
      </c>
      <c r="M130" s="79" t="s">
        <v>1784</v>
      </c>
      <c r="N130" s="79" t="s">
        <v>1785</v>
      </c>
      <c r="O130" s="79" t="s">
        <v>1786</v>
      </c>
    </row>
    <row r="131" spans="1:15" ht="12.75">
      <c r="A131" s="77">
        <v>13</v>
      </c>
      <c r="B131" s="79" t="s">
        <v>1787</v>
      </c>
      <c r="C131" s="79" t="s">
        <v>1788</v>
      </c>
      <c r="D131" s="79" t="s">
        <v>1789</v>
      </c>
      <c r="E131" s="79" t="s">
        <v>1790</v>
      </c>
      <c r="F131" s="79" t="s">
        <v>1791</v>
      </c>
      <c r="G131" s="79" t="s">
        <v>1792</v>
      </c>
      <c r="H131" s="79" t="s">
        <v>1793</v>
      </c>
      <c r="I131" s="79" t="s">
        <v>1794</v>
      </c>
      <c r="J131" s="79" t="s">
        <v>1795</v>
      </c>
      <c r="K131" s="79" t="s">
        <v>1796</v>
      </c>
      <c r="L131" s="79" t="s">
        <v>1797</v>
      </c>
      <c r="M131" s="79" t="s">
        <v>1798</v>
      </c>
      <c r="N131" s="79" t="s">
        <v>1799</v>
      </c>
      <c r="O131" s="79" t="s">
        <v>1800</v>
      </c>
    </row>
    <row r="132" spans="1:15" ht="12.75">
      <c r="A132" s="77">
        <v>14</v>
      </c>
      <c r="B132" s="79" t="s">
        <v>1801</v>
      </c>
      <c r="C132" s="79" t="s">
        <v>1802</v>
      </c>
      <c r="D132" s="79" t="s">
        <v>1803</v>
      </c>
      <c r="E132" s="79" t="s">
        <v>1804</v>
      </c>
      <c r="F132" s="79" t="s">
        <v>1805</v>
      </c>
      <c r="G132" s="79" t="s">
        <v>1806</v>
      </c>
      <c r="H132" s="79" t="s">
        <v>1807</v>
      </c>
      <c r="I132" s="79" t="s">
        <v>1808</v>
      </c>
      <c r="J132" s="79" t="s">
        <v>1809</v>
      </c>
      <c r="K132" s="79" t="s">
        <v>1810</v>
      </c>
      <c r="L132" s="79" t="s">
        <v>1811</v>
      </c>
      <c r="M132" s="79" t="s">
        <v>1812</v>
      </c>
      <c r="N132" s="79" t="s">
        <v>1813</v>
      </c>
      <c r="O132" s="79" t="s">
        <v>1814</v>
      </c>
    </row>
    <row r="133" spans="1:15" ht="12.75">
      <c r="A133" s="77">
        <v>15</v>
      </c>
      <c r="B133" s="79" t="s">
        <v>1815</v>
      </c>
      <c r="C133" s="79" t="s">
        <v>1816</v>
      </c>
      <c r="D133" s="79" t="s">
        <v>1817</v>
      </c>
      <c r="E133" s="79" t="s">
        <v>1818</v>
      </c>
      <c r="F133" s="79" t="s">
        <v>1819</v>
      </c>
      <c r="G133" s="79" t="s">
        <v>1820</v>
      </c>
      <c r="H133" s="79" t="s">
        <v>1821</v>
      </c>
      <c r="I133" s="79" t="s">
        <v>1822</v>
      </c>
      <c r="J133" s="79" t="s">
        <v>1823</v>
      </c>
      <c r="K133" s="79" t="s">
        <v>1824</v>
      </c>
      <c r="L133" s="79" t="s">
        <v>1825</v>
      </c>
      <c r="M133" s="79" t="s">
        <v>1826</v>
      </c>
      <c r="N133" s="79" t="s">
        <v>1827</v>
      </c>
      <c r="O133" s="79" t="s">
        <v>1828</v>
      </c>
    </row>
    <row r="134" spans="1:15" ht="12.75">
      <c r="A134" s="77">
        <v>16</v>
      </c>
      <c r="B134" s="79" t="s">
        <v>1829</v>
      </c>
      <c r="C134" s="79" t="s">
        <v>1830</v>
      </c>
      <c r="D134" s="79" t="s">
        <v>1831</v>
      </c>
      <c r="E134" s="79" t="s">
        <v>1832</v>
      </c>
      <c r="F134" s="79" t="s">
        <v>1833</v>
      </c>
      <c r="G134" s="79" t="s">
        <v>1834</v>
      </c>
      <c r="H134" s="79" t="s">
        <v>1835</v>
      </c>
      <c r="I134" s="79" t="s">
        <v>1836</v>
      </c>
      <c r="J134" s="79" t="s">
        <v>1837</v>
      </c>
      <c r="K134" s="79" t="s">
        <v>1838</v>
      </c>
      <c r="L134" s="79" t="s">
        <v>1839</v>
      </c>
      <c r="M134" s="79" t="s">
        <v>1840</v>
      </c>
      <c r="N134" s="79" t="s">
        <v>1841</v>
      </c>
      <c r="O134" s="79" t="s">
        <v>1842</v>
      </c>
    </row>
    <row r="135" spans="1:15" ht="12.75">
      <c r="A135" s="77">
        <v>17</v>
      </c>
      <c r="B135" s="79" t="s">
        <v>1843</v>
      </c>
      <c r="C135" s="79" t="s">
        <v>1844</v>
      </c>
      <c r="D135" s="79" t="s">
        <v>1845</v>
      </c>
      <c r="E135" s="79" t="s">
        <v>1846</v>
      </c>
      <c r="F135" s="79" t="s">
        <v>1847</v>
      </c>
      <c r="G135" s="79" t="s">
        <v>1848</v>
      </c>
      <c r="H135" s="79" t="s">
        <v>1849</v>
      </c>
      <c r="I135" s="79" t="s">
        <v>1850</v>
      </c>
      <c r="J135" s="79" t="s">
        <v>1851</v>
      </c>
      <c r="K135" s="79" t="s">
        <v>1852</v>
      </c>
      <c r="L135" s="79" t="s">
        <v>1853</v>
      </c>
      <c r="M135" s="79" t="s">
        <v>1854</v>
      </c>
      <c r="N135" s="79" t="s">
        <v>1855</v>
      </c>
      <c r="O135" s="79" t="s">
        <v>1856</v>
      </c>
    </row>
    <row r="136" spans="1:15" ht="12.75">
      <c r="A136" s="77">
        <v>18</v>
      </c>
      <c r="B136" s="79" t="s">
        <v>1857</v>
      </c>
      <c r="C136" s="79" t="s">
        <v>1858</v>
      </c>
      <c r="D136" s="79" t="s">
        <v>1859</v>
      </c>
      <c r="E136" s="79" t="s">
        <v>1860</v>
      </c>
      <c r="F136" s="79" t="s">
        <v>1861</v>
      </c>
      <c r="G136" s="79" t="s">
        <v>1862</v>
      </c>
      <c r="H136" s="79" t="s">
        <v>1863</v>
      </c>
      <c r="I136" s="79" t="s">
        <v>1864</v>
      </c>
      <c r="J136" s="79" t="s">
        <v>1865</v>
      </c>
      <c r="K136" s="79" t="s">
        <v>1866</v>
      </c>
      <c r="L136" s="79" t="s">
        <v>1867</v>
      </c>
      <c r="M136" s="79" t="s">
        <v>1868</v>
      </c>
      <c r="N136" s="79" t="s">
        <v>1869</v>
      </c>
      <c r="O136" s="79" t="s">
        <v>1870</v>
      </c>
    </row>
    <row r="137" spans="1:15" ht="12.75">
      <c r="A137" s="77">
        <v>19</v>
      </c>
      <c r="B137" s="79" t="s">
        <v>1871</v>
      </c>
      <c r="C137" s="79" t="s">
        <v>1872</v>
      </c>
      <c r="D137" s="79" t="s">
        <v>1873</v>
      </c>
      <c r="E137" s="79" t="s">
        <v>1874</v>
      </c>
      <c r="F137" s="79" t="s">
        <v>1875</v>
      </c>
      <c r="G137" s="79" t="s">
        <v>1876</v>
      </c>
      <c r="H137" s="79" t="s">
        <v>1877</v>
      </c>
      <c r="I137" s="79" t="s">
        <v>1878</v>
      </c>
      <c r="J137" s="79" t="s">
        <v>1879</v>
      </c>
      <c r="K137" s="79" t="s">
        <v>1880</v>
      </c>
      <c r="L137" s="79" t="s">
        <v>1881</v>
      </c>
      <c r="M137" s="79" t="s">
        <v>1882</v>
      </c>
      <c r="N137" s="79" t="s">
        <v>1883</v>
      </c>
      <c r="O137" s="79" t="s">
        <v>1884</v>
      </c>
    </row>
    <row r="138" spans="1:15" ht="12.75">
      <c r="A138" s="77">
        <v>20</v>
      </c>
      <c r="B138" s="79" t="s">
        <v>1885</v>
      </c>
      <c r="C138" s="79" t="s">
        <v>1886</v>
      </c>
      <c r="D138" s="79" t="s">
        <v>1887</v>
      </c>
      <c r="E138" s="79" t="s">
        <v>1888</v>
      </c>
      <c r="F138" s="79" t="s">
        <v>1889</v>
      </c>
      <c r="G138" s="79" t="s">
        <v>1890</v>
      </c>
      <c r="H138" s="79" t="s">
        <v>1891</v>
      </c>
      <c r="I138" s="79" t="s">
        <v>1892</v>
      </c>
      <c r="J138" s="79" t="s">
        <v>1893</v>
      </c>
      <c r="K138" s="79" t="s">
        <v>1894</v>
      </c>
      <c r="L138" s="79" t="s">
        <v>1895</v>
      </c>
      <c r="M138" s="79" t="s">
        <v>1896</v>
      </c>
      <c r="N138" s="79" t="s">
        <v>1897</v>
      </c>
      <c r="O138" s="79" t="s">
        <v>1898</v>
      </c>
    </row>
    <row r="139" spans="1:15" ht="12.75">
      <c r="A139" s="77">
        <v>21</v>
      </c>
      <c r="B139" s="79" t="s">
        <v>1899</v>
      </c>
      <c r="C139" s="79" t="s">
        <v>1900</v>
      </c>
      <c r="D139" s="79" t="s">
        <v>1901</v>
      </c>
      <c r="E139" s="79" t="s">
        <v>1902</v>
      </c>
      <c r="F139" s="79" t="s">
        <v>1903</v>
      </c>
      <c r="G139" s="79" t="s">
        <v>1904</v>
      </c>
      <c r="H139" s="79" t="s">
        <v>1905</v>
      </c>
      <c r="I139" s="79" t="s">
        <v>1906</v>
      </c>
      <c r="J139" s="79" t="s">
        <v>1907</v>
      </c>
      <c r="K139" s="79" t="s">
        <v>1908</v>
      </c>
      <c r="L139" s="79" t="s">
        <v>1909</v>
      </c>
      <c r="M139" s="79" t="s">
        <v>1910</v>
      </c>
      <c r="N139" s="79" t="s">
        <v>1911</v>
      </c>
      <c r="O139" s="79" t="s">
        <v>1912</v>
      </c>
    </row>
    <row r="140" spans="1:15" ht="12.75">
      <c r="A140" s="77">
        <v>22</v>
      </c>
      <c r="B140" s="79" t="s">
        <v>1913</v>
      </c>
      <c r="C140" s="79" t="s">
        <v>1914</v>
      </c>
      <c r="D140" s="79" t="s">
        <v>1915</v>
      </c>
      <c r="E140" s="79" t="s">
        <v>1916</v>
      </c>
      <c r="F140" s="79" t="s">
        <v>1917</v>
      </c>
      <c r="G140" s="79" t="s">
        <v>1918</v>
      </c>
      <c r="H140" s="79" t="s">
        <v>1919</v>
      </c>
      <c r="I140" s="79" t="s">
        <v>1920</v>
      </c>
      <c r="J140" s="79" t="s">
        <v>1921</v>
      </c>
      <c r="K140" s="79" t="s">
        <v>1922</v>
      </c>
      <c r="L140" s="79" t="s">
        <v>1923</v>
      </c>
      <c r="M140" s="79" t="s">
        <v>1924</v>
      </c>
      <c r="N140" s="79" t="s">
        <v>1925</v>
      </c>
      <c r="O140" s="79" t="s">
        <v>1926</v>
      </c>
    </row>
    <row r="141" spans="1:15" ht="12.75">
      <c r="A141" s="77">
        <v>23</v>
      </c>
      <c r="B141" s="79" t="s">
        <v>1927</v>
      </c>
      <c r="C141" s="79" t="s">
        <v>1928</v>
      </c>
      <c r="D141" s="79" t="s">
        <v>1929</v>
      </c>
      <c r="E141" s="79" t="s">
        <v>1930</v>
      </c>
      <c r="F141" s="79" t="s">
        <v>1931</v>
      </c>
      <c r="G141" s="79" t="s">
        <v>1932</v>
      </c>
      <c r="H141" s="79" t="s">
        <v>1933</v>
      </c>
      <c r="I141" s="79" t="s">
        <v>1934</v>
      </c>
      <c r="J141" s="79" t="s">
        <v>1935</v>
      </c>
      <c r="K141" s="79" t="s">
        <v>1936</v>
      </c>
      <c r="L141" s="79" t="s">
        <v>1937</v>
      </c>
      <c r="M141" s="79" t="s">
        <v>1938</v>
      </c>
      <c r="N141" s="79" t="s">
        <v>1939</v>
      </c>
      <c r="O141" s="79" t="s">
        <v>1940</v>
      </c>
    </row>
    <row r="142" spans="1:15" ht="12.75">
      <c r="A142" s="77">
        <v>24</v>
      </c>
      <c r="B142" s="79" t="s">
        <v>1941</v>
      </c>
      <c r="C142" s="79" t="s">
        <v>1942</v>
      </c>
      <c r="D142" s="79" t="s">
        <v>1943</v>
      </c>
      <c r="E142" s="79" t="s">
        <v>1944</v>
      </c>
      <c r="F142" s="79" t="s">
        <v>1945</v>
      </c>
      <c r="G142" s="79" t="s">
        <v>1946</v>
      </c>
      <c r="H142" s="79" t="s">
        <v>1947</v>
      </c>
      <c r="I142" s="79" t="s">
        <v>1948</v>
      </c>
      <c r="J142" s="79" t="s">
        <v>1949</v>
      </c>
      <c r="K142" s="79" t="s">
        <v>1950</v>
      </c>
      <c r="L142" s="79" t="s">
        <v>1951</v>
      </c>
      <c r="M142" s="79" t="s">
        <v>1952</v>
      </c>
      <c r="N142" s="79" t="s">
        <v>1953</v>
      </c>
      <c r="O142" s="79" t="s">
        <v>1954</v>
      </c>
    </row>
    <row r="143" spans="1:15" ht="12.75">
      <c r="A143" s="77">
        <v>25</v>
      </c>
      <c r="B143" s="79" t="s">
        <v>1955</v>
      </c>
      <c r="C143" s="79" t="s">
        <v>1956</v>
      </c>
      <c r="D143" s="79" t="s">
        <v>1957</v>
      </c>
      <c r="E143" s="79" t="s">
        <v>1958</v>
      </c>
      <c r="F143" s="79" t="s">
        <v>1959</v>
      </c>
      <c r="G143" s="79" t="s">
        <v>1960</v>
      </c>
      <c r="H143" s="79" t="s">
        <v>1961</v>
      </c>
      <c r="I143" s="79" t="s">
        <v>1962</v>
      </c>
      <c r="J143" s="79" t="s">
        <v>1963</v>
      </c>
      <c r="K143" s="79" t="s">
        <v>1964</v>
      </c>
      <c r="L143" s="79" t="s">
        <v>1965</v>
      </c>
      <c r="M143" s="79" t="s">
        <v>1966</v>
      </c>
      <c r="N143" s="79" t="s">
        <v>1967</v>
      </c>
      <c r="O143" s="79" t="s">
        <v>1968</v>
      </c>
    </row>
    <row r="144" spans="1:15" ht="12.75">
      <c r="A144" s="77">
        <v>26</v>
      </c>
      <c r="B144" s="79" t="s">
        <v>1969</v>
      </c>
      <c r="C144" s="79" t="s">
        <v>1970</v>
      </c>
      <c r="D144" s="79" t="s">
        <v>1971</v>
      </c>
      <c r="E144" s="79" t="s">
        <v>1972</v>
      </c>
      <c r="F144" s="79" t="s">
        <v>1973</v>
      </c>
      <c r="G144" s="79" t="s">
        <v>1974</v>
      </c>
      <c r="H144" s="79" t="s">
        <v>1975</v>
      </c>
      <c r="I144" s="79" t="s">
        <v>1976</v>
      </c>
      <c r="J144" s="79" t="s">
        <v>1977</v>
      </c>
      <c r="K144" s="79" t="s">
        <v>1978</v>
      </c>
      <c r="L144" s="79" t="s">
        <v>1979</v>
      </c>
      <c r="M144" s="79" t="s">
        <v>1980</v>
      </c>
      <c r="N144" s="79" t="s">
        <v>1981</v>
      </c>
      <c r="O144" s="79" t="s">
        <v>1982</v>
      </c>
    </row>
    <row r="145" spans="1:15" ht="12.75">
      <c r="A145" s="77">
        <v>27</v>
      </c>
      <c r="B145" s="79" t="s">
        <v>1983</v>
      </c>
      <c r="C145" s="79" t="s">
        <v>1984</v>
      </c>
      <c r="D145" s="79" t="s">
        <v>1985</v>
      </c>
      <c r="E145" s="79" t="s">
        <v>1986</v>
      </c>
      <c r="F145" s="79" t="s">
        <v>1987</v>
      </c>
      <c r="G145" s="79" t="s">
        <v>1988</v>
      </c>
      <c r="H145" s="79" t="s">
        <v>1989</v>
      </c>
      <c r="I145" s="79" t="s">
        <v>1990</v>
      </c>
      <c r="J145" s="79" t="s">
        <v>1991</v>
      </c>
      <c r="K145" s="79" t="s">
        <v>1992</v>
      </c>
      <c r="L145" s="79" t="s">
        <v>1993</v>
      </c>
      <c r="M145" s="79" t="s">
        <v>1994</v>
      </c>
      <c r="N145" s="79" t="s">
        <v>1995</v>
      </c>
      <c r="O145" s="79" t="s">
        <v>1996</v>
      </c>
    </row>
    <row r="146" spans="1:15" ht="12.75">
      <c r="A146" s="77">
        <v>28</v>
      </c>
      <c r="B146" s="79" t="s">
        <v>1997</v>
      </c>
      <c r="C146" s="79" t="s">
        <v>1998</v>
      </c>
      <c r="D146" s="79" t="s">
        <v>1999</v>
      </c>
      <c r="E146" s="79" t="s">
        <v>2000</v>
      </c>
      <c r="F146" s="79" t="s">
        <v>2001</v>
      </c>
      <c r="G146" s="79" t="s">
        <v>2002</v>
      </c>
      <c r="H146" s="79" t="s">
        <v>2003</v>
      </c>
      <c r="I146" s="79" t="s">
        <v>2004</v>
      </c>
      <c r="J146" s="79" t="s">
        <v>2005</v>
      </c>
      <c r="K146" s="79" t="s">
        <v>2006</v>
      </c>
      <c r="L146" s="79" t="s">
        <v>2007</v>
      </c>
      <c r="M146" s="79" t="s">
        <v>2008</v>
      </c>
      <c r="N146" s="79" t="s">
        <v>2009</v>
      </c>
      <c r="O146" s="79" t="s">
        <v>2010</v>
      </c>
    </row>
    <row r="147" spans="1:15" ht="12.75">
      <c r="A147" s="77">
        <v>29</v>
      </c>
      <c r="B147" s="79" t="s">
        <v>2011</v>
      </c>
      <c r="C147" s="79" t="s">
        <v>2012</v>
      </c>
      <c r="D147" s="79" t="s">
        <v>2013</v>
      </c>
      <c r="E147" s="79" t="s">
        <v>2014</v>
      </c>
      <c r="F147" s="79" t="s">
        <v>2015</v>
      </c>
      <c r="G147" s="79" t="s">
        <v>2016</v>
      </c>
      <c r="H147" s="79" t="s">
        <v>2017</v>
      </c>
      <c r="I147" s="79" t="s">
        <v>2018</v>
      </c>
      <c r="J147" s="79" t="s">
        <v>2019</v>
      </c>
      <c r="K147" s="79" t="s">
        <v>2020</v>
      </c>
      <c r="L147" s="79" t="s">
        <v>2021</v>
      </c>
      <c r="M147" s="79" t="s">
        <v>2022</v>
      </c>
      <c r="N147" s="79" t="s">
        <v>2023</v>
      </c>
      <c r="O147" s="79" t="s">
        <v>2024</v>
      </c>
    </row>
    <row r="148" spans="1:15" ht="12.75">
      <c r="A148" s="77">
        <v>30</v>
      </c>
      <c r="B148" s="79" t="s">
        <v>2025</v>
      </c>
      <c r="C148" s="79" t="s">
        <v>2026</v>
      </c>
      <c r="D148" s="79" t="s">
        <v>2027</v>
      </c>
      <c r="E148" s="79" t="s">
        <v>2028</v>
      </c>
      <c r="F148" s="79" t="s">
        <v>2029</v>
      </c>
      <c r="G148" s="79" t="s">
        <v>2030</v>
      </c>
      <c r="H148" s="79" t="s">
        <v>2031</v>
      </c>
      <c r="I148" s="79" t="s">
        <v>2032</v>
      </c>
      <c r="J148" s="79" t="s">
        <v>2033</v>
      </c>
      <c r="K148" s="79" t="s">
        <v>2034</v>
      </c>
      <c r="L148" s="79" t="s">
        <v>2035</v>
      </c>
      <c r="M148" s="79" t="s">
        <v>2036</v>
      </c>
      <c r="N148" s="79" t="s">
        <v>2037</v>
      </c>
      <c r="O148" s="79" t="s">
        <v>2038</v>
      </c>
    </row>
    <row r="149" spans="1:15" ht="12.75">
      <c r="A149" s="77">
        <v>31</v>
      </c>
      <c r="B149" s="79" t="s">
        <v>2039</v>
      </c>
      <c r="C149" s="79" t="s">
        <v>2040</v>
      </c>
      <c r="D149" s="79" t="s">
        <v>2041</v>
      </c>
      <c r="E149" s="79" t="s">
        <v>2042</v>
      </c>
      <c r="F149" s="79" t="s">
        <v>2043</v>
      </c>
      <c r="G149" s="79" t="s">
        <v>2044</v>
      </c>
      <c r="H149" s="79" t="s">
        <v>2045</v>
      </c>
      <c r="I149" s="79" t="s">
        <v>2046</v>
      </c>
      <c r="J149" s="79" t="s">
        <v>2047</v>
      </c>
      <c r="K149" s="79" t="s">
        <v>2048</v>
      </c>
      <c r="L149" s="79" t="s">
        <v>2049</v>
      </c>
      <c r="M149" s="79" t="s">
        <v>2050</v>
      </c>
      <c r="N149" s="79" t="s">
        <v>2051</v>
      </c>
      <c r="O149" s="79" t="s">
        <v>2052</v>
      </c>
    </row>
    <row r="150" spans="1:15" ht="12.75">
      <c r="A150" s="77">
        <v>32</v>
      </c>
      <c r="B150" s="79" t="s">
        <v>2053</v>
      </c>
      <c r="C150" s="79" t="s">
        <v>2054</v>
      </c>
      <c r="D150" s="79" t="s">
        <v>2055</v>
      </c>
      <c r="E150" s="79" t="s">
        <v>2056</v>
      </c>
      <c r="F150" s="79" t="s">
        <v>2057</v>
      </c>
      <c r="G150" s="79" t="s">
        <v>2058</v>
      </c>
      <c r="H150" s="79" t="s">
        <v>2059</v>
      </c>
      <c r="I150" s="79" t="s">
        <v>2060</v>
      </c>
      <c r="J150" s="79" t="s">
        <v>2061</v>
      </c>
      <c r="K150" s="79" t="s">
        <v>2062</v>
      </c>
      <c r="L150" s="79" t="s">
        <v>2063</v>
      </c>
      <c r="M150" s="79" t="s">
        <v>2064</v>
      </c>
      <c r="N150" s="79" t="s">
        <v>2065</v>
      </c>
      <c r="O150" s="79" t="s">
        <v>2066</v>
      </c>
    </row>
    <row r="151" spans="1:15" ht="12.75">
      <c r="A151" s="77">
        <v>33</v>
      </c>
      <c r="B151" s="79" t="s">
        <v>2067</v>
      </c>
      <c r="C151" s="79" t="s">
        <v>2068</v>
      </c>
      <c r="D151" s="79" t="s">
        <v>2069</v>
      </c>
      <c r="E151" s="79" t="s">
        <v>2070</v>
      </c>
      <c r="F151" s="79" t="s">
        <v>2071</v>
      </c>
      <c r="G151" s="79" t="s">
        <v>2072</v>
      </c>
      <c r="H151" s="79" t="s">
        <v>2073</v>
      </c>
      <c r="I151" s="79" t="s">
        <v>2074</v>
      </c>
      <c r="J151" s="79" t="s">
        <v>2075</v>
      </c>
      <c r="K151" s="79" t="s">
        <v>2076</v>
      </c>
      <c r="L151" s="79" t="s">
        <v>2077</v>
      </c>
      <c r="M151" s="79" t="s">
        <v>2078</v>
      </c>
      <c r="N151" s="79" t="s">
        <v>2079</v>
      </c>
      <c r="O151" s="79" t="s">
        <v>2080</v>
      </c>
    </row>
    <row r="152" spans="1:15" ht="12.75">
      <c r="A152" s="77">
        <v>34</v>
      </c>
      <c r="B152" s="79" t="s">
        <v>2081</v>
      </c>
      <c r="C152" s="79" t="s">
        <v>2082</v>
      </c>
      <c r="D152" s="79" t="s">
        <v>2083</v>
      </c>
      <c r="E152" s="79" t="s">
        <v>2084</v>
      </c>
      <c r="F152" s="79" t="s">
        <v>2085</v>
      </c>
      <c r="G152" s="79" t="s">
        <v>2086</v>
      </c>
      <c r="H152" s="79" t="s">
        <v>2087</v>
      </c>
      <c r="I152" s="79" t="s">
        <v>2088</v>
      </c>
      <c r="J152" s="79" t="s">
        <v>2089</v>
      </c>
      <c r="K152" s="79" t="s">
        <v>2090</v>
      </c>
      <c r="L152" s="79" t="s">
        <v>2091</v>
      </c>
      <c r="M152" s="79" t="s">
        <v>2092</v>
      </c>
      <c r="N152" s="79" t="s">
        <v>2093</v>
      </c>
      <c r="O152" s="79" t="s">
        <v>2094</v>
      </c>
    </row>
    <row r="153" spans="1:15" ht="12.75">
      <c r="A153" s="77">
        <v>35</v>
      </c>
      <c r="B153" s="79" t="s">
        <v>2095</v>
      </c>
      <c r="C153" s="79" t="s">
        <v>2096</v>
      </c>
      <c r="D153" s="79" t="s">
        <v>2097</v>
      </c>
      <c r="E153" s="79" t="s">
        <v>2098</v>
      </c>
      <c r="F153" s="79" t="s">
        <v>2099</v>
      </c>
      <c r="G153" s="79" t="s">
        <v>2100</v>
      </c>
      <c r="H153" s="79" t="s">
        <v>2101</v>
      </c>
      <c r="I153" s="79" t="s">
        <v>2102</v>
      </c>
      <c r="J153" s="79" t="s">
        <v>2103</v>
      </c>
      <c r="K153" s="79" t="s">
        <v>2104</v>
      </c>
      <c r="L153" s="79" t="s">
        <v>2105</v>
      </c>
      <c r="M153" s="79" t="s">
        <v>2106</v>
      </c>
      <c r="N153" s="79" t="s">
        <v>2107</v>
      </c>
      <c r="O153" s="79" t="s">
        <v>2108</v>
      </c>
    </row>
    <row r="154" spans="1:15" ht="12.75">
      <c r="A154" s="77">
        <v>36</v>
      </c>
      <c r="B154" s="79" t="s">
        <v>2109</v>
      </c>
      <c r="C154" s="79" t="s">
        <v>2110</v>
      </c>
      <c r="D154" s="79" t="s">
        <v>2111</v>
      </c>
      <c r="E154" s="79" t="s">
        <v>2112</v>
      </c>
      <c r="F154" s="79" t="s">
        <v>2113</v>
      </c>
      <c r="G154" s="79" t="s">
        <v>2114</v>
      </c>
      <c r="H154" s="79" t="s">
        <v>2115</v>
      </c>
      <c r="I154" s="79" t="s">
        <v>2116</v>
      </c>
      <c r="J154" s="79" t="s">
        <v>2117</v>
      </c>
      <c r="K154" s="79" t="s">
        <v>2118</v>
      </c>
      <c r="L154" s="79" t="s">
        <v>2119</v>
      </c>
      <c r="M154" s="79" t="s">
        <v>2120</v>
      </c>
      <c r="N154" s="79" t="s">
        <v>2121</v>
      </c>
      <c r="O154" s="79" t="s">
        <v>2122</v>
      </c>
    </row>
    <row r="155" spans="1:15" ht="12.75">
      <c r="A155" s="77">
        <v>37</v>
      </c>
      <c r="B155" s="79" t="s">
        <v>2123</v>
      </c>
      <c r="C155" s="79" t="s">
        <v>2124</v>
      </c>
      <c r="D155" s="79" t="s">
        <v>2125</v>
      </c>
      <c r="E155" s="79" t="s">
        <v>2126</v>
      </c>
      <c r="F155" s="79" t="s">
        <v>2127</v>
      </c>
      <c r="G155" s="79" t="s">
        <v>2128</v>
      </c>
      <c r="H155" s="79" t="s">
        <v>2129</v>
      </c>
      <c r="I155" s="79" t="s">
        <v>2130</v>
      </c>
      <c r="J155" s="79" t="s">
        <v>2131</v>
      </c>
      <c r="K155" s="79" t="s">
        <v>2132</v>
      </c>
      <c r="L155" s="79" t="s">
        <v>2133</v>
      </c>
      <c r="M155" s="79" t="s">
        <v>2134</v>
      </c>
      <c r="N155" s="79" t="s">
        <v>2135</v>
      </c>
      <c r="O155" s="79" t="s">
        <v>2136</v>
      </c>
    </row>
    <row r="156" spans="1:15" ht="12.75">
      <c r="A156" s="77">
        <v>38</v>
      </c>
      <c r="B156" s="79" t="s">
        <v>2137</v>
      </c>
      <c r="C156" s="79" t="s">
        <v>2138</v>
      </c>
      <c r="D156" s="79" t="s">
        <v>2139</v>
      </c>
      <c r="E156" s="79" t="s">
        <v>2140</v>
      </c>
      <c r="F156" s="79" t="s">
        <v>2141</v>
      </c>
      <c r="G156" s="79" t="s">
        <v>2142</v>
      </c>
      <c r="H156" s="79" t="s">
        <v>2143</v>
      </c>
      <c r="I156" s="79" t="s">
        <v>2144</v>
      </c>
      <c r="J156" s="79" t="s">
        <v>2145</v>
      </c>
      <c r="K156" s="79" t="s">
        <v>2146</v>
      </c>
      <c r="L156" s="79" t="s">
        <v>2147</v>
      </c>
      <c r="M156" s="79" t="s">
        <v>2148</v>
      </c>
      <c r="N156" s="79" t="s">
        <v>2149</v>
      </c>
      <c r="O156" s="79" t="s">
        <v>2150</v>
      </c>
    </row>
    <row r="157" spans="1:15" ht="12.75">
      <c r="A157" s="77">
        <v>39</v>
      </c>
      <c r="B157" s="79" t="s">
        <v>2151</v>
      </c>
      <c r="C157" s="79" t="s">
        <v>2152</v>
      </c>
      <c r="D157" s="79" t="s">
        <v>2153</v>
      </c>
      <c r="E157" s="79" t="s">
        <v>2154</v>
      </c>
      <c r="F157" s="79" t="s">
        <v>2155</v>
      </c>
      <c r="G157" s="79" t="s">
        <v>2156</v>
      </c>
      <c r="H157" s="79" t="s">
        <v>2157</v>
      </c>
      <c r="I157" s="79" t="s">
        <v>2158</v>
      </c>
      <c r="J157" s="79" t="s">
        <v>2159</v>
      </c>
      <c r="K157" s="79" t="s">
        <v>2160</v>
      </c>
      <c r="L157" s="79" t="s">
        <v>2161</v>
      </c>
      <c r="M157" s="79" t="s">
        <v>2162</v>
      </c>
      <c r="N157" s="79" t="s">
        <v>2163</v>
      </c>
      <c r="O157" s="79" t="s">
        <v>2164</v>
      </c>
    </row>
    <row r="158" spans="1:15" ht="12.75">
      <c r="A158" s="77">
        <v>40</v>
      </c>
      <c r="B158" s="79" t="s">
        <v>2165</v>
      </c>
      <c r="C158" s="79" t="s">
        <v>2166</v>
      </c>
      <c r="D158" s="79" t="s">
        <v>2167</v>
      </c>
      <c r="E158" s="79" t="s">
        <v>2168</v>
      </c>
      <c r="F158" s="79" t="s">
        <v>2169</v>
      </c>
      <c r="G158" s="79" t="s">
        <v>2170</v>
      </c>
      <c r="H158" s="79" t="s">
        <v>2171</v>
      </c>
      <c r="I158" s="79" t="s">
        <v>2172</v>
      </c>
      <c r="J158" s="79" t="s">
        <v>2173</v>
      </c>
      <c r="K158" s="79" t="s">
        <v>2174</v>
      </c>
      <c r="L158" s="79" t="s">
        <v>2175</v>
      </c>
      <c r="M158" s="79" t="s">
        <v>2176</v>
      </c>
      <c r="N158" s="79" t="s">
        <v>2177</v>
      </c>
      <c r="O158" s="79" t="s">
        <v>2178</v>
      </c>
    </row>
    <row r="159" spans="1:15" ht="12.75">
      <c r="A159" s="77">
        <v>41</v>
      </c>
      <c r="B159" s="79" t="s">
        <v>2179</v>
      </c>
      <c r="C159" s="79" t="s">
        <v>2180</v>
      </c>
      <c r="D159" s="79" t="s">
        <v>2181</v>
      </c>
      <c r="E159" s="79" t="s">
        <v>2182</v>
      </c>
      <c r="F159" s="79" t="s">
        <v>2183</v>
      </c>
      <c r="G159" s="79" t="s">
        <v>2184</v>
      </c>
      <c r="H159" s="79" t="s">
        <v>2185</v>
      </c>
      <c r="I159" s="79" t="s">
        <v>2186</v>
      </c>
      <c r="J159" s="79" t="s">
        <v>2187</v>
      </c>
      <c r="K159" s="79" t="s">
        <v>2188</v>
      </c>
      <c r="L159" s="79" t="s">
        <v>2189</v>
      </c>
      <c r="M159" s="79" t="s">
        <v>2190</v>
      </c>
      <c r="N159" s="79" t="s">
        <v>2191</v>
      </c>
      <c r="O159" s="79" t="s">
        <v>2192</v>
      </c>
    </row>
    <row r="160" spans="1:15" ht="12.75">
      <c r="A160" s="77">
        <v>42</v>
      </c>
      <c r="B160" s="79" t="s">
        <v>2193</v>
      </c>
      <c r="C160" s="79" t="s">
        <v>2194</v>
      </c>
      <c r="D160" s="79" t="s">
        <v>2195</v>
      </c>
      <c r="E160" s="79" t="s">
        <v>2196</v>
      </c>
      <c r="F160" s="79" t="s">
        <v>2197</v>
      </c>
      <c r="G160" s="79" t="s">
        <v>2198</v>
      </c>
      <c r="H160" s="79" t="s">
        <v>2199</v>
      </c>
      <c r="I160" s="79" t="s">
        <v>2200</v>
      </c>
      <c r="J160" s="79" t="s">
        <v>2201</v>
      </c>
      <c r="K160" s="79" t="s">
        <v>2202</v>
      </c>
      <c r="L160" s="79" t="s">
        <v>2203</v>
      </c>
      <c r="M160" s="79" t="s">
        <v>2204</v>
      </c>
      <c r="N160" s="79" t="s">
        <v>2205</v>
      </c>
      <c r="O160" s="79" t="s">
        <v>2206</v>
      </c>
    </row>
    <row r="161" spans="1:15" ht="12.75">
      <c r="A161" s="77">
        <v>43</v>
      </c>
      <c r="B161" s="79" t="s">
        <v>2207</v>
      </c>
      <c r="C161" s="79" t="s">
        <v>2208</v>
      </c>
      <c r="D161" s="79" t="s">
        <v>2209</v>
      </c>
      <c r="E161" s="79" t="s">
        <v>2210</v>
      </c>
      <c r="F161" s="79" t="s">
        <v>2211</v>
      </c>
      <c r="G161" s="79" t="s">
        <v>2212</v>
      </c>
      <c r="H161" s="79" t="s">
        <v>2213</v>
      </c>
      <c r="I161" s="79" t="s">
        <v>2214</v>
      </c>
      <c r="J161" s="79" t="s">
        <v>2215</v>
      </c>
      <c r="K161" s="79" t="s">
        <v>2216</v>
      </c>
      <c r="L161" s="79" t="s">
        <v>2217</v>
      </c>
      <c r="M161" s="79" t="s">
        <v>2218</v>
      </c>
      <c r="N161" s="79" t="s">
        <v>2219</v>
      </c>
      <c r="O161" s="79" t="s">
        <v>2220</v>
      </c>
    </row>
    <row r="162" spans="1:15" ht="12.75">
      <c r="A162" s="77">
        <v>44</v>
      </c>
      <c r="B162" s="79" t="s">
        <v>2221</v>
      </c>
      <c r="C162" s="79" t="s">
        <v>2222</v>
      </c>
      <c r="D162" s="79" t="s">
        <v>2223</v>
      </c>
      <c r="E162" s="79" t="s">
        <v>2224</v>
      </c>
      <c r="F162" s="79" t="s">
        <v>2225</v>
      </c>
      <c r="G162" s="79" t="s">
        <v>2226</v>
      </c>
      <c r="H162" s="79" t="s">
        <v>2227</v>
      </c>
      <c r="I162" s="79" t="s">
        <v>2228</v>
      </c>
      <c r="J162" s="79" t="s">
        <v>2229</v>
      </c>
      <c r="K162" s="79" t="s">
        <v>2230</v>
      </c>
      <c r="L162" s="79" t="s">
        <v>2231</v>
      </c>
      <c r="M162" s="79" t="s">
        <v>2232</v>
      </c>
      <c r="N162" s="79" t="s">
        <v>2233</v>
      </c>
      <c r="O162" s="79" t="s">
        <v>2234</v>
      </c>
    </row>
    <row r="163" spans="1:15" ht="12.75">
      <c r="A163" s="77">
        <v>45</v>
      </c>
      <c r="B163" s="79" t="s">
        <v>2235</v>
      </c>
      <c r="C163" s="79" t="s">
        <v>2236</v>
      </c>
      <c r="D163" s="79" t="s">
        <v>2237</v>
      </c>
      <c r="E163" s="79" t="s">
        <v>2238</v>
      </c>
      <c r="F163" s="79" t="s">
        <v>2239</v>
      </c>
      <c r="G163" s="79" t="s">
        <v>2240</v>
      </c>
      <c r="H163" s="79" t="s">
        <v>2241</v>
      </c>
      <c r="I163" s="79" t="s">
        <v>2242</v>
      </c>
      <c r="J163" s="79" t="s">
        <v>2243</v>
      </c>
      <c r="K163" s="79" t="s">
        <v>2244</v>
      </c>
      <c r="L163" s="79" t="s">
        <v>2245</v>
      </c>
      <c r="M163" s="79" t="s">
        <v>2246</v>
      </c>
      <c r="N163" s="79" t="s">
        <v>2247</v>
      </c>
      <c r="O163" s="79" t="s">
        <v>2248</v>
      </c>
    </row>
    <row r="164" spans="1:15" ht="12.75">
      <c r="A164" s="77">
        <v>46</v>
      </c>
      <c r="B164" s="79" t="s">
        <v>2249</v>
      </c>
      <c r="C164" s="79" t="s">
        <v>2250</v>
      </c>
      <c r="D164" s="79" t="s">
        <v>2251</v>
      </c>
      <c r="E164" s="79" t="s">
        <v>2252</v>
      </c>
      <c r="F164" s="79" t="s">
        <v>2253</v>
      </c>
      <c r="G164" s="79" t="s">
        <v>2254</v>
      </c>
      <c r="H164" s="79" t="s">
        <v>2255</v>
      </c>
      <c r="I164" s="79" t="s">
        <v>2256</v>
      </c>
      <c r="J164" s="79" t="s">
        <v>2257</v>
      </c>
      <c r="K164" s="79" t="s">
        <v>2258</v>
      </c>
      <c r="L164" s="79" t="s">
        <v>2259</v>
      </c>
      <c r="M164" s="79" t="s">
        <v>2260</v>
      </c>
      <c r="N164" s="79" t="s">
        <v>2261</v>
      </c>
      <c r="O164" s="79" t="s">
        <v>2262</v>
      </c>
    </row>
    <row r="165" spans="1:15" ht="12.75">
      <c r="A165" s="77">
        <v>47</v>
      </c>
      <c r="B165" s="79" t="s">
        <v>2263</v>
      </c>
      <c r="C165" s="79" t="s">
        <v>2264</v>
      </c>
      <c r="D165" s="79" t="s">
        <v>2265</v>
      </c>
      <c r="E165" s="79" t="s">
        <v>2266</v>
      </c>
      <c r="F165" s="79" t="s">
        <v>2267</v>
      </c>
      <c r="G165" s="79" t="s">
        <v>2268</v>
      </c>
      <c r="H165" s="79" t="s">
        <v>2269</v>
      </c>
      <c r="I165" s="79" t="s">
        <v>2270</v>
      </c>
      <c r="J165" s="79" t="s">
        <v>2271</v>
      </c>
      <c r="K165" s="79" t="s">
        <v>2272</v>
      </c>
      <c r="L165" s="79" t="s">
        <v>2273</v>
      </c>
      <c r="M165" s="79" t="s">
        <v>2274</v>
      </c>
      <c r="N165" s="79" t="s">
        <v>2275</v>
      </c>
      <c r="O165" s="79" t="s">
        <v>2276</v>
      </c>
    </row>
    <row r="166" spans="1:15" ht="12.75">
      <c r="A166" s="77">
        <v>48</v>
      </c>
      <c r="B166" s="79" t="s">
        <v>2277</v>
      </c>
      <c r="C166" s="79" t="s">
        <v>2278</v>
      </c>
      <c r="D166" s="79" t="s">
        <v>2279</v>
      </c>
      <c r="E166" s="79" t="s">
        <v>2280</v>
      </c>
      <c r="F166" s="79" t="s">
        <v>2281</v>
      </c>
      <c r="G166" s="79" t="s">
        <v>2282</v>
      </c>
      <c r="H166" s="79" t="s">
        <v>2283</v>
      </c>
      <c r="I166" s="79" t="s">
        <v>2284</v>
      </c>
      <c r="J166" s="79" t="s">
        <v>2285</v>
      </c>
      <c r="K166" s="79" t="s">
        <v>2286</v>
      </c>
      <c r="L166" s="79" t="s">
        <v>2287</v>
      </c>
      <c r="M166" s="79" t="s">
        <v>2288</v>
      </c>
      <c r="N166" s="79" t="s">
        <v>2289</v>
      </c>
      <c r="O166" s="79" t="s">
        <v>2290</v>
      </c>
    </row>
    <row r="168" ht="12.75">
      <c r="A168" s="76" t="e">
        <f>HLOOKUP('[2]NEER Claim Cost Calculator'!$I$22,B172:Q221,MATCH('[2]NEER Claim Cost Calculator'!$K$22,A172:A221))</f>
        <v>#REF!</v>
      </c>
    </row>
    <row r="169" spans="1:16" ht="12.75">
      <c r="A169" s="475" t="s">
        <v>2291</v>
      </c>
      <c r="B169" s="475"/>
      <c r="C169" s="475"/>
      <c r="D169" s="475"/>
      <c r="E169" s="475"/>
      <c r="F169" s="475"/>
      <c r="G169" s="475"/>
      <c r="H169" s="475"/>
      <c r="I169" s="475"/>
      <c r="J169" s="475"/>
      <c r="K169" s="475"/>
      <c r="L169" s="475"/>
      <c r="M169" s="475"/>
      <c r="N169" s="475"/>
      <c r="O169" s="475"/>
      <c r="P169" s="475"/>
    </row>
    <row r="170" spans="1:16" ht="12.75">
      <c r="A170" s="475" t="s">
        <v>2292</v>
      </c>
      <c r="B170" s="475"/>
      <c r="C170" s="475"/>
      <c r="D170" s="475"/>
      <c r="E170" s="475"/>
      <c r="F170" s="475"/>
      <c r="G170" s="475"/>
      <c r="H170" s="475"/>
      <c r="I170" s="475"/>
      <c r="J170" s="475"/>
      <c r="K170" s="475"/>
      <c r="L170" s="475"/>
      <c r="M170" s="475"/>
      <c r="N170" s="475"/>
      <c r="O170" s="475"/>
      <c r="P170" s="475"/>
    </row>
    <row r="171" spans="1:15" ht="12.75">
      <c r="A171" s="80" t="s">
        <v>2293</v>
      </c>
      <c r="B171" s="81" t="s">
        <v>2294</v>
      </c>
      <c r="C171" s="81" t="s">
        <v>2295</v>
      </c>
      <c r="D171" s="81" t="s">
        <v>2296</v>
      </c>
      <c r="E171" s="81" t="s">
        <v>2297</v>
      </c>
      <c r="F171" s="81" t="s">
        <v>2298</v>
      </c>
      <c r="G171" s="81" t="s">
        <v>2299</v>
      </c>
      <c r="H171" s="81" t="s">
        <v>2300</v>
      </c>
      <c r="I171" s="81" t="s">
        <v>2301</v>
      </c>
      <c r="J171" s="81" t="s">
        <v>2302</v>
      </c>
      <c r="K171" s="81" t="s">
        <v>2303</v>
      </c>
      <c r="L171" s="81" t="s">
        <v>2304</v>
      </c>
      <c r="M171" s="81" t="s">
        <v>2305</v>
      </c>
      <c r="N171" s="81" t="s">
        <v>2306</v>
      </c>
      <c r="O171" s="81" t="s">
        <v>2307</v>
      </c>
    </row>
    <row r="172" spans="1:15" ht="12.75">
      <c r="A172" s="82" t="s">
        <v>2308</v>
      </c>
      <c r="B172" s="272">
        <v>2</v>
      </c>
      <c r="C172" s="272">
        <v>3</v>
      </c>
      <c r="D172" s="272">
        <v>4</v>
      </c>
      <c r="E172" s="272">
        <v>5</v>
      </c>
      <c r="F172" s="272">
        <v>6</v>
      </c>
      <c r="G172" s="272">
        <v>7</v>
      </c>
      <c r="H172" s="272">
        <v>8</v>
      </c>
      <c r="I172" s="272">
        <v>9</v>
      </c>
      <c r="J172" s="272">
        <v>10</v>
      </c>
      <c r="K172" s="272">
        <v>11</v>
      </c>
      <c r="L172" s="272">
        <v>12</v>
      </c>
      <c r="M172" s="272">
        <v>13</v>
      </c>
      <c r="N172" s="272">
        <v>14</v>
      </c>
      <c r="O172" s="272">
        <v>15</v>
      </c>
    </row>
    <row r="173" spans="1:15" ht="12.75">
      <c r="A173" s="77">
        <v>0</v>
      </c>
      <c r="B173" s="79" t="s">
        <v>2309</v>
      </c>
      <c r="C173" s="79" t="s">
        <v>2310</v>
      </c>
      <c r="D173" s="79" t="s">
        <v>2311</v>
      </c>
      <c r="E173" s="79" t="s">
        <v>2312</v>
      </c>
      <c r="F173" s="79" t="s">
        <v>2313</v>
      </c>
      <c r="G173" s="79" t="s">
        <v>2314</v>
      </c>
      <c r="H173" s="79" t="s">
        <v>2315</v>
      </c>
      <c r="I173" s="79" t="s">
        <v>2316</v>
      </c>
      <c r="J173" s="79" t="s">
        <v>2317</v>
      </c>
      <c r="K173" s="79" t="s">
        <v>2318</v>
      </c>
      <c r="L173" s="79" t="s">
        <v>2319</v>
      </c>
      <c r="M173" s="79" t="s">
        <v>2320</v>
      </c>
      <c r="N173" s="79" t="s">
        <v>2321</v>
      </c>
      <c r="O173" s="79" t="s">
        <v>2322</v>
      </c>
    </row>
    <row r="174" spans="1:15" ht="12.75">
      <c r="A174" s="77">
        <v>1</v>
      </c>
      <c r="B174" s="79" t="s">
        <v>2323</v>
      </c>
      <c r="C174" s="79" t="s">
        <v>2324</v>
      </c>
      <c r="D174" s="79" t="s">
        <v>2325</v>
      </c>
      <c r="E174" s="79" t="s">
        <v>2326</v>
      </c>
      <c r="F174" s="79" t="s">
        <v>2327</v>
      </c>
      <c r="G174" s="79" t="s">
        <v>2328</v>
      </c>
      <c r="H174" s="79" t="s">
        <v>2329</v>
      </c>
      <c r="I174" s="79" t="s">
        <v>2330</v>
      </c>
      <c r="J174" s="79" t="s">
        <v>2331</v>
      </c>
      <c r="K174" s="79" t="s">
        <v>2332</v>
      </c>
      <c r="L174" s="79" t="s">
        <v>2333</v>
      </c>
      <c r="M174" s="79" t="s">
        <v>2334</v>
      </c>
      <c r="N174" s="79" t="s">
        <v>2335</v>
      </c>
      <c r="O174" s="79" t="s">
        <v>2336</v>
      </c>
    </row>
    <row r="175" spans="1:15" ht="12.75">
      <c r="A175" s="77">
        <v>2</v>
      </c>
      <c r="B175" s="79" t="s">
        <v>2337</v>
      </c>
      <c r="C175" s="79" t="s">
        <v>2338</v>
      </c>
      <c r="D175" s="79" t="s">
        <v>2339</v>
      </c>
      <c r="E175" s="79" t="s">
        <v>2340</v>
      </c>
      <c r="F175" s="79" t="s">
        <v>2341</v>
      </c>
      <c r="G175" s="79" t="s">
        <v>2342</v>
      </c>
      <c r="H175" s="79" t="s">
        <v>2343</v>
      </c>
      <c r="I175" s="79" t="s">
        <v>2344</v>
      </c>
      <c r="J175" s="79" t="s">
        <v>2345</v>
      </c>
      <c r="K175" s="79" t="s">
        <v>2346</v>
      </c>
      <c r="L175" s="79" t="s">
        <v>2347</v>
      </c>
      <c r="M175" s="79" t="s">
        <v>2348</v>
      </c>
      <c r="N175" s="79" t="s">
        <v>2349</v>
      </c>
      <c r="O175" s="79" t="s">
        <v>2350</v>
      </c>
    </row>
    <row r="176" spans="1:15" ht="12.75">
      <c r="A176" s="77">
        <v>3</v>
      </c>
      <c r="B176" s="79" t="s">
        <v>2351</v>
      </c>
      <c r="C176" s="79" t="s">
        <v>2352</v>
      </c>
      <c r="D176" s="79" t="s">
        <v>2353</v>
      </c>
      <c r="E176" s="79" t="s">
        <v>2354</v>
      </c>
      <c r="F176" s="79" t="s">
        <v>2355</v>
      </c>
      <c r="G176" s="79" t="s">
        <v>2356</v>
      </c>
      <c r="H176" s="79" t="s">
        <v>2357</v>
      </c>
      <c r="I176" s="79" t="s">
        <v>2358</v>
      </c>
      <c r="J176" s="79" t="s">
        <v>2359</v>
      </c>
      <c r="K176" s="79" t="s">
        <v>2360</v>
      </c>
      <c r="L176" s="79" t="s">
        <v>2361</v>
      </c>
      <c r="M176" s="79" t="s">
        <v>2362</v>
      </c>
      <c r="N176" s="79" t="s">
        <v>2363</v>
      </c>
      <c r="O176" s="79" t="s">
        <v>2364</v>
      </c>
    </row>
    <row r="177" spans="1:15" ht="12.75">
      <c r="A177" s="77">
        <v>4</v>
      </c>
      <c r="B177" s="79" t="s">
        <v>2365</v>
      </c>
      <c r="C177" s="79" t="s">
        <v>2366</v>
      </c>
      <c r="D177" s="79" t="s">
        <v>2367</v>
      </c>
      <c r="E177" s="79" t="s">
        <v>2368</v>
      </c>
      <c r="F177" s="79" t="s">
        <v>2369</v>
      </c>
      <c r="G177" s="79" t="s">
        <v>2370</v>
      </c>
      <c r="H177" s="79" t="s">
        <v>2371</v>
      </c>
      <c r="I177" s="79" t="s">
        <v>2372</v>
      </c>
      <c r="J177" s="79" t="s">
        <v>2373</v>
      </c>
      <c r="K177" s="79" t="s">
        <v>2374</v>
      </c>
      <c r="L177" s="79" t="s">
        <v>2375</v>
      </c>
      <c r="M177" s="79" t="s">
        <v>2376</v>
      </c>
      <c r="N177" s="79" t="s">
        <v>2377</v>
      </c>
      <c r="O177" s="79" t="s">
        <v>2378</v>
      </c>
    </row>
    <row r="178" spans="1:15" ht="12.75">
      <c r="A178" s="77">
        <v>5</v>
      </c>
      <c r="B178" s="79" t="s">
        <v>2379</v>
      </c>
      <c r="C178" s="79" t="s">
        <v>2380</v>
      </c>
      <c r="D178" s="79" t="s">
        <v>2381</v>
      </c>
      <c r="E178" s="79" t="s">
        <v>2382</v>
      </c>
      <c r="F178" s="79" t="s">
        <v>2383</v>
      </c>
      <c r="G178" s="79" t="s">
        <v>2384</v>
      </c>
      <c r="H178" s="79" t="s">
        <v>2385</v>
      </c>
      <c r="I178" s="79" t="s">
        <v>2386</v>
      </c>
      <c r="J178" s="79" t="s">
        <v>2387</v>
      </c>
      <c r="K178" s="79" t="s">
        <v>2388</v>
      </c>
      <c r="L178" s="79" t="s">
        <v>2389</v>
      </c>
      <c r="M178" s="79" t="s">
        <v>2390</v>
      </c>
      <c r="N178" s="79" t="s">
        <v>2391</v>
      </c>
      <c r="O178" s="79" t="s">
        <v>2392</v>
      </c>
    </row>
    <row r="179" spans="1:15" ht="12.75">
      <c r="A179" s="77">
        <v>6</v>
      </c>
      <c r="B179" s="79" t="s">
        <v>2393</v>
      </c>
      <c r="C179" s="79" t="s">
        <v>2394</v>
      </c>
      <c r="D179" s="79" t="s">
        <v>2395</v>
      </c>
      <c r="E179" s="79" t="s">
        <v>2396</v>
      </c>
      <c r="F179" s="79" t="s">
        <v>2397</v>
      </c>
      <c r="G179" s="79" t="s">
        <v>2398</v>
      </c>
      <c r="H179" s="79" t="s">
        <v>2399</v>
      </c>
      <c r="I179" s="79" t="s">
        <v>2400</v>
      </c>
      <c r="J179" s="79" t="s">
        <v>2401</v>
      </c>
      <c r="K179" s="79" t="s">
        <v>2402</v>
      </c>
      <c r="L179" s="79" t="s">
        <v>2403</v>
      </c>
      <c r="M179" s="79" t="s">
        <v>2404</v>
      </c>
      <c r="N179" s="79" t="s">
        <v>2405</v>
      </c>
      <c r="O179" s="79" t="s">
        <v>2406</v>
      </c>
    </row>
    <row r="180" spans="1:15" ht="12.75">
      <c r="A180" s="77">
        <v>7</v>
      </c>
      <c r="B180" s="79" t="s">
        <v>2407</v>
      </c>
      <c r="C180" s="79" t="s">
        <v>2408</v>
      </c>
      <c r="D180" s="79" t="s">
        <v>2409</v>
      </c>
      <c r="E180" s="79" t="s">
        <v>2410</v>
      </c>
      <c r="F180" s="79" t="s">
        <v>2411</v>
      </c>
      <c r="G180" s="79" t="s">
        <v>2412</v>
      </c>
      <c r="H180" s="79" t="s">
        <v>2413</v>
      </c>
      <c r="I180" s="79" t="s">
        <v>2414</v>
      </c>
      <c r="J180" s="79" t="s">
        <v>2415</v>
      </c>
      <c r="K180" s="79" t="s">
        <v>2416</v>
      </c>
      <c r="L180" s="79" t="s">
        <v>2417</v>
      </c>
      <c r="M180" s="79" t="s">
        <v>2418</v>
      </c>
      <c r="N180" s="79" t="s">
        <v>2419</v>
      </c>
      <c r="O180" s="79" t="s">
        <v>2420</v>
      </c>
    </row>
    <row r="181" spans="1:15" ht="12.75">
      <c r="A181" s="77">
        <v>8</v>
      </c>
      <c r="B181" s="79" t="s">
        <v>2421</v>
      </c>
      <c r="C181" s="79" t="s">
        <v>2422</v>
      </c>
      <c r="D181" s="79" t="s">
        <v>2423</v>
      </c>
      <c r="E181" s="79" t="s">
        <v>2424</v>
      </c>
      <c r="F181" s="79" t="s">
        <v>2425</v>
      </c>
      <c r="G181" s="79" t="s">
        <v>2426</v>
      </c>
      <c r="H181" s="79" t="s">
        <v>2427</v>
      </c>
      <c r="I181" s="79" t="s">
        <v>2428</v>
      </c>
      <c r="J181" s="79" t="s">
        <v>2429</v>
      </c>
      <c r="K181" s="79" t="s">
        <v>2430</v>
      </c>
      <c r="L181" s="79" t="s">
        <v>2431</v>
      </c>
      <c r="M181" s="79" t="s">
        <v>2432</v>
      </c>
      <c r="N181" s="79" t="s">
        <v>2433</v>
      </c>
      <c r="O181" s="79" t="s">
        <v>2434</v>
      </c>
    </row>
    <row r="182" spans="1:15" ht="12.75">
      <c r="A182" s="77">
        <v>9</v>
      </c>
      <c r="B182" s="79" t="s">
        <v>2435</v>
      </c>
      <c r="C182" s="79" t="s">
        <v>2436</v>
      </c>
      <c r="D182" s="79" t="s">
        <v>2437</v>
      </c>
      <c r="E182" s="79" t="s">
        <v>2438</v>
      </c>
      <c r="F182" s="79" t="s">
        <v>2439</v>
      </c>
      <c r="G182" s="79" t="s">
        <v>2440</v>
      </c>
      <c r="H182" s="79" t="s">
        <v>2441</v>
      </c>
      <c r="I182" s="79" t="s">
        <v>2442</v>
      </c>
      <c r="J182" s="79" t="s">
        <v>2443</v>
      </c>
      <c r="K182" s="79" t="s">
        <v>2444</v>
      </c>
      <c r="L182" s="79" t="s">
        <v>2445</v>
      </c>
      <c r="M182" s="79" t="s">
        <v>2446</v>
      </c>
      <c r="N182" s="79" t="s">
        <v>2447</v>
      </c>
      <c r="O182" s="79" t="s">
        <v>2448</v>
      </c>
    </row>
    <row r="183" spans="1:15" ht="12.75">
      <c r="A183" s="77">
        <v>10</v>
      </c>
      <c r="B183" s="79" t="s">
        <v>2449</v>
      </c>
      <c r="C183" s="79" t="s">
        <v>2450</v>
      </c>
      <c r="D183" s="79" t="s">
        <v>2451</v>
      </c>
      <c r="E183" s="79" t="s">
        <v>2452</v>
      </c>
      <c r="F183" s="79" t="s">
        <v>2453</v>
      </c>
      <c r="G183" s="79" t="s">
        <v>2454</v>
      </c>
      <c r="H183" s="79" t="s">
        <v>2455</v>
      </c>
      <c r="I183" s="79" t="s">
        <v>2456</v>
      </c>
      <c r="J183" s="79" t="s">
        <v>2457</v>
      </c>
      <c r="K183" s="79" t="s">
        <v>2458</v>
      </c>
      <c r="L183" s="79" t="s">
        <v>2459</v>
      </c>
      <c r="M183" s="79" t="s">
        <v>2460</v>
      </c>
      <c r="N183" s="79" t="s">
        <v>2461</v>
      </c>
      <c r="O183" s="79" t="s">
        <v>2462</v>
      </c>
    </row>
    <row r="184" spans="1:15" ht="12.75">
      <c r="A184" s="77">
        <v>11</v>
      </c>
      <c r="B184" s="79" t="s">
        <v>2463</v>
      </c>
      <c r="C184" s="79" t="s">
        <v>2464</v>
      </c>
      <c r="D184" s="79" t="s">
        <v>2465</v>
      </c>
      <c r="E184" s="79" t="s">
        <v>2466</v>
      </c>
      <c r="F184" s="79" t="s">
        <v>2467</v>
      </c>
      <c r="G184" s="79" t="s">
        <v>2468</v>
      </c>
      <c r="H184" s="79" t="s">
        <v>2469</v>
      </c>
      <c r="I184" s="79" t="s">
        <v>2470</v>
      </c>
      <c r="J184" s="79" t="s">
        <v>2471</v>
      </c>
      <c r="K184" s="79" t="s">
        <v>2472</v>
      </c>
      <c r="L184" s="79" t="s">
        <v>2473</v>
      </c>
      <c r="M184" s="79" t="s">
        <v>2474</v>
      </c>
      <c r="N184" s="79" t="s">
        <v>2475</v>
      </c>
      <c r="O184" s="79" t="s">
        <v>2476</v>
      </c>
    </row>
    <row r="185" spans="1:15" ht="12.75">
      <c r="A185" s="77">
        <v>12</v>
      </c>
      <c r="B185" s="79" t="s">
        <v>2477</v>
      </c>
      <c r="C185" s="79" t="s">
        <v>2478</v>
      </c>
      <c r="D185" s="79" t="s">
        <v>2479</v>
      </c>
      <c r="E185" s="79" t="s">
        <v>2480</v>
      </c>
      <c r="F185" s="79" t="s">
        <v>2481</v>
      </c>
      <c r="G185" s="79" t="s">
        <v>2482</v>
      </c>
      <c r="H185" s="79" t="s">
        <v>2483</v>
      </c>
      <c r="I185" s="79" t="s">
        <v>2484</v>
      </c>
      <c r="J185" s="79" t="s">
        <v>2485</v>
      </c>
      <c r="K185" s="79" t="s">
        <v>2486</v>
      </c>
      <c r="L185" s="79" t="s">
        <v>2487</v>
      </c>
      <c r="M185" s="79" t="s">
        <v>2488</v>
      </c>
      <c r="N185" s="79" t="s">
        <v>2489</v>
      </c>
      <c r="O185" s="79" t="s">
        <v>2490</v>
      </c>
    </row>
    <row r="186" spans="1:15" ht="12.75">
      <c r="A186" s="77">
        <v>13</v>
      </c>
      <c r="B186" s="79" t="s">
        <v>2491</v>
      </c>
      <c r="C186" s="79" t="s">
        <v>2492</v>
      </c>
      <c r="D186" s="79" t="s">
        <v>2493</v>
      </c>
      <c r="E186" s="79" t="s">
        <v>2494</v>
      </c>
      <c r="F186" s="79" t="s">
        <v>2495</v>
      </c>
      <c r="G186" s="79" t="s">
        <v>2496</v>
      </c>
      <c r="H186" s="79" t="s">
        <v>2497</v>
      </c>
      <c r="I186" s="79" t="s">
        <v>2498</v>
      </c>
      <c r="J186" s="79" t="s">
        <v>2499</v>
      </c>
      <c r="K186" s="79" t="s">
        <v>2500</v>
      </c>
      <c r="L186" s="79" t="s">
        <v>2501</v>
      </c>
      <c r="M186" s="79" t="s">
        <v>2502</v>
      </c>
      <c r="N186" s="79" t="s">
        <v>2503</v>
      </c>
      <c r="O186" s="79" t="s">
        <v>2504</v>
      </c>
    </row>
    <row r="187" spans="1:15" ht="12.75">
      <c r="A187" s="77">
        <v>14</v>
      </c>
      <c r="B187" s="79" t="s">
        <v>2505</v>
      </c>
      <c r="C187" s="79" t="s">
        <v>2506</v>
      </c>
      <c r="D187" s="79" t="s">
        <v>2507</v>
      </c>
      <c r="E187" s="79" t="s">
        <v>2508</v>
      </c>
      <c r="F187" s="79" t="s">
        <v>2509</v>
      </c>
      <c r="G187" s="79" t="s">
        <v>2510</v>
      </c>
      <c r="H187" s="79" t="s">
        <v>2511</v>
      </c>
      <c r="I187" s="79" t="s">
        <v>2512</v>
      </c>
      <c r="J187" s="79" t="s">
        <v>2513</v>
      </c>
      <c r="K187" s="79" t="s">
        <v>2514</v>
      </c>
      <c r="L187" s="79" t="s">
        <v>2515</v>
      </c>
      <c r="M187" s="79" t="s">
        <v>2516</v>
      </c>
      <c r="N187" s="79" t="s">
        <v>2517</v>
      </c>
      <c r="O187" s="79" t="s">
        <v>2518</v>
      </c>
    </row>
    <row r="188" spans="1:15" ht="12.75">
      <c r="A188" s="77">
        <v>15</v>
      </c>
      <c r="B188" s="79" t="s">
        <v>2519</v>
      </c>
      <c r="C188" s="79" t="s">
        <v>2520</v>
      </c>
      <c r="D188" s="79" t="s">
        <v>2521</v>
      </c>
      <c r="E188" s="79" t="s">
        <v>2522</v>
      </c>
      <c r="F188" s="79" t="s">
        <v>2523</v>
      </c>
      <c r="G188" s="79" t="s">
        <v>2524</v>
      </c>
      <c r="H188" s="79" t="s">
        <v>2525</v>
      </c>
      <c r="I188" s="79" t="s">
        <v>2526</v>
      </c>
      <c r="J188" s="79" t="s">
        <v>2527</v>
      </c>
      <c r="K188" s="79" t="s">
        <v>2528</v>
      </c>
      <c r="L188" s="79" t="s">
        <v>2529</v>
      </c>
      <c r="M188" s="79" t="s">
        <v>2530</v>
      </c>
      <c r="N188" s="79" t="s">
        <v>2531</v>
      </c>
      <c r="O188" s="79" t="s">
        <v>2532</v>
      </c>
    </row>
    <row r="189" spans="1:15" ht="12.75">
      <c r="A189" s="77">
        <v>16</v>
      </c>
      <c r="B189" s="79" t="s">
        <v>2533</v>
      </c>
      <c r="C189" s="79" t="s">
        <v>2534</v>
      </c>
      <c r="D189" s="79" t="s">
        <v>2535</v>
      </c>
      <c r="E189" s="79" t="s">
        <v>2536</v>
      </c>
      <c r="F189" s="79" t="s">
        <v>2537</v>
      </c>
      <c r="G189" s="79" t="s">
        <v>2538</v>
      </c>
      <c r="H189" s="79" t="s">
        <v>2539</v>
      </c>
      <c r="I189" s="79" t="s">
        <v>2540</v>
      </c>
      <c r="J189" s="79" t="s">
        <v>2541</v>
      </c>
      <c r="K189" s="79" t="s">
        <v>2542</v>
      </c>
      <c r="L189" s="79" t="s">
        <v>2543</v>
      </c>
      <c r="M189" s="79" t="s">
        <v>2544</v>
      </c>
      <c r="N189" s="79" t="s">
        <v>2545</v>
      </c>
      <c r="O189" s="79" t="s">
        <v>2546</v>
      </c>
    </row>
    <row r="190" spans="1:15" ht="12.75">
      <c r="A190" s="77">
        <v>17</v>
      </c>
      <c r="B190" s="79" t="s">
        <v>2547</v>
      </c>
      <c r="C190" s="79" t="s">
        <v>2548</v>
      </c>
      <c r="D190" s="79" t="s">
        <v>2549</v>
      </c>
      <c r="E190" s="79" t="s">
        <v>2550</v>
      </c>
      <c r="F190" s="79" t="s">
        <v>2551</v>
      </c>
      <c r="G190" s="79" t="s">
        <v>2552</v>
      </c>
      <c r="H190" s="79" t="s">
        <v>2553</v>
      </c>
      <c r="I190" s="79" t="s">
        <v>2554</v>
      </c>
      <c r="J190" s="79" t="s">
        <v>2555</v>
      </c>
      <c r="K190" s="79" t="s">
        <v>2556</v>
      </c>
      <c r="L190" s="79" t="s">
        <v>2557</v>
      </c>
      <c r="M190" s="79" t="s">
        <v>2558</v>
      </c>
      <c r="N190" s="79" t="s">
        <v>2559</v>
      </c>
      <c r="O190" s="79" t="s">
        <v>2560</v>
      </c>
    </row>
    <row r="191" spans="1:15" ht="12.75">
      <c r="A191" s="77">
        <v>18</v>
      </c>
      <c r="B191" s="79" t="s">
        <v>2561</v>
      </c>
      <c r="C191" s="79" t="s">
        <v>2562</v>
      </c>
      <c r="D191" s="79" t="s">
        <v>2563</v>
      </c>
      <c r="E191" s="79" t="s">
        <v>2564</v>
      </c>
      <c r="F191" s="79" t="s">
        <v>2565</v>
      </c>
      <c r="G191" s="79" t="s">
        <v>2566</v>
      </c>
      <c r="H191" s="79" t="s">
        <v>2567</v>
      </c>
      <c r="I191" s="79" t="s">
        <v>2568</v>
      </c>
      <c r="J191" s="79" t="s">
        <v>2569</v>
      </c>
      <c r="K191" s="79" t="s">
        <v>2570</v>
      </c>
      <c r="L191" s="79" t="s">
        <v>2571</v>
      </c>
      <c r="M191" s="79" t="s">
        <v>2572</v>
      </c>
      <c r="N191" s="79" t="s">
        <v>2573</v>
      </c>
      <c r="O191" s="79" t="s">
        <v>2574</v>
      </c>
    </row>
    <row r="192" spans="1:15" ht="12.75">
      <c r="A192" s="77">
        <v>19</v>
      </c>
      <c r="B192" s="79" t="s">
        <v>2575</v>
      </c>
      <c r="C192" s="79" t="s">
        <v>2576</v>
      </c>
      <c r="D192" s="79" t="s">
        <v>2577</v>
      </c>
      <c r="E192" s="79" t="s">
        <v>2578</v>
      </c>
      <c r="F192" s="79" t="s">
        <v>2579</v>
      </c>
      <c r="G192" s="79" t="s">
        <v>2580</v>
      </c>
      <c r="H192" s="79" t="s">
        <v>2581</v>
      </c>
      <c r="I192" s="79" t="s">
        <v>2582</v>
      </c>
      <c r="J192" s="79" t="s">
        <v>2583</v>
      </c>
      <c r="K192" s="79" t="s">
        <v>2584</v>
      </c>
      <c r="L192" s="79" t="s">
        <v>2585</v>
      </c>
      <c r="M192" s="79" t="s">
        <v>2586</v>
      </c>
      <c r="N192" s="79" t="s">
        <v>2587</v>
      </c>
      <c r="O192" s="79" t="s">
        <v>2588</v>
      </c>
    </row>
    <row r="193" spans="1:15" ht="12.75">
      <c r="A193" s="77">
        <v>20</v>
      </c>
      <c r="B193" s="79" t="s">
        <v>2589</v>
      </c>
      <c r="C193" s="79" t="s">
        <v>2590</v>
      </c>
      <c r="D193" s="79" t="s">
        <v>2591</v>
      </c>
      <c r="E193" s="79" t="s">
        <v>2592</v>
      </c>
      <c r="F193" s="79" t="s">
        <v>2593</v>
      </c>
      <c r="G193" s="79" t="s">
        <v>2594</v>
      </c>
      <c r="H193" s="79" t="s">
        <v>2595</v>
      </c>
      <c r="I193" s="79" t="s">
        <v>2596</v>
      </c>
      <c r="J193" s="79" t="s">
        <v>2597</v>
      </c>
      <c r="K193" s="79" t="s">
        <v>2598</v>
      </c>
      <c r="L193" s="79" t="s">
        <v>2599</v>
      </c>
      <c r="M193" s="79" t="s">
        <v>2600</v>
      </c>
      <c r="N193" s="79" t="s">
        <v>2601</v>
      </c>
      <c r="O193" s="79" t="s">
        <v>2602</v>
      </c>
    </row>
    <row r="194" spans="1:15" ht="12.75">
      <c r="A194" s="77">
        <v>21</v>
      </c>
      <c r="B194" s="79" t="s">
        <v>2603</v>
      </c>
      <c r="C194" s="79" t="s">
        <v>2604</v>
      </c>
      <c r="D194" s="79" t="s">
        <v>2605</v>
      </c>
      <c r="E194" s="79" t="s">
        <v>2606</v>
      </c>
      <c r="F194" s="79" t="s">
        <v>2607</v>
      </c>
      <c r="G194" s="79" t="s">
        <v>2608</v>
      </c>
      <c r="H194" s="79" t="s">
        <v>2609</v>
      </c>
      <c r="I194" s="79" t="s">
        <v>2610</v>
      </c>
      <c r="J194" s="79" t="s">
        <v>2611</v>
      </c>
      <c r="K194" s="79" t="s">
        <v>2612</v>
      </c>
      <c r="L194" s="79" t="s">
        <v>2613</v>
      </c>
      <c r="M194" s="79" t="s">
        <v>2614</v>
      </c>
      <c r="N194" s="79" t="s">
        <v>2615</v>
      </c>
      <c r="O194" s="79" t="s">
        <v>2616</v>
      </c>
    </row>
    <row r="195" spans="1:15" ht="12.75">
      <c r="A195" s="77">
        <v>22</v>
      </c>
      <c r="B195" s="79" t="s">
        <v>2617</v>
      </c>
      <c r="C195" s="79" t="s">
        <v>2618</v>
      </c>
      <c r="D195" s="79" t="s">
        <v>2619</v>
      </c>
      <c r="E195" s="79" t="s">
        <v>2620</v>
      </c>
      <c r="F195" s="79" t="s">
        <v>2621</v>
      </c>
      <c r="G195" s="79" t="s">
        <v>2622</v>
      </c>
      <c r="H195" s="79" t="s">
        <v>2623</v>
      </c>
      <c r="I195" s="79" t="s">
        <v>2624</v>
      </c>
      <c r="J195" s="79" t="s">
        <v>2625</v>
      </c>
      <c r="K195" s="79" t="s">
        <v>2626</v>
      </c>
      <c r="L195" s="79" t="s">
        <v>2627</v>
      </c>
      <c r="M195" s="79" t="s">
        <v>2628</v>
      </c>
      <c r="N195" s="79" t="s">
        <v>2629</v>
      </c>
      <c r="O195" s="79" t="s">
        <v>2630</v>
      </c>
    </row>
    <row r="196" spans="1:15" ht="12.75">
      <c r="A196" s="77">
        <v>23</v>
      </c>
      <c r="B196" s="79" t="s">
        <v>2631</v>
      </c>
      <c r="C196" s="79" t="s">
        <v>2632</v>
      </c>
      <c r="D196" s="79" t="s">
        <v>2633</v>
      </c>
      <c r="E196" s="79" t="s">
        <v>2634</v>
      </c>
      <c r="F196" s="79" t="s">
        <v>2635</v>
      </c>
      <c r="G196" s="79" t="s">
        <v>2636</v>
      </c>
      <c r="H196" s="79" t="s">
        <v>2637</v>
      </c>
      <c r="I196" s="79" t="s">
        <v>2638</v>
      </c>
      <c r="J196" s="79" t="s">
        <v>2639</v>
      </c>
      <c r="K196" s="79" t="s">
        <v>2640</v>
      </c>
      <c r="L196" s="79" t="s">
        <v>2641</v>
      </c>
      <c r="M196" s="79" t="s">
        <v>2642</v>
      </c>
      <c r="N196" s="79" t="s">
        <v>2643</v>
      </c>
      <c r="O196" s="79" t="s">
        <v>2644</v>
      </c>
    </row>
    <row r="197" spans="1:15" ht="12.75">
      <c r="A197" s="77">
        <v>24</v>
      </c>
      <c r="B197" s="79" t="s">
        <v>2645</v>
      </c>
      <c r="C197" s="79" t="s">
        <v>2646</v>
      </c>
      <c r="D197" s="79" t="s">
        <v>2647</v>
      </c>
      <c r="E197" s="79" t="s">
        <v>2648</v>
      </c>
      <c r="F197" s="79" t="s">
        <v>2649</v>
      </c>
      <c r="G197" s="79" t="s">
        <v>2650</v>
      </c>
      <c r="H197" s="79" t="s">
        <v>2651</v>
      </c>
      <c r="I197" s="79" t="s">
        <v>2652</v>
      </c>
      <c r="J197" s="79" t="s">
        <v>2653</v>
      </c>
      <c r="K197" s="79" t="s">
        <v>2654</v>
      </c>
      <c r="L197" s="79" t="s">
        <v>2655</v>
      </c>
      <c r="M197" s="79" t="s">
        <v>2656</v>
      </c>
      <c r="N197" s="79" t="s">
        <v>2657</v>
      </c>
      <c r="O197" s="79" t="s">
        <v>2658</v>
      </c>
    </row>
    <row r="198" spans="1:15" ht="12.75">
      <c r="A198" s="77">
        <v>25</v>
      </c>
      <c r="B198" s="79" t="s">
        <v>2659</v>
      </c>
      <c r="C198" s="79" t="s">
        <v>2660</v>
      </c>
      <c r="D198" s="79" t="s">
        <v>2661</v>
      </c>
      <c r="E198" s="79" t="s">
        <v>2662</v>
      </c>
      <c r="F198" s="79" t="s">
        <v>2663</v>
      </c>
      <c r="G198" s="79" t="s">
        <v>2664</v>
      </c>
      <c r="H198" s="79" t="s">
        <v>2665</v>
      </c>
      <c r="I198" s="79" t="s">
        <v>2666</v>
      </c>
      <c r="J198" s="79" t="s">
        <v>2667</v>
      </c>
      <c r="K198" s="79" t="s">
        <v>2668</v>
      </c>
      <c r="L198" s="79" t="s">
        <v>2669</v>
      </c>
      <c r="M198" s="79" t="s">
        <v>2670</v>
      </c>
      <c r="N198" s="79" t="s">
        <v>2671</v>
      </c>
      <c r="O198" s="79" t="s">
        <v>2672</v>
      </c>
    </row>
    <row r="199" spans="1:15" ht="12.75">
      <c r="A199" s="77">
        <v>26</v>
      </c>
      <c r="B199" s="79" t="s">
        <v>2673</v>
      </c>
      <c r="C199" s="79" t="s">
        <v>2674</v>
      </c>
      <c r="D199" s="79" t="s">
        <v>2675</v>
      </c>
      <c r="E199" s="79" t="s">
        <v>2676</v>
      </c>
      <c r="F199" s="79" t="s">
        <v>2677</v>
      </c>
      <c r="G199" s="79" t="s">
        <v>2678</v>
      </c>
      <c r="H199" s="79" t="s">
        <v>2679</v>
      </c>
      <c r="I199" s="79" t="s">
        <v>2680</v>
      </c>
      <c r="J199" s="79" t="s">
        <v>2681</v>
      </c>
      <c r="K199" s="79" t="s">
        <v>2682</v>
      </c>
      <c r="L199" s="79" t="s">
        <v>2683</v>
      </c>
      <c r="M199" s="79" t="s">
        <v>2684</v>
      </c>
      <c r="N199" s="79" t="s">
        <v>2685</v>
      </c>
      <c r="O199" s="79" t="s">
        <v>2686</v>
      </c>
    </row>
    <row r="200" spans="1:15" ht="12.75">
      <c r="A200" s="77">
        <v>27</v>
      </c>
      <c r="B200" s="79" t="s">
        <v>2687</v>
      </c>
      <c r="C200" s="79" t="s">
        <v>2688</v>
      </c>
      <c r="D200" s="79" t="s">
        <v>2689</v>
      </c>
      <c r="E200" s="79" t="s">
        <v>2690</v>
      </c>
      <c r="F200" s="79" t="s">
        <v>2691</v>
      </c>
      <c r="G200" s="79" t="s">
        <v>2692</v>
      </c>
      <c r="H200" s="79" t="s">
        <v>2693</v>
      </c>
      <c r="I200" s="79" t="s">
        <v>2694</v>
      </c>
      <c r="J200" s="79" t="s">
        <v>2695</v>
      </c>
      <c r="K200" s="79" t="s">
        <v>2696</v>
      </c>
      <c r="L200" s="79" t="s">
        <v>2697</v>
      </c>
      <c r="M200" s="79" t="s">
        <v>2698</v>
      </c>
      <c r="N200" s="79" t="s">
        <v>2699</v>
      </c>
      <c r="O200" s="79" t="s">
        <v>2700</v>
      </c>
    </row>
    <row r="201" spans="1:15" ht="12.75">
      <c r="A201" s="77">
        <v>28</v>
      </c>
      <c r="B201" s="79" t="s">
        <v>2701</v>
      </c>
      <c r="C201" s="79" t="s">
        <v>2702</v>
      </c>
      <c r="D201" s="79" t="s">
        <v>2703</v>
      </c>
      <c r="E201" s="79" t="s">
        <v>2704</v>
      </c>
      <c r="F201" s="79" t="s">
        <v>2705</v>
      </c>
      <c r="G201" s="79" t="s">
        <v>2706</v>
      </c>
      <c r="H201" s="79" t="s">
        <v>2707</v>
      </c>
      <c r="I201" s="79" t="s">
        <v>2708</v>
      </c>
      <c r="J201" s="79" t="s">
        <v>2709</v>
      </c>
      <c r="K201" s="79" t="s">
        <v>2710</v>
      </c>
      <c r="L201" s="79" t="s">
        <v>2711</v>
      </c>
      <c r="M201" s="79" t="s">
        <v>2712</v>
      </c>
      <c r="N201" s="79" t="s">
        <v>2713</v>
      </c>
      <c r="O201" s="79" t="s">
        <v>2714</v>
      </c>
    </row>
    <row r="202" spans="1:15" ht="12.75">
      <c r="A202" s="77">
        <v>29</v>
      </c>
      <c r="B202" s="79" t="s">
        <v>2715</v>
      </c>
      <c r="C202" s="79" t="s">
        <v>2716</v>
      </c>
      <c r="D202" s="79" t="s">
        <v>2717</v>
      </c>
      <c r="E202" s="79" t="s">
        <v>2718</v>
      </c>
      <c r="F202" s="79" t="s">
        <v>2719</v>
      </c>
      <c r="G202" s="79" t="s">
        <v>2720</v>
      </c>
      <c r="H202" s="79" t="s">
        <v>2721</v>
      </c>
      <c r="I202" s="79" t="s">
        <v>2722</v>
      </c>
      <c r="J202" s="79" t="s">
        <v>2723</v>
      </c>
      <c r="K202" s="79" t="s">
        <v>2724</v>
      </c>
      <c r="L202" s="79" t="s">
        <v>2725</v>
      </c>
      <c r="M202" s="79" t="s">
        <v>2726</v>
      </c>
      <c r="N202" s="79" t="s">
        <v>2727</v>
      </c>
      <c r="O202" s="79" t="s">
        <v>2728</v>
      </c>
    </row>
    <row r="203" spans="1:15" ht="12.75">
      <c r="A203" s="77">
        <v>30</v>
      </c>
      <c r="B203" s="79" t="s">
        <v>2729</v>
      </c>
      <c r="C203" s="79" t="s">
        <v>2730</v>
      </c>
      <c r="D203" s="79" t="s">
        <v>2731</v>
      </c>
      <c r="E203" s="79" t="s">
        <v>2732</v>
      </c>
      <c r="F203" s="79" t="s">
        <v>2733</v>
      </c>
      <c r="G203" s="79" t="s">
        <v>2734</v>
      </c>
      <c r="H203" s="79" t="s">
        <v>2735</v>
      </c>
      <c r="I203" s="79" t="s">
        <v>2736</v>
      </c>
      <c r="J203" s="79" t="s">
        <v>2737</v>
      </c>
      <c r="K203" s="79" t="s">
        <v>2738</v>
      </c>
      <c r="L203" s="79" t="s">
        <v>2739</v>
      </c>
      <c r="M203" s="79" t="s">
        <v>2740</v>
      </c>
      <c r="N203" s="79" t="s">
        <v>2741</v>
      </c>
      <c r="O203" s="79" t="s">
        <v>2742</v>
      </c>
    </row>
    <row r="204" spans="1:15" ht="12.75">
      <c r="A204" s="77">
        <v>31</v>
      </c>
      <c r="B204" s="79" t="s">
        <v>2743</v>
      </c>
      <c r="C204" s="79" t="s">
        <v>2744</v>
      </c>
      <c r="D204" s="79" t="s">
        <v>2745</v>
      </c>
      <c r="E204" s="79" t="s">
        <v>2746</v>
      </c>
      <c r="F204" s="79" t="s">
        <v>2747</v>
      </c>
      <c r="G204" s="79" t="s">
        <v>2748</v>
      </c>
      <c r="H204" s="79" t="s">
        <v>2749</v>
      </c>
      <c r="I204" s="79" t="s">
        <v>2750</v>
      </c>
      <c r="J204" s="79" t="s">
        <v>2751</v>
      </c>
      <c r="K204" s="79" t="s">
        <v>2752</v>
      </c>
      <c r="L204" s="79" t="s">
        <v>2753</v>
      </c>
      <c r="M204" s="79" t="s">
        <v>2754</v>
      </c>
      <c r="N204" s="79" t="s">
        <v>2755</v>
      </c>
      <c r="O204" s="79" t="s">
        <v>2756</v>
      </c>
    </row>
    <row r="205" spans="1:15" ht="12.75">
      <c r="A205" s="77">
        <v>32</v>
      </c>
      <c r="B205" s="79" t="s">
        <v>2757</v>
      </c>
      <c r="C205" s="79" t="s">
        <v>2758</v>
      </c>
      <c r="D205" s="79" t="s">
        <v>2759</v>
      </c>
      <c r="E205" s="79" t="s">
        <v>2760</v>
      </c>
      <c r="F205" s="79" t="s">
        <v>2761</v>
      </c>
      <c r="G205" s="79" t="s">
        <v>2762</v>
      </c>
      <c r="H205" s="79" t="s">
        <v>2763</v>
      </c>
      <c r="I205" s="79" t="s">
        <v>2764</v>
      </c>
      <c r="J205" s="79" t="s">
        <v>2765</v>
      </c>
      <c r="K205" s="79" t="s">
        <v>2766</v>
      </c>
      <c r="L205" s="79" t="s">
        <v>2767</v>
      </c>
      <c r="M205" s="79" t="s">
        <v>2768</v>
      </c>
      <c r="N205" s="79" t="s">
        <v>2769</v>
      </c>
      <c r="O205" s="79" t="s">
        <v>2770</v>
      </c>
    </row>
    <row r="206" spans="1:15" ht="12.75">
      <c r="A206" s="77">
        <v>33</v>
      </c>
      <c r="B206" s="79" t="s">
        <v>2771</v>
      </c>
      <c r="C206" s="79" t="s">
        <v>2772</v>
      </c>
      <c r="D206" s="79" t="s">
        <v>2773</v>
      </c>
      <c r="E206" s="79" t="s">
        <v>2774</v>
      </c>
      <c r="F206" s="79" t="s">
        <v>2775</v>
      </c>
      <c r="G206" s="79" t="s">
        <v>2776</v>
      </c>
      <c r="H206" s="79" t="s">
        <v>2777</v>
      </c>
      <c r="I206" s="79" t="s">
        <v>2778</v>
      </c>
      <c r="J206" s="79" t="s">
        <v>2779</v>
      </c>
      <c r="K206" s="79" t="s">
        <v>2780</v>
      </c>
      <c r="L206" s="79" t="s">
        <v>2781</v>
      </c>
      <c r="M206" s="79" t="s">
        <v>2782</v>
      </c>
      <c r="N206" s="79" t="s">
        <v>2783</v>
      </c>
      <c r="O206" s="79" t="s">
        <v>2784</v>
      </c>
    </row>
    <row r="207" spans="1:15" ht="12.75">
      <c r="A207" s="77">
        <v>34</v>
      </c>
      <c r="B207" s="79" t="s">
        <v>2785</v>
      </c>
      <c r="C207" s="79" t="s">
        <v>2786</v>
      </c>
      <c r="D207" s="79" t="s">
        <v>2787</v>
      </c>
      <c r="E207" s="79" t="s">
        <v>2788</v>
      </c>
      <c r="F207" s="79" t="s">
        <v>2789</v>
      </c>
      <c r="G207" s="79" t="s">
        <v>2790</v>
      </c>
      <c r="H207" s="79" t="s">
        <v>2791</v>
      </c>
      <c r="I207" s="79" t="s">
        <v>2792</v>
      </c>
      <c r="J207" s="79" t="s">
        <v>2793</v>
      </c>
      <c r="K207" s="79" t="s">
        <v>2794</v>
      </c>
      <c r="L207" s="79" t="s">
        <v>2795</v>
      </c>
      <c r="M207" s="79" t="s">
        <v>2796</v>
      </c>
      <c r="N207" s="79" t="s">
        <v>2797</v>
      </c>
      <c r="O207" s="79" t="s">
        <v>2798</v>
      </c>
    </row>
    <row r="208" spans="1:15" ht="12.75">
      <c r="A208" s="77">
        <v>35</v>
      </c>
      <c r="B208" s="79" t="s">
        <v>2799</v>
      </c>
      <c r="C208" s="79" t="s">
        <v>2800</v>
      </c>
      <c r="D208" s="79" t="s">
        <v>2801</v>
      </c>
      <c r="E208" s="79" t="s">
        <v>2802</v>
      </c>
      <c r="F208" s="79" t="s">
        <v>2803</v>
      </c>
      <c r="G208" s="79" t="s">
        <v>2804</v>
      </c>
      <c r="H208" s="79" t="s">
        <v>2805</v>
      </c>
      <c r="I208" s="79" t="s">
        <v>2806</v>
      </c>
      <c r="J208" s="79" t="s">
        <v>2807</v>
      </c>
      <c r="K208" s="79" t="s">
        <v>2808</v>
      </c>
      <c r="L208" s="79" t="s">
        <v>2809</v>
      </c>
      <c r="M208" s="79" t="s">
        <v>2810</v>
      </c>
      <c r="N208" s="79" t="s">
        <v>2811</v>
      </c>
      <c r="O208" s="79" t="s">
        <v>2812</v>
      </c>
    </row>
    <row r="209" spans="1:15" ht="12.75">
      <c r="A209" s="77">
        <v>36</v>
      </c>
      <c r="B209" s="79" t="s">
        <v>2813</v>
      </c>
      <c r="C209" s="79" t="s">
        <v>2814</v>
      </c>
      <c r="D209" s="79" t="s">
        <v>2815</v>
      </c>
      <c r="E209" s="79" t="s">
        <v>2816</v>
      </c>
      <c r="F209" s="79" t="s">
        <v>2817</v>
      </c>
      <c r="G209" s="79" t="s">
        <v>2818</v>
      </c>
      <c r="H209" s="79" t="s">
        <v>2819</v>
      </c>
      <c r="I209" s="79" t="s">
        <v>2820</v>
      </c>
      <c r="J209" s="79" t="s">
        <v>2821</v>
      </c>
      <c r="K209" s="79" t="s">
        <v>2822</v>
      </c>
      <c r="L209" s="79" t="s">
        <v>2823</v>
      </c>
      <c r="M209" s="79" t="s">
        <v>2824</v>
      </c>
      <c r="N209" s="79" t="s">
        <v>2825</v>
      </c>
      <c r="O209" s="79" t="s">
        <v>2826</v>
      </c>
    </row>
    <row r="210" spans="1:15" ht="12.75">
      <c r="A210" s="77">
        <v>37</v>
      </c>
      <c r="B210" s="79" t="s">
        <v>2827</v>
      </c>
      <c r="C210" s="79" t="s">
        <v>2828</v>
      </c>
      <c r="D210" s="79" t="s">
        <v>2829</v>
      </c>
      <c r="E210" s="79" t="s">
        <v>2830</v>
      </c>
      <c r="F210" s="79" t="s">
        <v>2831</v>
      </c>
      <c r="G210" s="79" t="s">
        <v>2832</v>
      </c>
      <c r="H210" s="79" t="s">
        <v>2833</v>
      </c>
      <c r="I210" s="79" t="s">
        <v>2834</v>
      </c>
      <c r="J210" s="79" t="s">
        <v>2835</v>
      </c>
      <c r="K210" s="79" t="s">
        <v>2836</v>
      </c>
      <c r="L210" s="79" t="s">
        <v>2837</v>
      </c>
      <c r="M210" s="79" t="s">
        <v>2838</v>
      </c>
      <c r="N210" s="79" t="s">
        <v>2839</v>
      </c>
      <c r="O210" s="79" t="s">
        <v>2840</v>
      </c>
    </row>
    <row r="211" spans="1:15" ht="12.75">
      <c r="A211" s="77">
        <v>38</v>
      </c>
      <c r="B211" s="79" t="s">
        <v>2841</v>
      </c>
      <c r="C211" s="79" t="s">
        <v>2842</v>
      </c>
      <c r="D211" s="79" t="s">
        <v>2843</v>
      </c>
      <c r="E211" s="79" t="s">
        <v>2844</v>
      </c>
      <c r="F211" s="79" t="s">
        <v>2845</v>
      </c>
      <c r="G211" s="79" t="s">
        <v>2846</v>
      </c>
      <c r="H211" s="79" t="s">
        <v>2847</v>
      </c>
      <c r="I211" s="79" t="s">
        <v>2848</v>
      </c>
      <c r="J211" s="79" t="s">
        <v>2849</v>
      </c>
      <c r="K211" s="79" t="s">
        <v>2850</v>
      </c>
      <c r="L211" s="79" t="s">
        <v>2851</v>
      </c>
      <c r="M211" s="79" t="s">
        <v>2852</v>
      </c>
      <c r="N211" s="79" t="s">
        <v>2853</v>
      </c>
      <c r="O211" s="79" t="s">
        <v>2854</v>
      </c>
    </row>
    <row r="212" spans="1:15" ht="12.75">
      <c r="A212" s="77">
        <v>39</v>
      </c>
      <c r="B212" s="79" t="s">
        <v>2855</v>
      </c>
      <c r="C212" s="79" t="s">
        <v>2856</v>
      </c>
      <c r="D212" s="79" t="s">
        <v>2857</v>
      </c>
      <c r="E212" s="79" t="s">
        <v>2858</v>
      </c>
      <c r="F212" s="79" t="s">
        <v>2859</v>
      </c>
      <c r="G212" s="79" t="s">
        <v>2860</v>
      </c>
      <c r="H212" s="79" t="s">
        <v>2861</v>
      </c>
      <c r="I212" s="79" t="s">
        <v>2862</v>
      </c>
      <c r="J212" s="79" t="s">
        <v>2863</v>
      </c>
      <c r="K212" s="79" t="s">
        <v>2864</v>
      </c>
      <c r="L212" s="79" t="s">
        <v>2865</v>
      </c>
      <c r="M212" s="79" t="s">
        <v>2866</v>
      </c>
      <c r="N212" s="79" t="s">
        <v>2867</v>
      </c>
      <c r="O212" s="79" t="s">
        <v>2868</v>
      </c>
    </row>
    <row r="213" spans="1:15" ht="12.75">
      <c r="A213" s="77">
        <v>40</v>
      </c>
      <c r="B213" s="79" t="s">
        <v>2869</v>
      </c>
      <c r="C213" s="79" t="s">
        <v>2870</v>
      </c>
      <c r="D213" s="79" t="s">
        <v>2871</v>
      </c>
      <c r="E213" s="79" t="s">
        <v>2872</v>
      </c>
      <c r="F213" s="79" t="s">
        <v>2873</v>
      </c>
      <c r="G213" s="79" t="s">
        <v>2874</v>
      </c>
      <c r="H213" s="79" t="s">
        <v>2875</v>
      </c>
      <c r="I213" s="79" t="s">
        <v>2876</v>
      </c>
      <c r="J213" s="79" t="s">
        <v>2877</v>
      </c>
      <c r="K213" s="79" t="s">
        <v>2878</v>
      </c>
      <c r="L213" s="79" t="s">
        <v>2879</v>
      </c>
      <c r="M213" s="79" t="s">
        <v>2880</v>
      </c>
      <c r="N213" s="79" t="s">
        <v>2881</v>
      </c>
      <c r="O213" s="79" t="s">
        <v>2882</v>
      </c>
    </row>
    <row r="214" spans="1:15" ht="12.75">
      <c r="A214" s="77">
        <v>41</v>
      </c>
      <c r="B214" s="79" t="s">
        <v>2883</v>
      </c>
      <c r="C214" s="79" t="s">
        <v>2884</v>
      </c>
      <c r="D214" s="79" t="s">
        <v>2885</v>
      </c>
      <c r="E214" s="79" t="s">
        <v>2886</v>
      </c>
      <c r="F214" s="79" t="s">
        <v>2887</v>
      </c>
      <c r="G214" s="79" t="s">
        <v>2888</v>
      </c>
      <c r="H214" s="79" t="s">
        <v>2889</v>
      </c>
      <c r="I214" s="79" t="s">
        <v>2890</v>
      </c>
      <c r="J214" s="79" t="s">
        <v>2891</v>
      </c>
      <c r="K214" s="79" t="s">
        <v>2892</v>
      </c>
      <c r="L214" s="79" t="s">
        <v>2893</v>
      </c>
      <c r="M214" s="79" t="s">
        <v>2894</v>
      </c>
      <c r="N214" s="79" t="s">
        <v>2895</v>
      </c>
      <c r="O214" s="79" t="s">
        <v>2896</v>
      </c>
    </row>
    <row r="215" spans="1:15" ht="12.75">
      <c r="A215" s="77">
        <v>42</v>
      </c>
      <c r="B215" s="79" t="s">
        <v>2897</v>
      </c>
      <c r="C215" s="79" t="s">
        <v>2898</v>
      </c>
      <c r="D215" s="79" t="s">
        <v>2899</v>
      </c>
      <c r="E215" s="79" t="s">
        <v>2900</v>
      </c>
      <c r="F215" s="79" t="s">
        <v>2901</v>
      </c>
      <c r="G215" s="79" t="s">
        <v>2902</v>
      </c>
      <c r="H215" s="79" t="s">
        <v>2903</v>
      </c>
      <c r="I215" s="79" t="s">
        <v>2904</v>
      </c>
      <c r="J215" s="79" t="s">
        <v>2905</v>
      </c>
      <c r="K215" s="79" t="s">
        <v>2906</v>
      </c>
      <c r="L215" s="79" t="s">
        <v>2907</v>
      </c>
      <c r="M215" s="79" t="s">
        <v>2908</v>
      </c>
      <c r="N215" s="79" t="s">
        <v>2909</v>
      </c>
      <c r="O215" s="79" t="s">
        <v>2910</v>
      </c>
    </row>
    <row r="216" spans="1:15" ht="12.75">
      <c r="A216" s="77">
        <v>43</v>
      </c>
      <c r="B216" s="79" t="s">
        <v>2911</v>
      </c>
      <c r="C216" s="79" t="s">
        <v>2912</v>
      </c>
      <c r="D216" s="79" t="s">
        <v>2913</v>
      </c>
      <c r="E216" s="79" t="s">
        <v>2914</v>
      </c>
      <c r="F216" s="79" t="s">
        <v>2915</v>
      </c>
      <c r="G216" s="79" t="s">
        <v>2916</v>
      </c>
      <c r="H216" s="79" t="s">
        <v>2917</v>
      </c>
      <c r="I216" s="79" t="s">
        <v>2918</v>
      </c>
      <c r="J216" s="79" t="s">
        <v>2919</v>
      </c>
      <c r="K216" s="79" t="s">
        <v>2920</v>
      </c>
      <c r="L216" s="79" t="s">
        <v>2921</v>
      </c>
      <c r="M216" s="79" t="s">
        <v>2922</v>
      </c>
      <c r="N216" s="79" t="s">
        <v>2923</v>
      </c>
      <c r="O216" s="79" t="s">
        <v>2924</v>
      </c>
    </row>
    <row r="217" spans="1:15" ht="12.75">
      <c r="A217" s="77">
        <v>44</v>
      </c>
      <c r="B217" s="79" t="s">
        <v>2925</v>
      </c>
      <c r="C217" s="79" t="s">
        <v>2926</v>
      </c>
      <c r="D217" s="79" t="s">
        <v>2927</v>
      </c>
      <c r="E217" s="79" t="s">
        <v>2928</v>
      </c>
      <c r="F217" s="79" t="s">
        <v>2929</v>
      </c>
      <c r="G217" s="79" t="s">
        <v>2930</v>
      </c>
      <c r="H217" s="79" t="s">
        <v>2931</v>
      </c>
      <c r="I217" s="79" t="s">
        <v>2932</v>
      </c>
      <c r="J217" s="79" t="s">
        <v>2933</v>
      </c>
      <c r="K217" s="79" t="s">
        <v>2934</v>
      </c>
      <c r="L217" s="79" t="s">
        <v>2935</v>
      </c>
      <c r="M217" s="79" t="s">
        <v>2936</v>
      </c>
      <c r="N217" s="79" t="s">
        <v>2937</v>
      </c>
      <c r="O217" s="79" t="s">
        <v>2938</v>
      </c>
    </row>
    <row r="218" spans="1:15" ht="12.75">
      <c r="A218" s="77">
        <v>45</v>
      </c>
      <c r="B218" s="79" t="s">
        <v>2939</v>
      </c>
      <c r="C218" s="79" t="s">
        <v>2940</v>
      </c>
      <c r="D218" s="79" t="s">
        <v>2941</v>
      </c>
      <c r="E218" s="79" t="s">
        <v>2942</v>
      </c>
      <c r="F218" s="79" t="s">
        <v>2943</v>
      </c>
      <c r="G218" s="79" t="s">
        <v>2944</v>
      </c>
      <c r="H218" s="79" t="s">
        <v>2945</v>
      </c>
      <c r="I218" s="79" t="s">
        <v>2946</v>
      </c>
      <c r="J218" s="79" t="s">
        <v>2947</v>
      </c>
      <c r="K218" s="79" t="s">
        <v>2948</v>
      </c>
      <c r="L218" s="79" t="s">
        <v>2949</v>
      </c>
      <c r="M218" s="79" t="s">
        <v>2950</v>
      </c>
      <c r="N218" s="79" t="s">
        <v>2951</v>
      </c>
      <c r="O218" s="79" t="s">
        <v>2952</v>
      </c>
    </row>
    <row r="219" spans="1:15" ht="12.75">
      <c r="A219" s="77">
        <v>46</v>
      </c>
      <c r="B219" s="79" t="s">
        <v>2953</v>
      </c>
      <c r="C219" s="79" t="s">
        <v>2954</v>
      </c>
      <c r="D219" s="79" t="s">
        <v>2955</v>
      </c>
      <c r="E219" s="79" t="s">
        <v>2956</v>
      </c>
      <c r="F219" s="79" t="s">
        <v>2957</v>
      </c>
      <c r="G219" s="79" t="s">
        <v>2958</v>
      </c>
      <c r="H219" s="79" t="s">
        <v>2959</v>
      </c>
      <c r="I219" s="79" t="s">
        <v>2960</v>
      </c>
      <c r="J219" s="79" t="s">
        <v>2961</v>
      </c>
      <c r="K219" s="79" t="s">
        <v>2962</v>
      </c>
      <c r="L219" s="79" t="s">
        <v>2963</v>
      </c>
      <c r="M219" s="79" t="s">
        <v>2964</v>
      </c>
      <c r="N219" s="79" t="s">
        <v>2965</v>
      </c>
      <c r="O219" s="79" t="s">
        <v>2966</v>
      </c>
    </row>
    <row r="220" spans="1:15" ht="12.75">
      <c r="A220" s="77">
        <v>47</v>
      </c>
      <c r="B220" s="79" t="s">
        <v>2967</v>
      </c>
      <c r="C220" s="79" t="s">
        <v>2968</v>
      </c>
      <c r="D220" s="79" t="s">
        <v>2969</v>
      </c>
      <c r="E220" s="79" t="s">
        <v>2970</v>
      </c>
      <c r="F220" s="79" t="s">
        <v>2971</v>
      </c>
      <c r="G220" s="79" t="s">
        <v>2972</v>
      </c>
      <c r="H220" s="79" t="s">
        <v>2973</v>
      </c>
      <c r="I220" s="79" t="s">
        <v>2974</v>
      </c>
      <c r="J220" s="79" t="s">
        <v>2975</v>
      </c>
      <c r="K220" s="79" t="s">
        <v>2976</v>
      </c>
      <c r="L220" s="79" t="s">
        <v>2977</v>
      </c>
      <c r="M220" s="79" t="s">
        <v>2978</v>
      </c>
      <c r="N220" s="79" t="s">
        <v>2979</v>
      </c>
      <c r="O220" s="79" t="s">
        <v>2980</v>
      </c>
    </row>
    <row r="221" spans="1:15" ht="12.75">
      <c r="A221" s="77">
        <v>48</v>
      </c>
      <c r="B221" s="79" t="s">
        <v>2981</v>
      </c>
      <c r="C221" s="79" t="s">
        <v>2982</v>
      </c>
      <c r="D221" s="79" t="s">
        <v>2983</v>
      </c>
      <c r="E221" s="79" t="s">
        <v>2984</v>
      </c>
      <c r="F221" s="79" t="s">
        <v>2985</v>
      </c>
      <c r="G221" s="79" t="s">
        <v>2986</v>
      </c>
      <c r="H221" s="79" t="s">
        <v>2987</v>
      </c>
      <c r="I221" s="79" t="s">
        <v>2988</v>
      </c>
      <c r="J221" s="79" t="s">
        <v>2989</v>
      </c>
      <c r="K221" s="79" t="s">
        <v>2990</v>
      </c>
      <c r="L221" s="79" t="s">
        <v>2991</v>
      </c>
      <c r="M221" s="79" t="s">
        <v>2992</v>
      </c>
      <c r="N221" s="79" t="s">
        <v>2993</v>
      </c>
      <c r="O221" s="79" t="s">
        <v>2994</v>
      </c>
    </row>
    <row r="223" ht="12.75">
      <c r="A223" s="76" t="e">
        <f>HLOOKUP('[2]NEER Claim Cost Calculator'!$I$22,B227:Q276,MATCH('[2]NEER Claim Cost Calculator'!$K$22,A227:A276))</f>
        <v>#REF!</v>
      </c>
    </row>
    <row r="224" spans="1:16" ht="12.75">
      <c r="A224" s="475" t="s">
        <v>2995</v>
      </c>
      <c r="B224" s="475"/>
      <c r="C224" s="475"/>
      <c r="D224" s="475"/>
      <c r="E224" s="475"/>
      <c r="F224" s="475"/>
      <c r="G224" s="475"/>
      <c r="H224" s="475"/>
      <c r="I224" s="475"/>
      <c r="J224" s="475"/>
      <c r="K224" s="475"/>
      <c r="L224" s="475"/>
      <c r="M224" s="475"/>
      <c r="N224" s="475"/>
      <c r="O224" s="475"/>
      <c r="P224" s="475"/>
    </row>
    <row r="225" spans="1:16" ht="12.75">
      <c r="A225" s="475" t="s">
        <v>2996</v>
      </c>
      <c r="B225" s="475"/>
      <c r="C225" s="475"/>
      <c r="D225" s="475"/>
      <c r="E225" s="475"/>
      <c r="F225" s="475"/>
      <c r="G225" s="475"/>
      <c r="H225" s="475"/>
      <c r="I225" s="475"/>
      <c r="J225" s="475"/>
      <c r="K225" s="475"/>
      <c r="L225" s="475"/>
      <c r="M225" s="475"/>
      <c r="N225" s="475"/>
      <c r="O225" s="475"/>
      <c r="P225" s="475"/>
    </row>
    <row r="226" spans="1:15" ht="12.75">
      <c r="A226" s="80" t="s">
        <v>2997</v>
      </c>
      <c r="B226" s="81" t="s">
        <v>2998</v>
      </c>
      <c r="C226" s="81" t="s">
        <v>2999</v>
      </c>
      <c r="D226" s="81" t="s">
        <v>3000</v>
      </c>
      <c r="E226" s="81" t="s">
        <v>3001</v>
      </c>
      <c r="F226" s="81" t="s">
        <v>3002</v>
      </c>
      <c r="G226" s="81" t="s">
        <v>3003</v>
      </c>
      <c r="H226" s="81" t="s">
        <v>3004</v>
      </c>
      <c r="I226" s="81" t="s">
        <v>3005</v>
      </c>
      <c r="J226" s="81" t="s">
        <v>3006</v>
      </c>
      <c r="K226" s="81" t="s">
        <v>3007</v>
      </c>
      <c r="L226" s="81" t="s">
        <v>3008</v>
      </c>
      <c r="M226" s="81" t="s">
        <v>3009</v>
      </c>
      <c r="N226" s="81" t="s">
        <v>3010</v>
      </c>
      <c r="O226" s="81" t="s">
        <v>3011</v>
      </c>
    </row>
    <row r="227" spans="1:15" ht="12.75">
      <c r="A227" s="82" t="s">
        <v>3012</v>
      </c>
      <c r="B227" s="272">
        <v>2</v>
      </c>
      <c r="C227" s="272">
        <v>3</v>
      </c>
      <c r="D227" s="272">
        <v>4</v>
      </c>
      <c r="E227" s="272">
        <v>5</v>
      </c>
      <c r="F227" s="272">
        <v>6</v>
      </c>
      <c r="G227" s="272">
        <v>7</v>
      </c>
      <c r="H227" s="272">
        <v>8</v>
      </c>
      <c r="I227" s="272">
        <v>9</v>
      </c>
      <c r="J227" s="272">
        <v>10</v>
      </c>
      <c r="K227" s="272">
        <v>11</v>
      </c>
      <c r="L227" s="272">
        <v>12</v>
      </c>
      <c r="M227" s="272">
        <v>13</v>
      </c>
      <c r="N227" s="272">
        <v>14</v>
      </c>
      <c r="O227" s="272">
        <v>15</v>
      </c>
    </row>
    <row r="228" spans="1:15" ht="12.75">
      <c r="A228" s="77">
        <v>0</v>
      </c>
      <c r="B228" s="79" t="s">
        <v>3013</v>
      </c>
      <c r="C228" s="79" t="s">
        <v>3014</v>
      </c>
      <c r="D228" s="79" t="s">
        <v>3015</v>
      </c>
      <c r="E228" s="79" t="s">
        <v>3016</v>
      </c>
      <c r="F228" s="79" t="s">
        <v>3017</v>
      </c>
      <c r="G228" s="79" t="s">
        <v>3018</v>
      </c>
      <c r="H228" s="79" t="s">
        <v>3019</v>
      </c>
      <c r="I228" s="79" t="s">
        <v>3020</v>
      </c>
      <c r="J228" s="79" t="s">
        <v>3021</v>
      </c>
      <c r="K228" s="79" t="s">
        <v>3022</v>
      </c>
      <c r="L228" s="79" t="s">
        <v>3023</v>
      </c>
      <c r="M228" s="79" t="s">
        <v>3024</v>
      </c>
      <c r="N228" s="79" t="s">
        <v>3025</v>
      </c>
      <c r="O228" s="79" t="s">
        <v>3026</v>
      </c>
    </row>
    <row r="229" spans="1:15" ht="12.75">
      <c r="A229" s="77">
        <v>1</v>
      </c>
      <c r="B229" s="79" t="s">
        <v>3027</v>
      </c>
      <c r="C229" s="79" t="s">
        <v>3028</v>
      </c>
      <c r="D229" s="79" t="s">
        <v>3029</v>
      </c>
      <c r="E229" s="79" t="s">
        <v>3030</v>
      </c>
      <c r="F229" s="79" t="s">
        <v>3031</v>
      </c>
      <c r="G229" s="79" t="s">
        <v>3032</v>
      </c>
      <c r="H229" s="79" t="s">
        <v>3033</v>
      </c>
      <c r="I229" s="79" t="s">
        <v>3034</v>
      </c>
      <c r="J229" s="79" t="s">
        <v>3035</v>
      </c>
      <c r="K229" s="79" t="s">
        <v>3036</v>
      </c>
      <c r="L229" s="79" t="s">
        <v>3037</v>
      </c>
      <c r="M229" s="79" t="s">
        <v>3038</v>
      </c>
      <c r="N229" s="79" t="s">
        <v>3039</v>
      </c>
      <c r="O229" s="79" t="s">
        <v>3040</v>
      </c>
    </row>
    <row r="230" spans="1:15" ht="12.75">
      <c r="A230" s="77">
        <v>2</v>
      </c>
      <c r="B230" s="79" t="s">
        <v>3041</v>
      </c>
      <c r="C230" s="79" t="s">
        <v>3042</v>
      </c>
      <c r="D230" s="79" t="s">
        <v>3043</v>
      </c>
      <c r="E230" s="79" t="s">
        <v>3044</v>
      </c>
      <c r="F230" s="79" t="s">
        <v>3045</v>
      </c>
      <c r="G230" s="79" t="s">
        <v>3046</v>
      </c>
      <c r="H230" s="79" t="s">
        <v>3047</v>
      </c>
      <c r="I230" s="79" t="s">
        <v>3048</v>
      </c>
      <c r="J230" s="79" t="s">
        <v>3049</v>
      </c>
      <c r="K230" s="79" t="s">
        <v>3050</v>
      </c>
      <c r="L230" s="79" t="s">
        <v>3051</v>
      </c>
      <c r="M230" s="79" t="s">
        <v>3052</v>
      </c>
      <c r="N230" s="79" t="s">
        <v>3053</v>
      </c>
      <c r="O230" s="79" t="s">
        <v>3054</v>
      </c>
    </row>
    <row r="231" spans="1:15" ht="12.75">
      <c r="A231" s="77">
        <v>3</v>
      </c>
      <c r="B231" s="79" t="s">
        <v>3055</v>
      </c>
      <c r="C231" s="79" t="s">
        <v>3056</v>
      </c>
      <c r="D231" s="79" t="s">
        <v>3057</v>
      </c>
      <c r="E231" s="79" t="s">
        <v>3058</v>
      </c>
      <c r="F231" s="79" t="s">
        <v>3059</v>
      </c>
      <c r="G231" s="79" t="s">
        <v>3060</v>
      </c>
      <c r="H231" s="79" t="s">
        <v>3061</v>
      </c>
      <c r="I231" s="79" t="s">
        <v>3062</v>
      </c>
      <c r="J231" s="79" t="s">
        <v>3063</v>
      </c>
      <c r="K231" s="79" t="s">
        <v>3064</v>
      </c>
      <c r="L231" s="79" t="s">
        <v>3065</v>
      </c>
      <c r="M231" s="79" t="s">
        <v>3066</v>
      </c>
      <c r="N231" s="79" t="s">
        <v>3067</v>
      </c>
      <c r="O231" s="79" t="s">
        <v>3068</v>
      </c>
    </row>
    <row r="232" spans="1:15" ht="12.75">
      <c r="A232" s="77">
        <v>4</v>
      </c>
      <c r="B232" s="79" t="s">
        <v>3069</v>
      </c>
      <c r="C232" s="79" t="s">
        <v>3070</v>
      </c>
      <c r="D232" s="79" t="s">
        <v>3071</v>
      </c>
      <c r="E232" s="79" t="s">
        <v>3072</v>
      </c>
      <c r="F232" s="79" t="s">
        <v>3073</v>
      </c>
      <c r="G232" s="79" t="s">
        <v>3074</v>
      </c>
      <c r="H232" s="79" t="s">
        <v>3075</v>
      </c>
      <c r="I232" s="79" t="s">
        <v>3076</v>
      </c>
      <c r="J232" s="79" t="s">
        <v>3077</v>
      </c>
      <c r="K232" s="79" t="s">
        <v>3078</v>
      </c>
      <c r="L232" s="79" t="s">
        <v>3079</v>
      </c>
      <c r="M232" s="79" t="s">
        <v>3080</v>
      </c>
      <c r="N232" s="79" t="s">
        <v>3081</v>
      </c>
      <c r="O232" s="79" t="s">
        <v>3082</v>
      </c>
    </row>
    <row r="233" spans="1:15" ht="12.75">
      <c r="A233" s="77">
        <v>5</v>
      </c>
      <c r="B233" s="79" t="s">
        <v>3083</v>
      </c>
      <c r="C233" s="79" t="s">
        <v>3084</v>
      </c>
      <c r="D233" s="79" t="s">
        <v>3085</v>
      </c>
      <c r="E233" s="79" t="s">
        <v>3086</v>
      </c>
      <c r="F233" s="79" t="s">
        <v>3087</v>
      </c>
      <c r="G233" s="79" t="s">
        <v>3088</v>
      </c>
      <c r="H233" s="79" t="s">
        <v>3089</v>
      </c>
      <c r="I233" s="79" t="s">
        <v>3090</v>
      </c>
      <c r="J233" s="79" t="s">
        <v>3091</v>
      </c>
      <c r="K233" s="79" t="s">
        <v>3092</v>
      </c>
      <c r="L233" s="79" t="s">
        <v>3093</v>
      </c>
      <c r="M233" s="79" t="s">
        <v>3094</v>
      </c>
      <c r="N233" s="79" t="s">
        <v>3095</v>
      </c>
      <c r="O233" s="79" t="s">
        <v>3096</v>
      </c>
    </row>
    <row r="234" spans="1:15" ht="12.75">
      <c r="A234" s="77">
        <v>6</v>
      </c>
      <c r="B234" s="79" t="s">
        <v>3097</v>
      </c>
      <c r="C234" s="79" t="s">
        <v>3098</v>
      </c>
      <c r="D234" s="79" t="s">
        <v>3099</v>
      </c>
      <c r="E234" s="79" t="s">
        <v>3100</v>
      </c>
      <c r="F234" s="79" t="s">
        <v>3101</v>
      </c>
      <c r="G234" s="79" t="s">
        <v>3102</v>
      </c>
      <c r="H234" s="79" t="s">
        <v>3103</v>
      </c>
      <c r="I234" s="79" t="s">
        <v>3104</v>
      </c>
      <c r="J234" s="79" t="s">
        <v>3105</v>
      </c>
      <c r="K234" s="79" t="s">
        <v>3106</v>
      </c>
      <c r="L234" s="79" t="s">
        <v>3107</v>
      </c>
      <c r="M234" s="79" t="s">
        <v>3108</v>
      </c>
      <c r="N234" s="79" t="s">
        <v>3109</v>
      </c>
      <c r="O234" s="79" t="s">
        <v>3110</v>
      </c>
    </row>
    <row r="235" spans="1:15" ht="12.75">
      <c r="A235" s="77">
        <v>7</v>
      </c>
      <c r="B235" s="79" t="s">
        <v>3111</v>
      </c>
      <c r="C235" s="79" t="s">
        <v>3112</v>
      </c>
      <c r="D235" s="79" t="s">
        <v>3113</v>
      </c>
      <c r="E235" s="79" t="s">
        <v>3114</v>
      </c>
      <c r="F235" s="79" t="s">
        <v>3115</v>
      </c>
      <c r="G235" s="79" t="s">
        <v>3116</v>
      </c>
      <c r="H235" s="79" t="s">
        <v>3117</v>
      </c>
      <c r="I235" s="79" t="s">
        <v>3118</v>
      </c>
      <c r="J235" s="79" t="s">
        <v>3119</v>
      </c>
      <c r="K235" s="79" t="s">
        <v>3120</v>
      </c>
      <c r="L235" s="79" t="s">
        <v>3121</v>
      </c>
      <c r="M235" s="79" t="s">
        <v>3122</v>
      </c>
      <c r="N235" s="79" t="s">
        <v>3123</v>
      </c>
      <c r="O235" s="79" t="s">
        <v>3124</v>
      </c>
    </row>
    <row r="236" spans="1:15" ht="12.75">
      <c r="A236" s="77">
        <v>8</v>
      </c>
      <c r="B236" s="79" t="s">
        <v>3125</v>
      </c>
      <c r="C236" s="79" t="s">
        <v>3126</v>
      </c>
      <c r="D236" s="79" t="s">
        <v>3127</v>
      </c>
      <c r="E236" s="79" t="s">
        <v>3128</v>
      </c>
      <c r="F236" s="79" t="s">
        <v>3129</v>
      </c>
      <c r="G236" s="79" t="s">
        <v>3130</v>
      </c>
      <c r="H236" s="79" t="s">
        <v>3131</v>
      </c>
      <c r="I236" s="79" t="s">
        <v>3132</v>
      </c>
      <c r="J236" s="79" t="s">
        <v>3133</v>
      </c>
      <c r="K236" s="79" t="s">
        <v>3134</v>
      </c>
      <c r="L236" s="79" t="s">
        <v>3135</v>
      </c>
      <c r="M236" s="79" t="s">
        <v>3136</v>
      </c>
      <c r="N236" s="79" t="s">
        <v>3137</v>
      </c>
      <c r="O236" s="79" t="s">
        <v>3138</v>
      </c>
    </row>
    <row r="237" spans="1:15" ht="12.75">
      <c r="A237" s="77">
        <v>9</v>
      </c>
      <c r="B237" s="79" t="s">
        <v>3139</v>
      </c>
      <c r="C237" s="79" t="s">
        <v>3140</v>
      </c>
      <c r="D237" s="79" t="s">
        <v>3141</v>
      </c>
      <c r="E237" s="79" t="s">
        <v>3142</v>
      </c>
      <c r="F237" s="79" t="s">
        <v>3143</v>
      </c>
      <c r="G237" s="79" t="s">
        <v>3144</v>
      </c>
      <c r="H237" s="79" t="s">
        <v>3145</v>
      </c>
      <c r="I237" s="79" t="s">
        <v>3146</v>
      </c>
      <c r="J237" s="79" t="s">
        <v>3147</v>
      </c>
      <c r="K237" s="79" t="s">
        <v>3148</v>
      </c>
      <c r="L237" s="79" t="s">
        <v>3149</v>
      </c>
      <c r="M237" s="79" t="s">
        <v>3150</v>
      </c>
      <c r="N237" s="79" t="s">
        <v>3151</v>
      </c>
      <c r="O237" s="79" t="s">
        <v>3152</v>
      </c>
    </row>
    <row r="238" spans="1:15" ht="12.75">
      <c r="A238" s="77">
        <v>10</v>
      </c>
      <c r="B238" s="79" t="s">
        <v>3153</v>
      </c>
      <c r="C238" s="79" t="s">
        <v>3154</v>
      </c>
      <c r="D238" s="79" t="s">
        <v>3155</v>
      </c>
      <c r="E238" s="79" t="s">
        <v>3156</v>
      </c>
      <c r="F238" s="79" t="s">
        <v>3157</v>
      </c>
      <c r="G238" s="79" t="s">
        <v>3158</v>
      </c>
      <c r="H238" s="79" t="s">
        <v>3159</v>
      </c>
      <c r="I238" s="79" t="s">
        <v>3160</v>
      </c>
      <c r="J238" s="79" t="s">
        <v>3161</v>
      </c>
      <c r="K238" s="79" t="s">
        <v>3162</v>
      </c>
      <c r="L238" s="79" t="s">
        <v>3163</v>
      </c>
      <c r="M238" s="79" t="s">
        <v>3164</v>
      </c>
      <c r="N238" s="79" t="s">
        <v>3165</v>
      </c>
      <c r="O238" s="79" t="s">
        <v>3166</v>
      </c>
    </row>
    <row r="239" spans="1:15" ht="12.75">
      <c r="A239" s="77">
        <v>11</v>
      </c>
      <c r="B239" s="79" t="s">
        <v>3167</v>
      </c>
      <c r="C239" s="79" t="s">
        <v>3168</v>
      </c>
      <c r="D239" s="79" t="s">
        <v>3169</v>
      </c>
      <c r="E239" s="79" t="s">
        <v>3170</v>
      </c>
      <c r="F239" s="79" t="s">
        <v>3171</v>
      </c>
      <c r="G239" s="79" t="s">
        <v>3172</v>
      </c>
      <c r="H239" s="79" t="s">
        <v>3173</v>
      </c>
      <c r="I239" s="79" t="s">
        <v>3174</v>
      </c>
      <c r="J239" s="79" t="s">
        <v>3175</v>
      </c>
      <c r="K239" s="79" t="s">
        <v>3176</v>
      </c>
      <c r="L239" s="79" t="s">
        <v>3177</v>
      </c>
      <c r="M239" s="79" t="s">
        <v>3178</v>
      </c>
      <c r="N239" s="79" t="s">
        <v>3179</v>
      </c>
      <c r="O239" s="79" t="s">
        <v>3180</v>
      </c>
    </row>
    <row r="240" spans="1:15" ht="12.75">
      <c r="A240" s="77">
        <v>12</v>
      </c>
      <c r="B240" s="79" t="s">
        <v>3181</v>
      </c>
      <c r="C240" s="79" t="s">
        <v>3182</v>
      </c>
      <c r="D240" s="79" t="s">
        <v>3183</v>
      </c>
      <c r="E240" s="79" t="s">
        <v>3184</v>
      </c>
      <c r="F240" s="79" t="s">
        <v>3185</v>
      </c>
      <c r="G240" s="79" t="s">
        <v>3186</v>
      </c>
      <c r="H240" s="79" t="s">
        <v>3187</v>
      </c>
      <c r="I240" s="79" t="s">
        <v>3188</v>
      </c>
      <c r="J240" s="79" t="s">
        <v>3189</v>
      </c>
      <c r="K240" s="79" t="s">
        <v>3190</v>
      </c>
      <c r="L240" s="79" t="s">
        <v>3191</v>
      </c>
      <c r="M240" s="79" t="s">
        <v>3192</v>
      </c>
      <c r="N240" s="79" t="s">
        <v>3193</v>
      </c>
      <c r="O240" s="79" t="s">
        <v>3194</v>
      </c>
    </row>
    <row r="241" spans="1:15" ht="12.75">
      <c r="A241" s="77">
        <v>13</v>
      </c>
      <c r="B241" s="79" t="s">
        <v>3195</v>
      </c>
      <c r="C241" s="79" t="s">
        <v>3196</v>
      </c>
      <c r="D241" s="79" t="s">
        <v>3197</v>
      </c>
      <c r="E241" s="79" t="s">
        <v>3198</v>
      </c>
      <c r="F241" s="79" t="s">
        <v>3199</v>
      </c>
      <c r="G241" s="79" t="s">
        <v>3200</v>
      </c>
      <c r="H241" s="79" t="s">
        <v>3201</v>
      </c>
      <c r="I241" s="79" t="s">
        <v>3202</v>
      </c>
      <c r="J241" s="79" t="s">
        <v>3203</v>
      </c>
      <c r="K241" s="79" t="s">
        <v>3204</v>
      </c>
      <c r="L241" s="79" t="s">
        <v>3205</v>
      </c>
      <c r="M241" s="79" t="s">
        <v>3206</v>
      </c>
      <c r="N241" s="79" t="s">
        <v>3207</v>
      </c>
      <c r="O241" s="79" t="s">
        <v>3208</v>
      </c>
    </row>
    <row r="242" spans="1:15" ht="12.75">
      <c r="A242" s="77">
        <v>14</v>
      </c>
      <c r="B242" s="79" t="s">
        <v>3209</v>
      </c>
      <c r="C242" s="79" t="s">
        <v>3210</v>
      </c>
      <c r="D242" s="79" t="s">
        <v>3211</v>
      </c>
      <c r="E242" s="79" t="s">
        <v>3212</v>
      </c>
      <c r="F242" s="79" t="s">
        <v>3213</v>
      </c>
      <c r="G242" s="79" t="s">
        <v>3214</v>
      </c>
      <c r="H242" s="79" t="s">
        <v>3215</v>
      </c>
      <c r="I242" s="79" t="s">
        <v>3216</v>
      </c>
      <c r="J242" s="79" t="s">
        <v>3217</v>
      </c>
      <c r="K242" s="79" t="s">
        <v>3218</v>
      </c>
      <c r="L242" s="79" t="s">
        <v>3219</v>
      </c>
      <c r="M242" s="79" t="s">
        <v>3220</v>
      </c>
      <c r="N242" s="79" t="s">
        <v>3221</v>
      </c>
      <c r="O242" s="79" t="s">
        <v>3222</v>
      </c>
    </row>
    <row r="243" spans="1:15" ht="12.75">
      <c r="A243" s="77">
        <v>15</v>
      </c>
      <c r="B243" s="79" t="s">
        <v>3223</v>
      </c>
      <c r="C243" s="79" t="s">
        <v>3224</v>
      </c>
      <c r="D243" s="79" t="s">
        <v>3225</v>
      </c>
      <c r="E243" s="79" t="s">
        <v>3226</v>
      </c>
      <c r="F243" s="79" t="s">
        <v>3227</v>
      </c>
      <c r="G243" s="79" t="s">
        <v>3228</v>
      </c>
      <c r="H243" s="79" t="s">
        <v>3229</v>
      </c>
      <c r="I243" s="79" t="s">
        <v>3230</v>
      </c>
      <c r="J243" s="79" t="s">
        <v>3231</v>
      </c>
      <c r="K243" s="79" t="s">
        <v>3232</v>
      </c>
      <c r="L243" s="79" t="s">
        <v>3233</v>
      </c>
      <c r="M243" s="79" t="s">
        <v>3234</v>
      </c>
      <c r="N243" s="79" t="s">
        <v>3235</v>
      </c>
      <c r="O243" s="79" t="s">
        <v>3236</v>
      </c>
    </row>
    <row r="244" spans="1:15" ht="12.75">
      <c r="A244" s="77">
        <v>16</v>
      </c>
      <c r="B244" s="79" t="s">
        <v>3237</v>
      </c>
      <c r="C244" s="79" t="s">
        <v>3238</v>
      </c>
      <c r="D244" s="79" t="s">
        <v>3239</v>
      </c>
      <c r="E244" s="79" t="s">
        <v>3240</v>
      </c>
      <c r="F244" s="79" t="s">
        <v>3241</v>
      </c>
      <c r="G244" s="79" t="s">
        <v>3242</v>
      </c>
      <c r="H244" s="79" t="s">
        <v>3243</v>
      </c>
      <c r="I244" s="79" t="s">
        <v>3244</v>
      </c>
      <c r="J244" s="79" t="s">
        <v>3245</v>
      </c>
      <c r="K244" s="79" t="s">
        <v>3246</v>
      </c>
      <c r="L244" s="79" t="s">
        <v>3247</v>
      </c>
      <c r="M244" s="79" t="s">
        <v>3248</v>
      </c>
      <c r="N244" s="79" t="s">
        <v>3249</v>
      </c>
      <c r="O244" s="79" t="s">
        <v>3250</v>
      </c>
    </row>
    <row r="245" spans="1:15" ht="12.75">
      <c r="A245" s="77">
        <v>17</v>
      </c>
      <c r="B245" s="79" t="s">
        <v>3251</v>
      </c>
      <c r="C245" s="79" t="s">
        <v>3252</v>
      </c>
      <c r="D245" s="79" t="s">
        <v>3253</v>
      </c>
      <c r="E245" s="79" t="s">
        <v>3254</v>
      </c>
      <c r="F245" s="79" t="s">
        <v>3255</v>
      </c>
      <c r="G245" s="79" t="s">
        <v>3256</v>
      </c>
      <c r="H245" s="79" t="s">
        <v>3257</v>
      </c>
      <c r="I245" s="79" t="s">
        <v>3258</v>
      </c>
      <c r="J245" s="79" t="s">
        <v>3259</v>
      </c>
      <c r="K245" s="79" t="s">
        <v>3260</v>
      </c>
      <c r="L245" s="79" t="s">
        <v>3261</v>
      </c>
      <c r="M245" s="79" t="s">
        <v>3262</v>
      </c>
      <c r="N245" s="79" t="s">
        <v>3263</v>
      </c>
      <c r="O245" s="79" t="s">
        <v>3264</v>
      </c>
    </row>
    <row r="246" spans="1:15" ht="12.75">
      <c r="A246" s="77">
        <v>18</v>
      </c>
      <c r="B246" s="79" t="s">
        <v>3265</v>
      </c>
      <c r="C246" s="79" t="s">
        <v>3266</v>
      </c>
      <c r="D246" s="79" t="s">
        <v>3267</v>
      </c>
      <c r="E246" s="79" t="s">
        <v>3268</v>
      </c>
      <c r="F246" s="79" t="s">
        <v>3269</v>
      </c>
      <c r="G246" s="79" t="s">
        <v>3270</v>
      </c>
      <c r="H246" s="79" t="s">
        <v>3271</v>
      </c>
      <c r="I246" s="79" t="s">
        <v>3272</v>
      </c>
      <c r="J246" s="79" t="s">
        <v>3273</v>
      </c>
      <c r="K246" s="79" t="s">
        <v>3274</v>
      </c>
      <c r="L246" s="79" t="s">
        <v>3275</v>
      </c>
      <c r="M246" s="79" t="s">
        <v>3276</v>
      </c>
      <c r="N246" s="79" t="s">
        <v>3277</v>
      </c>
      <c r="O246" s="79" t="s">
        <v>3278</v>
      </c>
    </row>
    <row r="247" spans="1:15" ht="12.75">
      <c r="A247" s="77">
        <v>19</v>
      </c>
      <c r="B247" s="79" t="s">
        <v>3279</v>
      </c>
      <c r="C247" s="79" t="s">
        <v>3280</v>
      </c>
      <c r="D247" s="79" t="s">
        <v>3281</v>
      </c>
      <c r="E247" s="79" t="s">
        <v>3282</v>
      </c>
      <c r="F247" s="79" t="s">
        <v>3283</v>
      </c>
      <c r="G247" s="79" t="s">
        <v>3284</v>
      </c>
      <c r="H247" s="79" t="s">
        <v>3285</v>
      </c>
      <c r="I247" s="79" t="s">
        <v>3286</v>
      </c>
      <c r="J247" s="79" t="s">
        <v>3287</v>
      </c>
      <c r="K247" s="79" t="s">
        <v>3288</v>
      </c>
      <c r="L247" s="79" t="s">
        <v>3289</v>
      </c>
      <c r="M247" s="79" t="s">
        <v>3290</v>
      </c>
      <c r="N247" s="79" t="s">
        <v>3291</v>
      </c>
      <c r="O247" s="79" t="s">
        <v>3292</v>
      </c>
    </row>
    <row r="248" spans="1:15" ht="12.75">
      <c r="A248" s="77">
        <v>20</v>
      </c>
      <c r="B248" s="79" t="s">
        <v>3293</v>
      </c>
      <c r="C248" s="79" t="s">
        <v>3294</v>
      </c>
      <c r="D248" s="79" t="s">
        <v>3295</v>
      </c>
      <c r="E248" s="79" t="s">
        <v>3296</v>
      </c>
      <c r="F248" s="79" t="s">
        <v>3297</v>
      </c>
      <c r="G248" s="79" t="s">
        <v>3298</v>
      </c>
      <c r="H248" s="79" t="s">
        <v>3299</v>
      </c>
      <c r="I248" s="79" t="s">
        <v>3300</v>
      </c>
      <c r="J248" s="79" t="s">
        <v>3301</v>
      </c>
      <c r="K248" s="79" t="s">
        <v>3302</v>
      </c>
      <c r="L248" s="79" t="s">
        <v>3303</v>
      </c>
      <c r="M248" s="79" t="s">
        <v>3304</v>
      </c>
      <c r="N248" s="79" t="s">
        <v>3305</v>
      </c>
      <c r="O248" s="79" t="s">
        <v>3306</v>
      </c>
    </row>
    <row r="249" spans="1:15" ht="12.75">
      <c r="A249" s="77">
        <v>21</v>
      </c>
      <c r="B249" s="79" t="s">
        <v>3307</v>
      </c>
      <c r="C249" s="79" t="s">
        <v>3308</v>
      </c>
      <c r="D249" s="79" t="s">
        <v>3309</v>
      </c>
      <c r="E249" s="79" t="s">
        <v>3310</v>
      </c>
      <c r="F249" s="79" t="s">
        <v>3311</v>
      </c>
      <c r="G249" s="79" t="s">
        <v>3312</v>
      </c>
      <c r="H249" s="79" t="s">
        <v>3313</v>
      </c>
      <c r="I249" s="79" t="s">
        <v>3314</v>
      </c>
      <c r="J249" s="79" t="s">
        <v>3315</v>
      </c>
      <c r="K249" s="79" t="s">
        <v>3316</v>
      </c>
      <c r="L249" s="79" t="s">
        <v>3317</v>
      </c>
      <c r="M249" s="79" t="s">
        <v>3318</v>
      </c>
      <c r="N249" s="79" t="s">
        <v>3319</v>
      </c>
      <c r="O249" s="79" t="s">
        <v>3320</v>
      </c>
    </row>
    <row r="250" spans="1:15" ht="12.75">
      <c r="A250" s="77">
        <v>22</v>
      </c>
      <c r="B250" s="79" t="s">
        <v>3321</v>
      </c>
      <c r="C250" s="79" t="s">
        <v>3322</v>
      </c>
      <c r="D250" s="79" t="s">
        <v>3323</v>
      </c>
      <c r="E250" s="79" t="s">
        <v>3324</v>
      </c>
      <c r="F250" s="79" t="s">
        <v>3325</v>
      </c>
      <c r="G250" s="79" t="s">
        <v>3326</v>
      </c>
      <c r="H250" s="79" t="s">
        <v>3327</v>
      </c>
      <c r="I250" s="79" t="s">
        <v>3328</v>
      </c>
      <c r="J250" s="79" t="s">
        <v>3329</v>
      </c>
      <c r="K250" s="79" t="s">
        <v>3330</v>
      </c>
      <c r="L250" s="79" t="s">
        <v>3331</v>
      </c>
      <c r="M250" s="79" t="s">
        <v>3332</v>
      </c>
      <c r="N250" s="79" t="s">
        <v>3333</v>
      </c>
      <c r="O250" s="79" t="s">
        <v>3334</v>
      </c>
    </row>
    <row r="251" spans="1:15" ht="12.75">
      <c r="A251" s="77">
        <v>23</v>
      </c>
      <c r="B251" s="79" t="s">
        <v>3335</v>
      </c>
      <c r="C251" s="79" t="s">
        <v>3336</v>
      </c>
      <c r="D251" s="79" t="s">
        <v>3337</v>
      </c>
      <c r="E251" s="79" t="s">
        <v>3338</v>
      </c>
      <c r="F251" s="79" t="s">
        <v>3339</v>
      </c>
      <c r="G251" s="79" t="s">
        <v>3340</v>
      </c>
      <c r="H251" s="79" t="s">
        <v>3341</v>
      </c>
      <c r="I251" s="79" t="s">
        <v>3342</v>
      </c>
      <c r="J251" s="79" t="s">
        <v>3343</v>
      </c>
      <c r="K251" s="79" t="s">
        <v>3344</v>
      </c>
      <c r="L251" s="79" t="s">
        <v>3345</v>
      </c>
      <c r="M251" s="79" t="s">
        <v>3346</v>
      </c>
      <c r="N251" s="79" t="s">
        <v>3347</v>
      </c>
      <c r="O251" s="79" t="s">
        <v>3348</v>
      </c>
    </row>
    <row r="252" spans="1:15" ht="12.75">
      <c r="A252" s="77">
        <v>24</v>
      </c>
      <c r="B252" s="79" t="s">
        <v>3349</v>
      </c>
      <c r="C252" s="79" t="s">
        <v>3350</v>
      </c>
      <c r="D252" s="79" t="s">
        <v>3351</v>
      </c>
      <c r="E252" s="79" t="s">
        <v>3352</v>
      </c>
      <c r="F252" s="79" t="s">
        <v>3353</v>
      </c>
      <c r="G252" s="79" t="s">
        <v>3354</v>
      </c>
      <c r="H252" s="79" t="s">
        <v>3355</v>
      </c>
      <c r="I252" s="79" t="s">
        <v>3356</v>
      </c>
      <c r="J252" s="79" t="s">
        <v>3357</v>
      </c>
      <c r="K252" s="79" t="s">
        <v>3358</v>
      </c>
      <c r="L252" s="79" t="s">
        <v>3359</v>
      </c>
      <c r="M252" s="79" t="s">
        <v>3360</v>
      </c>
      <c r="N252" s="79" t="s">
        <v>3361</v>
      </c>
      <c r="O252" s="79" t="s">
        <v>3362</v>
      </c>
    </row>
    <row r="253" spans="1:15" ht="12.75">
      <c r="A253" s="77">
        <v>25</v>
      </c>
      <c r="B253" s="79" t="s">
        <v>3363</v>
      </c>
      <c r="C253" s="79" t="s">
        <v>3364</v>
      </c>
      <c r="D253" s="79" t="s">
        <v>3365</v>
      </c>
      <c r="E253" s="79" t="s">
        <v>3366</v>
      </c>
      <c r="F253" s="79" t="s">
        <v>3367</v>
      </c>
      <c r="G253" s="79" t="s">
        <v>3368</v>
      </c>
      <c r="H253" s="79" t="s">
        <v>3369</v>
      </c>
      <c r="I253" s="79" t="s">
        <v>3370</v>
      </c>
      <c r="J253" s="79" t="s">
        <v>3371</v>
      </c>
      <c r="K253" s="79" t="s">
        <v>3372</v>
      </c>
      <c r="L253" s="79" t="s">
        <v>3373</v>
      </c>
      <c r="M253" s="79" t="s">
        <v>3374</v>
      </c>
      <c r="N253" s="79" t="s">
        <v>3375</v>
      </c>
      <c r="O253" s="79" t="s">
        <v>3376</v>
      </c>
    </row>
    <row r="254" spans="1:15" ht="12.75">
      <c r="A254" s="77">
        <v>26</v>
      </c>
      <c r="B254" s="79" t="s">
        <v>3377</v>
      </c>
      <c r="C254" s="79" t="s">
        <v>3378</v>
      </c>
      <c r="D254" s="79" t="s">
        <v>3379</v>
      </c>
      <c r="E254" s="79" t="s">
        <v>3380</v>
      </c>
      <c r="F254" s="79" t="s">
        <v>3381</v>
      </c>
      <c r="G254" s="79" t="s">
        <v>3382</v>
      </c>
      <c r="H254" s="79" t="s">
        <v>3383</v>
      </c>
      <c r="I254" s="79" t="s">
        <v>3384</v>
      </c>
      <c r="J254" s="79" t="s">
        <v>3385</v>
      </c>
      <c r="K254" s="79" t="s">
        <v>3386</v>
      </c>
      <c r="L254" s="79" t="s">
        <v>3387</v>
      </c>
      <c r="M254" s="79" t="s">
        <v>3388</v>
      </c>
      <c r="N254" s="79" t="s">
        <v>3389</v>
      </c>
      <c r="O254" s="79" t="s">
        <v>3390</v>
      </c>
    </row>
    <row r="255" spans="1:15" ht="12.75">
      <c r="A255" s="77">
        <v>27</v>
      </c>
      <c r="B255" s="79" t="s">
        <v>3391</v>
      </c>
      <c r="C255" s="79" t="s">
        <v>3392</v>
      </c>
      <c r="D255" s="79" t="s">
        <v>3393</v>
      </c>
      <c r="E255" s="79" t="s">
        <v>3394</v>
      </c>
      <c r="F255" s="79" t="s">
        <v>3395</v>
      </c>
      <c r="G255" s="79" t="s">
        <v>3396</v>
      </c>
      <c r="H255" s="79" t="s">
        <v>3397</v>
      </c>
      <c r="I255" s="79" t="s">
        <v>3398</v>
      </c>
      <c r="J255" s="79" t="s">
        <v>3399</v>
      </c>
      <c r="K255" s="79" t="s">
        <v>3400</v>
      </c>
      <c r="L255" s="79" t="s">
        <v>3401</v>
      </c>
      <c r="M255" s="79" t="s">
        <v>3402</v>
      </c>
      <c r="N255" s="79" t="s">
        <v>3403</v>
      </c>
      <c r="O255" s="79" t="s">
        <v>3404</v>
      </c>
    </row>
    <row r="256" spans="1:15" ht="12.75">
      <c r="A256" s="77">
        <v>28</v>
      </c>
      <c r="B256" s="79" t="s">
        <v>3405</v>
      </c>
      <c r="C256" s="79" t="s">
        <v>3406</v>
      </c>
      <c r="D256" s="79" t="s">
        <v>3407</v>
      </c>
      <c r="E256" s="79" t="s">
        <v>3408</v>
      </c>
      <c r="F256" s="79" t="s">
        <v>3409</v>
      </c>
      <c r="G256" s="79" t="s">
        <v>3410</v>
      </c>
      <c r="H256" s="79" t="s">
        <v>3411</v>
      </c>
      <c r="I256" s="79" t="s">
        <v>3412</v>
      </c>
      <c r="J256" s="79" t="s">
        <v>3413</v>
      </c>
      <c r="K256" s="79" t="s">
        <v>3414</v>
      </c>
      <c r="L256" s="79" t="s">
        <v>3415</v>
      </c>
      <c r="M256" s="79" t="s">
        <v>3416</v>
      </c>
      <c r="N256" s="79" t="s">
        <v>3417</v>
      </c>
      <c r="O256" s="79" t="s">
        <v>3418</v>
      </c>
    </row>
    <row r="257" spans="1:15" ht="12.75">
      <c r="A257" s="77">
        <v>29</v>
      </c>
      <c r="B257" s="79" t="s">
        <v>3419</v>
      </c>
      <c r="C257" s="79" t="s">
        <v>3420</v>
      </c>
      <c r="D257" s="79" t="s">
        <v>3421</v>
      </c>
      <c r="E257" s="79" t="s">
        <v>3422</v>
      </c>
      <c r="F257" s="79" t="s">
        <v>3423</v>
      </c>
      <c r="G257" s="79" t="s">
        <v>3424</v>
      </c>
      <c r="H257" s="79" t="s">
        <v>3425</v>
      </c>
      <c r="I257" s="79" t="s">
        <v>3426</v>
      </c>
      <c r="J257" s="79" t="s">
        <v>3427</v>
      </c>
      <c r="K257" s="79" t="s">
        <v>3428</v>
      </c>
      <c r="L257" s="79" t="s">
        <v>3429</v>
      </c>
      <c r="M257" s="79" t="s">
        <v>3430</v>
      </c>
      <c r="N257" s="79" t="s">
        <v>3431</v>
      </c>
      <c r="O257" s="79" t="s">
        <v>3432</v>
      </c>
    </row>
    <row r="258" spans="1:15" ht="12.75">
      <c r="A258" s="77">
        <v>30</v>
      </c>
      <c r="B258" s="79" t="s">
        <v>3433</v>
      </c>
      <c r="C258" s="79" t="s">
        <v>3434</v>
      </c>
      <c r="D258" s="79" t="s">
        <v>3435</v>
      </c>
      <c r="E258" s="79" t="s">
        <v>3436</v>
      </c>
      <c r="F258" s="79" t="s">
        <v>3437</v>
      </c>
      <c r="G258" s="79" t="s">
        <v>3438</v>
      </c>
      <c r="H258" s="79" t="s">
        <v>3439</v>
      </c>
      <c r="I258" s="79" t="s">
        <v>3440</v>
      </c>
      <c r="J258" s="79" t="s">
        <v>3441</v>
      </c>
      <c r="K258" s="79" t="s">
        <v>3442</v>
      </c>
      <c r="L258" s="79" t="s">
        <v>3443</v>
      </c>
      <c r="M258" s="79" t="s">
        <v>3444</v>
      </c>
      <c r="N258" s="79" t="s">
        <v>3445</v>
      </c>
      <c r="O258" s="79" t="s">
        <v>3446</v>
      </c>
    </row>
    <row r="259" spans="1:15" ht="12.75">
      <c r="A259" s="77">
        <v>31</v>
      </c>
      <c r="B259" s="79" t="s">
        <v>3447</v>
      </c>
      <c r="C259" s="79" t="s">
        <v>3448</v>
      </c>
      <c r="D259" s="79" t="s">
        <v>3449</v>
      </c>
      <c r="E259" s="79" t="s">
        <v>3450</v>
      </c>
      <c r="F259" s="79" t="s">
        <v>3451</v>
      </c>
      <c r="G259" s="79" t="s">
        <v>3452</v>
      </c>
      <c r="H259" s="79" t="s">
        <v>3453</v>
      </c>
      <c r="I259" s="79" t="s">
        <v>3454</v>
      </c>
      <c r="J259" s="79" t="s">
        <v>3455</v>
      </c>
      <c r="K259" s="79" t="s">
        <v>3456</v>
      </c>
      <c r="L259" s="79" t="s">
        <v>3457</v>
      </c>
      <c r="M259" s="79" t="s">
        <v>3458</v>
      </c>
      <c r="N259" s="79" t="s">
        <v>3459</v>
      </c>
      <c r="O259" s="79" t="s">
        <v>3460</v>
      </c>
    </row>
    <row r="260" spans="1:15" ht="12.75">
      <c r="A260" s="77">
        <v>32</v>
      </c>
      <c r="B260" s="79" t="s">
        <v>3461</v>
      </c>
      <c r="C260" s="79" t="s">
        <v>3462</v>
      </c>
      <c r="D260" s="79" t="s">
        <v>3463</v>
      </c>
      <c r="E260" s="79" t="s">
        <v>3464</v>
      </c>
      <c r="F260" s="79" t="s">
        <v>3465</v>
      </c>
      <c r="G260" s="79" t="s">
        <v>3466</v>
      </c>
      <c r="H260" s="79" t="s">
        <v>3467</v>
      </c>
      <c r="I260" s="79" t="s">
        <v>3468</v>
      </c>
      <c r="J260" s="79" t="s">
        <v>3469</v>
      </c>
      <c r="K260" s="79" t="s">
        <v>3470</v>
      </c>
      <c r="L260" s="79" t="s">
        <v>3471</v>
      </c>
      <c r="M260" s="79" t="s">
        <v>3472</v>
      </c>
      <c r="N260" s="79" t="s">
        <v>3473</v>
      </c>
      <c r="O260" s="79" t="s">
        <v>3474</v>
      </c>
    </row>
    <row r="261" spans="1:15" ht="12.75">
      <c r="A261" s="77">
        <v>33</v>
      </c>
      <c r="B261" s="79" t="s">
        <v>3475</v>
      </c>
      <c r="C261" s="79" t="s">
        <v>3476</v>
      </c>
      <c r="D261" s="79" t="s">
        <v>3477</v>
      </c>
      <c r="E261" s="79" t="s">
        <v>3478</v>
      </c>
      <c r="F261" s="79" t="s">
        <v>3479</v>
      </c>
      <c r="G261" s="79" t="s">
        <v>3480</v>
      </c>
      <c r="H261" s="79" t="s">
        <v>3481</v>
      </c>
      <c r="I261" s="79" t="s">
        <v>3482</v>
      </c>
      <c r="J261" s="79" t="s">
        <v>3483</v>
      </c>
      <c r="K261" s="79" t="s">
        <v>3484</v>
      </c>
      <c r="L261" s="79" t="s">
        <v>3485</v>
      </c>
      <c r="M261" s="79" t="s">
        <v>3486</v>
      </c>
      <c r="N261" s="79" t="s">
        <v>3487</v>
      </c>
      <c r="O261" s="79" t="s">
        <v>3488</v>
      </c>
    </row>
    <row r="262" spans="1:15" ht="12.75">
      <c r="A262" s="77">
        <v>34</v>
      </c>
      <c r="B262" s="79" t="s">
        <v>3489</v>
      </c>
      <c r="C262" s="79" t="s">
        <v>3490</v>
      </c>
      <c r="D262" s="79" t="s">
        <v>3491</v>
      </c>
      <c r="E262" s="79" t="s">
        <v>3492</v>
      </c>
      <c r="F262" s="79" t="s">
        <v>3493</v>
      </c>
      <c r="G262" s="79" t="s">
        <v>3494</v>
      </c>
      <c r="H262" s="79" t="s">
        <v>3495</v>
      </c>
      <c r="I262" s="79" t="s">
        <v>3496</v>
      </c>
      <c r="J262" s="79" t="s">
        <v>3497</v>
      </c>
      <c r="K262" s="79" t="s">
        <v>3498</v>
      </c>
      <c r="L262" s="79" t="s">
        <v>3499</v>
      </c>
      <c r="M262" s="79" t="s">
        <v>3500</v>
      </c>
      <c r="N262" s="79" t="s">
        <v>3501</v>
      </c>
      <c r="O262" s="79" t="s">
        <v>3502</v>
      </c>
    </row>
    <row r="263" spans="1:15" ht="12.75">
      <c r="A263" s="77">
        <v>35</v>
      </c>
      <c r="B263" s="79" t="s">
        <v>3503</v>
      </c>
      <c r="C263" s="79" t="s">
        <v>3504</v>
      </c>
      <c r="D263" s="79" t="s">
        <v>3505</v>
      </c>
      <c r="E263" s="79" t="s">
        <v>3506</v>
      </c>
      <c r="F263" s="79" t="s">
        <v>3507</v>
      </c>
      <c r="G263" s="79" t="s">
        <v>3508</v>
      </c>
      <c r="H263" s="79" t="s">
        <v>3509</v>
      </c>
      <c r="I263" s="79" t="s">
        <v>3510</v>
      </c>
      <c r="J263" s="79" t="s">
        <v>3511</v>
      </c>
      <c r="K263" s="79" t="s">
        <v>3512</v>
      </c>
      <c r="L263" s="79" t="s">
        <v>3513</v>
      </c>
      <c r="M263" s="79" t="s">
        <v>3514</v>
      </c>
      <c r="N263" s="79" t="s">
        <v>3515</v>
      </c>
      <c r="O263" s="79" t="s">
        <v>3516</v>
      </c>
    </row>
    <row r="264" spans="1:15" ht="12.75">
      <c r="A264" s="77">
        <v>36</v>
      </c>
      <c r="B264" s="79" t="s">
        <v>3517</v>
      </c>
      <c r="C264" s="79" t="s">
        <v>3518</v>
      </c>
      <c r="D264" s="79" t="s">
        <v>3519</v>
      </c>
      <c r="E264" s="79" t="s">
        <v>3520</v>
      </c>
      <c r="F264" s="79" t="s">
        <v>3521</v>
      </c>
      <c r="G264" s="79" t="s">
        <v>3522</v>
      </c>
      <c r="H264" s="79" t="s">
        <v>3523</v>
      </c>
      <c r="I264" s="79" t="s">
        <v>3524</v>
      </c>
      <c r="J264" s="79" t="s">
        <v>3525</v>
      </c>
      <c r="K264" s="79" t="s">
        <v>3526</v>
      </c>
      <c r="L264" s="79" t="s">
        <v>3527</v>
      </c>
      <c r="M264" s="79" t="s">
        <v>3528</v>
      </c>
      <c r="N264" s="79" t="s">
        <v>3529</v>
      </c>
      <c r="O264" s="79" t="s">
        <v>3530</v>
      </c>
    </row>
    <row r="265" spans="1:15" ht="12.75">
      <c r="A265" s="77">
        <v>37</v>
      </c>
      <c r="B265" s="79" t="s">
        <v>3531</v>
      </c>
      <c r="C265" s="79" t="s">
        <v>3532</v>
      </c>
      <c r="D265" s="79" t="s">
        <v>3533</v>
      </c>
      <c r="E265" s="79" t="s">
        <v>3534</v>
      </c>
      <c r="F265" s="79" t="s">
        <v>3535</v>
      </c>
      <c r="G265" s="79" t="s">
        <v>3536</v>
      </c>
      <c r="H265" s="79" t="s">
        <v>3537</v>
      </c>
      <c r="I265" s="79" t="s">
        <v>3538</v>
      </c>
      <c r="J265" s="79" t="s">
        <v>3539</v>
      </c>
      <c r="K265" s="79" t="s">
        <v>3540</v>
      </c>
      <c r="L265" s="79" t="s">
        <v>3541</v>
      </c>
      <c r="M265" s="79" t="s">
        <v>3542</v>
      </c>
      <c r="N265" s="79" t="s">
        <v>3543</v>
      </c>
      <c r="O265" s="79" t="s">
        <v>3544</v>
      </c>
    </row>
    <row r="266" spans="1:15" ht="12.75">
      <c r="A266" s="77">
        <v>38</v>
      </c>
      <c r="B266" s="79" t="s">
        <v>3545</v>
      </c>
      <c r="C266" s="79" t="s">
        <v>3546</v>
      </c>
      <c r="D266" s="79" t="s">
        <v>3547</v>
      </c>
      <c r="E266" s="79" t="s">
        <v>3548</v>
      </c>
      <c r="F266" s="79" t="s">
        <v>3549</v>
      </c>
      <c r="G266" s="79" t="s">
        <v>3550</v>
      </c>
      <c r="H266" s="79" t="s">
        <v>3551</v>
      </c>
      <c r="I266" s="79" t="s">
        <v>3552</v>
      </c>
      <c r="J266" s="79" t="s">
        <v>3553</v>
      </c>
      <c r="K266" s="79" t="s">
        <v>3554</v>
      </c>
      <c r="L266" s="79" t="s">
        <v>3555</v>
      </c>
      <c r="M266" s="79" t="s">
        <v>3556</v>
      </c>
      <c r="N266" s="79" t="s">
        <v>3557</v>
      </c>
      <c r="O266" s="79" t="s">
        <v>3558</v>
      </c>
    </row>
    <row r="267" spans="1:15" ht="12.75">
      <c r="A267" s="77">
        <v>39</v>
      </c>
      <c r="B267" s="79" t="s">
        <v>3559</v>
      </c>
      <c r="C267" s="79" t="s">
        <v>3560</v>
      </c>
      <c r="D267" s="79" t="s">
        <v>3561</v>
      </c>
      <c r="E267" s="79" t="s">
        <v>3562</v>
      </c>
      <c r="F267" s="79" t="s">
        <v>3563</v>
      </c>
      <c r="G267" s="79" t="s">
        <v>3564</v>
      </c>
      <c r="H267" s="79" t="s">
        <v>3565</v>
      </c>
      <c r="I267" s="79" t="s">
        <v>3566</v>
      </c>
      <c r="J267" s="79" t="s">
        <v>3567</v>
      </c>
      <c r="K267" s="79" t="s">
        <v>3568</v>
      </c>
      <c r="L267" s="79" t="s">
        <v>3569</v>
      </c>
      <c r="M267" s="79" t="s">
        <v>3570</v>
      </c>
      <c r="N267" s="79" t="s">
        <v>3571</v>
      </c>
      <c r="O267" s="79" t="s">
        <v>3572</v>
      </c>
    </row>
    <row r="268" spans="1:15" ht="12.75">
      <c r="A268" s="77">
        <v>40</v>
      </c>
      <c r="B268" s="79" t="s">
        <v>3573</v>
      </c>
      <c r="C268" s="79" t="s">
        <v>3574</v>
      </c>
      <c r="D268" s="79" t="s">
        <v>3575</v>
      </c>
      <c r="E268" s="79" t="s">
        <v>3576</v>
      </c>
      <c r="F268" s="79" t="s">
        <v>3577</v>
      </c>
      <c r="G268" s="79" t="s">
        <v>3578</v>
      </c>
      <c r="H268" s="79" t="s">
        <v>3579</v>
      </c>
      <c r="I268" s="79" t="s">
        <v>3580</v>
      </c>
      <c r="J268" s="79" t="s">
        <v>3581</v>
      </c>
      <c r="K268" s="79" t="s">
        <v>3582</v>
      </c>
      <c r="L268" s="79" t="s">
        <v>3583</v>
      </c>
      <c r="M268" s="79" t="s">
        <v>3584</v>
      </c>
      <c r="N268" s="79" t="s">
        <v>3585</v>
      </c>
      <c r="O268" s="79" t="s">
        <v>3586</v>
      </c>
    </row>
    <row r="269" spans="1:15" ht="12.75">
      <c r="A269" s="77">
        <v>41</v>
      </c>
      <c r="B269" s="79" t="s">
        <v>3587</v>
      </c>
      <c r="C269" s="79" t="s">
        <v>3588</v>
      </c>
      <c r="D269" s="79" t="s">
        <v>3589</v>
      </c>
      <c r="E269" s="79" t="s">
        <v>3590</v>
      </c>
      <c r="F269" s="79" t="s">
        <v>3591</v>
      </c>
      <c r="G269" s="79" t="s">
        <v>3592</v>
      </c>
      <c r="H269" s="79" t="s">
        <v>3593</v>
      </c>
      <c r="I269" s="79" t="s">
        <v>3594</v>
      </c>
      <c r="J269" s="79" t="s">
        <v>3595</v>
      </c>
      <c r="K269" s="79" t="s">
        <v>3596</v>
      </c>
      <c r="L269" s="79" t="s">
        <v>3597</v>
      </c>
      <c r="M269" s="79" t="s">
        <v>3598</v>
      </c>
      <c r="N269" s="79" t="s">
        <v>3599</v>
      </c>
      <c r="O269" s="79" t="s">
        <v>3600</v>
      </c>
    </row>
    <row r="270" spans="1:15" ht="12.75">
      <c r="A270" s="77">
        <v>42</v>
      </c>
      <c r="B270" s="79" t="s">
        <v>3601</v>
      </c>
      <c r="C270" s="79" t="s">
        <v>3602</v>
      </c>
      <c r="D270" s="79" t="s">
        <v>3603</v>
      </c>
      <c r="E270" s="79" t="s">
        <v>3604</v>
      </c>
      <c r="F270" s="79" t="s">
        <v>3605</v>
      </c>
      <c r="G270" s="79" t="s">
        <v>3606</v>
      </c>
      <c r="H270" s="79" t="s">
        <v>3607</v>
      </c>
      <c r="I270" s="79" t="s">
        <v>3608</v>
      </c>
      <c r="J270" s="79" t="s">
        <v>3609</v>
      </c>
      <c r="K270" s="79" t="s">
        <v>3610</v>
      </c>
      <c r="L270" s="79" t="s">
        <v>3611</v>
      </c>
      <c r="M270" s="79" t="s">
        <v>3612</v>
      </c>
      <c r="N270" s="79" t="s">
        <v>3613</v>
      </c>
      <c r="O270" s="79" t="s">
        <v>3614</v>
      </c>
    </row>
    <row r="271" spans="1:15" ht="12.75">
      <c r="A271" s="77">
        <v>43</v>
      </c>
      <c r="B271" s="79" t="s">
        <v>3615</v>
      </c>
      <c r="C271" s="79" t="s">
        <v>3616</v>
      </c>
      <c r="D271" s="79" t="s">
        <v>3617</v>
      </c>
      <c r="E271" s="79" t="s">
        <v>3618</v>
      </c>
      <c r="F271" s="79" t="s">
        <v>3619</v>
      </c>
      <c r="G271" s="79" t="s">
        <v>3620</v>
      </c>
      <c r="H271" s="79" t="s">
        <v>3621</v>
      </c>
      <c r="I271" s="79" t="s">
        <v>3622</v>
      </c>
      <c r="J271" s="79" t="s">
        <v>3623</v>
      </c>
      <c r="K271" s="79" t="s">
        <v>3624</v>
      </c>
      <c r="L271" s="79" t="s">
        <v>3625</v>
      </c>
      <c r="M271" s="79" t="s">
        <v>3626</v>
      </c>
      <c r="N271" s="79" t="s">
        <v>3627</v>
      </c>
      <c r="O271" s="79" t="s">
        <v>3628</v>
      </c>
    </row>
    <row r="272" spans="1:15" ht="12.75">
      <c r="A272" s="77">
        <v>44</v>
      </c>
      <c r="B272" s="79" t="s">
        <v>3629</v>
      </c>
      <c r="C272" s="79" t="s">
        <v>3630</v>
      </c>
      <c r="D272" s="79" t="s">
        <v>3631</v>
      </c>
      <c r="E272" s="79" t="s">
        <v>3632</v>
      </c>
      <c r="F272" s="79" t="s">
        <v>3633</v>
      </c>
      <c r="G272" s="79" t="s">
        <v>3634</v>
      </c>
      <c r="H272" s="79" t="s">
        <v>3635</v>
      </c>
      <c r="I272" s="79" t="s">
        <v>3636</v>
      </c>
      <c r="J272" s="79" t="s">
        <v>3637</v>
      </c>
      <c r="K272" s="79" t="s">
        <v>3638</v>
      </c>
      <c r="L272" s="79" t="s">
        <v>3639</v>
      </c>
      <c r="M272" s="79" t="s">
        <v>3640</v>
      </c>
      <c r="N272" s="79" t="s">
        <v>3641</v>
      </c>
      <c r="O272" s="79" t="s">
        <v>3642</v>
      </c>
    </row>
    <row r="273" spans="1:15" ht="12.75">
      <c r="A273" s="77">
        <v>45</v>
      </c>
      <c r="B273" s="79" t="s">
        <v>3643</v>
      </c>
      <c r="C273" s="79" t="s">
        <v>3644</v>
      </c>
      <c r="D273" s="79" t="s">
        <v>3645</v>
      </c>
      <c r="E273" s="79" t="s">
        <v>3646</v>
      </c>
      <c r="F273" s="79" t="s">
        <v>3647</v>
      </c>
      <c r="G273" s="79" t="s">
        <v>3648</v>
      </c>
      <c r="H273" s="79" t="s">
        <v>3649</v>
      </c>
      <c r="I273" s="79" t="s">
        <v>3650</v>
      </c>
      <c r="J273" s="79" t="s">
        <v>3651</v>
      </c>
      <c r="K273" s="79" t="s">
        <v>3652</v>
      </c>
      <c r="L273" s="79" t="s">
        <v>3653</v>
      </c>
      <c r="M273" s="79" t="s">
        <v>3654</v>
      </c>
      <c r="N273" s="79" t="s">
        <v>3655</v>
      </c>
      <c r="O273" s="79" t="s">
        <v>3656</v>
      </c>
    </row>
    <row r="274" spans="1:15" ht="12.75">
      <c r="A274" s="77">
        <v>46</v>
      </c>
      <c r="B274" s="79" t="s">
        <v>3657</v>
      </c>
      <c r="C274" s="79" t="s">
        <v>3658</v>
      </c>
      <c r="D274" s="79" t="s">
        <v>3659</v>
      </c>
      <c r="E274" s="79" t="s">
        <v>3660</v>
      </c>
      <c r="F274" s="79" t="s">
        <v>3661</v>
      </c>
      <c r="G274" s="79" t="s">
        <v>3662</v>
      </c>
      <c r="H274" s="79" t="s">
        <v>3663</v>
      </c>
      <c r="I274" s="79" t="s">
        <v>3664</v>
      </c>
      <c r="J274" s="79" t="s">
        <v>3665</v>
      </c>
      <c r="K274" s="79" t="s">
        <v>3666</v>
      </c>
      <c r="L274" s="79" t="s">
        <v>3667</v>
      </c>
      <c r="M274" s="79" t="s">
        <v>3668</v>
      </c>
      <c r="N274" s="79" t="s">
        <v>3669</v>
      </c>
      <c r="O274" s="79" t="s">
        <v>3670</v>
      </c>
    </row>
    <row r="275" spans="1:15" ht="12.75">
      <c r="A275" s="77">
        <v>47</v>
      </c>
      <c r="B275" s="79" t="s">
        <v>3671</v>
      </c>
      <c r="C275" s="79" t="s">
        <v>3672</v>
      </c>
      <c r="D275" s="79" t="s">
        <v>3673</v>
      </c>
      <c r="E275" s="79" t="s">
        <v>3674</v>
      </c>
      <c r="F275" s="79" t="s">
        <v>3675</v>
      </c>
      <c r="G275" s="79" t="s">
        <v>3676</v>
      </c>
      <c r="H275" s="79" t="s">
        <v>3677</v>
      </c>
      <c r="I275" s="79" t="s">
        <v>3678</v>
      </c>
      <c r="J275" s="79" t="s">
        <v>3679</v>
      </c>
      <c r="K275" s="79" t="s">
        <v>3680</v>
      </c>
      <c r="L275" s="79" t="s">
        <v>3681</v>
      </c>
      <c r="M275" s="79" t="s">
        <v>3682</v>
      </c>
      <c r="N275" s="79" t="s">
        <v>3683</v>
      </c>
      <c r="O275" s="79" t="s">
        <v>3684</v>
      </c>
    </row>
    <row r="276" spans="1:15" ht="12.75">
      <c r="A276" s="77">
        <v>48</v>
      </c>
      <c r="B276" s="79" t="s">
        <v>3685</v>
      </c>
      <c r="C276" s="79" t="s">
        <v>3686</v>
      </c>
      <c r="D276" s="79" t="s">
        <v>3687</v>
      </c>
      <c r="E276" s="79" t="s">
        <v>3688</v>
      </c>
      <c r="F276" s="79" t="s">
        <v>3689</v>
      </c>
      <c r="G276" s="79" t="s">
        <v>3690</v>
      </c>
      <c r="H276" s="79" t="s">
        <v>3691</v>
      </c>
      <c r="I276" s="79" t="s">
        <v>3692</v>
      </c>
      <c r="J276" s="79" t="s">
        <v>3693</v>
      </c>
      <c r="K276" s="79" t="s">
        <v>3694</v>
      </c>
      <c r="L276" s="79" t="s">
        <v>3695</v>
      </c>
      <c r="M276" s="79" t="s">
        <v>3696</v>
      </c>
      <c r="N276" s="79" t="s">
        <v>3697</v>
      </c>
      <c r="O276" s="79" t="s">
        <v>3698</v>
      </c>
    </row>
    <row r="278" ht="12.75">
      <c r="A278" s="76" t="e">
        <f>HLOOKUP('[2]NEER Claim Cost Calculator'!$I$22,B282:Q331,MATCH('[2]NEER Claim Cost Calculator'!$K$22,A282:A331))</f>
        <v>#REF!</v>
      </c>
    </row>
    <row r="279" spans="1:16" ht="12.75">
      <c r="A279" s="475" t="s">
        <v>3699</v>
      </c>
      <c r="B279" s="475"/>
      <c r="C279" s="475"/>
      <c r="D279" s="475"/>
      <c r="E279" s="475"/>
      <c r="F279" s="475"/>
      <c r="G279" s="475"/>
      <c r="H279" s="475"/>
      <c r="I279" s="475"/>
      <c r="J279" s="475"/>
      <c r="K279" s="475"/>
      <c r="L279" s="475"/>
      <c r="M279" s="475"/>
      <c r="N279" s="475"/>
      <c r="O279" s="475"/>
      <c r="P279" s="475"/>
    </row>
    <row r="280" spans="1:16" ht="12.75">
      <c r="A280" s="475" t="s">
        <v>3700</v>
      </c>
      <c r="B280" s="475"/>
      <c r="C280" s="475"/>
      <c r="D280" s="475"/>
      <c r="E280" s="475"/>
      <c r="F280" s="475"/>
      <c r="G280" s="475"/>
      <c r="H280" s="475"/>
      <c r="I280" s="475"/>
      <c r="J280" s="475"/>
      <c r="K280" s="475"/>
      <c r="L280" s="475"/>
      <c r="M280" s="475"/>
      <c r="N280" s="475"/>
      <c r="O280" s="475"/>
      <c r="P280" s="475"/>
    </row>
    <row r="281" spans="1:15" ht="12.75">
      <c r="A281" s="80" t="s">
        <v>3701</v>
      </c>
      <c r="B281" s="81" t="s">
        <v>3702</v>
      </c>
      <c r="C281" s="81" t="s">
        <v>3703</v>
      </c>
      <c r="D281" s="81" t="s">
        <v>3704</v>
      </c>
      <c r="E281" s="81" t="s">
        <v>3705</v>
      </c>
      <c r="F281" s="81" t="s">
        <v>3706</v>
      </c>
      <c r="G281" s="81" t="s">
        <v>3707</v>
      </c>
      <c r="H281" s="81" t="s">
        <v>3708</v>
      </c>
      <c r="I281" s="81" t="s">
        <v>3709</v>
      </c>
      <c r="J281" s="81" t="s">
        <v>3710</v>
      </c>
      <c r="K281" s="81" t="s">
        <v>3711</v>
      </c>
      <c r="L281" s="81" t="s">
        <v>3712</v>
      </c>
      <c r="M281" s="81" t="s">
        <v>3713</v>
      </c>
      <c r="N281" s="81" t="s">
        <v>3714</v>
      </c>
      <c r="O281" s="81" t="s">
        <v>3715</v>
      </c>
    </row>
    <row r="282" spans="1:15" ht="12.75">
      <c r="A282" s="82" t="s">
        <v>3716</v>
      </c>
      <c r="B282" s="272">
        <v>2</v>
      </c>
      <c r="C282" s="272">
        <v>3</v>
      </c>
      <c r="D282" s="272">
        <v>4</v>
      </c>
      <c r="E282" s="272">
        <v>5</v>
      </c>
      <c r="F282" s="272">
        <v>6</v>
      </c>
      <c r="G282" s="272">
        <v>7</v>
      </c>
      <c r="H282" s="272">
        <v>8</v>
      </c>
      <c r="I282" s="272">
        <v>9</v>
      </c>
      <c r="J282" s="272">
        <v>10</v>
      </c>
      <c r="K282" s="272">
        <v>11</v>
      </c>
      <c r="L282" s="272">
        <v>12</v>
      </c>
      <c r="M282" s="272">
        <v>13</v>
      </c>
      <c r="N282" s="272">
        <v>14</v>
      </c>
      <c r="O282" s="272">
        <v>15</v>
      </c>
    </row>
    <row r="283" spans="1:15" ht="12.75">
      <c r="A283" s="77">
        <v>0</v>
      </c>
      <c r="B283" s="79" t="s">
        <v>3717</v>
      </c>
      <c r="C283" s="79" t="s">
        <v>3718</v>
      </c>
      <c r="D283" s="79" t="s">
        <v>3719</v>
      </c>
      <c r="E283" s="79" t="s">
        <v>3720</v>
      </c>
      <c r="F283" s="79" t="s">
        <v>3721</v>
      </c>
      <c r="G283" s="79" t="s">
        <v>3722</v>
      </c>
      <c r="H283" s="79" t="s">
        <v>3723</v>
      </c>
      <c r="I283" s="79" t="s">
        <v>3724</v>
      </c>
      <c r="J283" s="79" t="s">
        <v>3725</v>
      </c>
      <c r="K283" s="79" t="s">
        <v>3726</v>
      </c>
      <c r="L283" s="79" t="s">
        <v>3727</v>
      </c>
      <c r="M283" s="79" t="s">
        <v>3728</v>
      </c>
      <c r="N283" s="79" t="s">
        <v>3729</v>
      </c>
      <c r="O283" s="79" t="s">
        <v>3730</v>
      </c>
    </row>
    <row r="284" spans="1:15" ht="12.75">
      <c r="A284" s="77">
        <v>1</v>
      </c>
      <c r="B284" s="79" t="s">
        <v>3731</v>
      </c>
      <c r="C284" s="79" t="s">
        <v>3732</v>
      </c>
      <c r="D284" s="79" t="s">
        <v>3733</v>
      </c>
      <c r="E284" s="79" t="s">
        <v>3734</v>
      </c>
      <c r="F284" s="79" t="s">
        <v>3735</v>
      </c>
      <c r="G284" s="79" t="s">
        <v>3736</v>
      </c>
      <c r="H284" s="79" t="s">
        <v>3737</v>
      </c>
      <c r="I284" s="79" t="s">
        <v>3738</v>
      </c>
      <c r="J284" s="79" t="s">
        <v>3739</v>
      </c>
      <c r="K284" s="79" t="s">
        <v>3740</v>
      </c>
      <c r="L284" s="79" t="s">
        <v>3741</v>
      </c>
      <c r="M284" s="79" t="s">
        <v>3742</v>
      </c>
      <c r="N284" s="79" t="s">
        <v>3743</v>
      </c>
      <c r="O284" s="79" t="s">
        <v>3744</v>
      </c>
    </row>
    <row r="285" spans="1:15" ht="12.75">
      <c r="A285" s="77">
        <v>2</v>
      </c>
      <c r="B285" s="79" t="s">
        <v>3745</v>
      </c>
      <c r="C285" s="79" t="s">
        <v>3746</v>
      </c>
      <c r="D285" s="79" t="s">
        <v>3747</v>
      </c>
      <c r="E285" s="79" t="s">
        <v>3748</v>
      </c>
      <c r="F285" s="79" t="s">
        <v>3749</v>
      </c>
      <c r="G285" s="79" t="s">
        <v>3750</v>
      </c>
      <c r="H285" s="79" t="s">
        <v>3751</v>
      </c>
      <c r="I285" s="79" t="s">
        <v>3752</v>
      </c>
      <c r="J285" s="79" t="s">
        <v>3753</v>
      </c>
      <c r="K285" s="79" t="s">
        <v>3754</v>
      </c>
      <c r="L285" s="79" t="s">
        <v>3755</v>
      </c>
      <c r="M285" s="79" t="s">
        <v>3756</v>
      </c>
      <c r="N285" s="79" t="s">
        <v>3757</v>
      </c>
      <c r="O285" s="79" t="s">
        <v>3758</v>
      </c>
    </row>
    <row r="286" spans="1:15" ht="12.75">
      <c r="A286" s="77">
        <v>3</v>
      </c>
      <c r="B286" s="79" t="s">
        <v>3759</v>
      </c>
      <c r="C286" s="79" t="s">
        <v>3760</v>
      </c>
      <c r="D286" s="79" t="s">
        <v>3761</v>
      </c>
      <c r="E286" s="79" t="s">
        <v>3762</v>
      </c>
      <c r="F286" s="79" t="s">
        <v>3763</v>
      </c>
      <c r="G286" s="79" t="s">
        <v>3764</v>
      </c>
      <c r="H286" s="79" t="s">
        <v>3765</v>
      </c>
      <c r="I286" s="79" t="s">
        <v>3766</v>
      </c>
      <c r="J286" s="79" t="s">
        <v>3767</v>
      </c>
      <c r="K286" s="79" t="s">
        <v>3768</v>
      </c>
      <c r="L286" s="79" t="s">
        <v>3769</v>
      </c>
      <c r="M286" s="79" t="s">
        <v>3770</v>
      </c>
      <c r="N286" s="79" t="s">
        <v>3771</v>
      </c>
      <c r="O286" s="79" t="s">
        <v>3772</v>
      </c>
    </row>
    <row r="287" spans="1:15" ht="12.75">
      <c r="A287" s="77">
        <v>4</v>
      </c>
      <c r="B287" s="79" t="s">
        <v>3773</v>
      </c>
      <c r="C287" s="79" t="s">
        <v>3774</v>
      </c>
      <c r="D287" s="79" t="s">
        <v>3775</v>
      </c>
      <c r="E287" s="79" t="s">
        <v>3776</v>
      </c>
      <c r="F287" s="79" t="s">
        <v>3777</v>
      </c>
      <c r="G287" s="79" t="s">
        <v>3778</v>
      </c>
      <c r="H287" s="79" t="s">
        <v>3779</v>
      </c>
      <c r="I287" s="79" t="s">
        <v>3780</v>
      </c>
      <c r="J287" s="79" t="s">
        <v>3781</v>
      </c>
      <c r="K287" s="79" t="s">
        <v>3782</v>
      </c>
      <c r="L287" s="79" t="s">
        <v>3783</v>
      </c>
      <c r="M287" s="79" t="s">
        <v>3784</v>
      </c>
      <c r="N287" s="79" t="s">
        <v>3785</v>
      </c>
      <c r="O287" s="79" t="s">
        <v>3786</v>
      </c>
    </row>
    <row r="288" spans="1:15" ht="12.75">
      <c r="A288" s="77">
        <v>5</v>
      </c>
      <c r="B288" s="79" t="s">
        <v>3787</v>
      </c>
      <c r="C288" s="79" t="s">
        <v>3788</v>
      </c>
      <c r="D288" s="79" t="s">
        <v>3789</v>
      </c>
      <c r="E288" s="79" t="s">
        <v>3790</v>
      </c>
      <c r="F288" s="79" t="s">
        <v>3791</v>
      </c>
      <c r="G288" s="79" t="s">
        <v>3792</v>
      </c>
      <c r="H288" s="79" t="s">
        <v>3793</v>
      </c>
      <c r="I288" s="79" t="s">
        <v>3794</v>
      </c>
      <c r="J288" s="79" t="s">
        <v>3795</v>
      </c>
      <c r="K288" s="79" t="s">
        <v>3796</v>
      </c>
      <c r="L288" s="79" t="s">
        <v>3797</v>
      </c>
      <c r="M288" s="79" t="s">
        <v>3798</v>
      </c>
      <c r="N288" s="79" t="s">
        <v>3799</v>
      </c>
      <c r="O288" s="79" t="s">
        <v>3800</v>
      </c>
    </row>
    <row r="289" spans="1:15" ht="12.75">
      <c r="A289" s="77">
        <v>6</v>
      </c>
      <c r="B289" s="79" t="s">
        <v>3801</v>
      </c>
      <c r="C289" s="79" t="s">
        <v>3802</v>
      </c>
      <c r="D289" s="79" t="s">
        <v>3803</v>
      </c>
      <c r="E289" s="79" t="s">
        <v>3804</v>
      </c>
      <c r="F289" s="79" t="s">
        <v>3805</v>
      </c>
      <c r="G289" s="79" t="s">
        <v>3806</v>
      </c>
      <c r="H289" s="79" t="s">
        <v>3807</v>
      </c>
      <c r="I289" s="79" t="s">
        <v>3808</v>
      </c>
      <c r="J289" s="79" t="s">
        <v>3809</v>
      </c>
      <c r="K289" s="79" t="s">
        <v>3810</v>
      </c>
      <c r="L289" s="79" t="s">
        <v>3811</v>
      </c>
      <c r="M289" s="79" t="s">
        <v>3812</v>
      </c>
      <c r="N289" s="79" t="s">
        <v>3813</v>
      </c>
      <c r="O289" s="79" t="s">
        <v>3814</v>
      </c>
    </row>
    <row r="290" spans="1:15" ht="12.75">
      <c r="A290" s="77">
        <v>7</v>
      </c>
      <c r="B290" s="79" t="s">
        <v>3815</v>
      </c>
      <c r="C290" s="79" t="s">
        <v>3816</v>
      </c>
      <c r="D290" s="79" t="s">
        <v>3817</v>
      </c>
      <c r="E290" s="79" t="s">
        <v>3818</v>
      </c>
      <c r="F290" s="79" t="s">
        <v>3819</v>
      </c>
      <c r="G290" s="79" t="s">
        <v>3820</v>
      </c>
      <c r="H290" s="79" t="s">
        <v>3821</v>
      </c>
      <c r="I290" s="79" t="s">
        <v>3822</v>
      </c>
      <c r="J290" s="79" t="s">
        <v>3823</v>
      </c>
      <c r="K290" s="79" t="s">
        <v>3824</v>
      </c>
      <c r="L290" s="79" t="s">
        <v>3825</v>
      </c>
      <c r="M290" s="79" t="s">
        <v>3826</v>
      </c>
      <c r="N290" s="79" t="s">
        <v>3827</v>
      </c>
      <c r="O290" s="79" t="s">
        <v>3828</v>
      </c>
    </row>
    <row r="291" spans="1:15" ht="12.75">
      <c r="A291" s="77">
        <v>8</v>
      </c>
      <c r="B291" s="79" t="s">
        <v>3829</v>
      </c>
      <c r="C291" s="79" t="s">
        <v>3830</v>
      </c>
      <c r="D291" s="79" t="s">
        <v>3831</v>
      </c>
      <c r="E291" s="79" t="s">
        <v>3832</v>
      </c>
      <c r="F291" s="79" t="s">
        <v>3833</v>
      </c>
      <c r="G291" s="79" t="s">
        <v>3834</v>
      </c>
      <c r="H291" s="79" t="s">
        <v>3835</v>
      </c>
      <c r="I291" s="79" t="s">
        <v>3836</v>
      </c>
      <c r="J291" s="79" t="s">
        <v>3837</v>
      </c>
      <c r="K291" s="79" t="s">
        <v>3838</v>
      </c>
      <c r="L291" s="79" t="s">
        <v>3839</v>
      </c>
      <c r="M291" s="79" t="s">
        <v>3840</v>
      </c>
      <c r="N291" s="79" t="s">
        <v>3841</v>
      </c>
      <c r="O291" s="79" t="s">
        <v>3842</v>
      </c>
    </row>
    <row r="292" spans="1:15" ht="12.75">
      <c r="A292" s="77">
        <v>9</v>
      </c>
      <c r="B292" s="79" t="s">
        <v>3843</v>
      </c>
      <c r="C292" s="79" t="s">
        <v>3844</v>
      </c>
      <c r="D292" s="79" t="s">
        <v>3845</v>
      </c>
      <c r="E292" s="79" t="s">
        <v>3846</v>
      </c>
      <c r="F292" s="79" t="s">
        <v>3847</v>
      </c>
      <c r="G292" s="79" t="s">
        <v>3848</v>
      </c>
      <c r="H292" s="79" t="s">
        <v>3849</v>
      </c>
      <c r="I292" s="79" t="s">
        <v>3850</v>
      </c>
      <c r="J292" s="79" t="s">
        <v>3851</v>
      </c>
      <c r="K292" s="79" t="s">
        <v>3852</v>
      </c>
      <c r="L292" s="79" t="s">
        <v>3853</v>
      </c>
      <c r="M292" s="79" t="s">
        <v>3854</v>
      </c>
      <c r="N292" s="79" t="s">
        <v>3855</v>
      </c>
      <c r="O292" s="79" t="s">
        <v>3856</v>
      </c>
    </row>
    <row r="293" spans="1:15" ht="12.75">
      <c r="A293" s="77">
        <v>10</v>
      </c>
      <c r="B293" s="79" t="s">
        <v>3857</v>
      </c>
      <c r="C293" s="79" t="s">
        <v>3858</v>
      </c>
      <c r="D293" s="79" t="s">
        <v>3859</v>
      </c>
      <c r="E293" s="79" t="s">
        <v>3860</v>
      </c>
      <c r="F293" s="79" t="s">
        <v>3861</v>
      </c>
      <c r="G293" s="79" t="s">
        <v>3862</v>
      </c>
      <c r="H293" s="79" t="s">
        <v>3863</v>
      </c>
      <c r="I293" s="79" t="s">
        <v>3864</v>
      </c>
      <c r="J293" s="79" t="s">
        <v>3865</v>
      </c>
      <c r="K293" s="79" t="s">
        <v>3866</v>
      </c>
      <c r="L293" s="79" t="s">
        <v>3867</v>
      </c>
      <c r="M293" s="79" t="s">
        <v>3868</v>
      </c>
      <c r="N293" s="79" t="s">
        <v>3869</v>
      </c>
      <c r="O293" s="79" t="s">
        <v>3870</v>
      </c>
    </row>
    <row r="294" spans="1:15" ht="12.75">
      <c r="A294" s="77">
        <v>11</v>
      </c>
      <c r="B294" s="79" t="s">
        <v>3871</v>
      </c>
      <c r="C294" s="79" t="s">
        <v>3872</v>
      </c>
      <c r="D294" s="79" t="s">
        <v>3873</v>
      </c>
      <c r="E294" s="79" t="s">
        <v>3874</v>
      </c>
      <c r="F294" s="79" t="s">
        <v>3875</v>
      </c>
      <c r="G294" s="79" t="s">
        <v>3876</v>
      </c>
      <c r="H294" s="79" t="s">
        <v>3877</v>
      </c>
      <c r="I294" s="79" t="s">
        <v>3878</v>
      </c>
      <c r="J294" s="79" t="s">
        <v>3879</v>
      </c>
      <c r="K294" s="79" t="s">
        <v>3880</v>
      </c>
      <c r="L294" s="79" t="s">
        <v>3881</v>
      </c>
      <c r="M294" s="79" t="s">
        <v>3882</v>
      </c>
      <c r="N294" s="79" t="s">
        <v>3883</v>
      </c>
      <c r="O294" s="79" t="s">
        <v>3884</v>
      </c>
    </row>
    <row r="295" spans="1:15" ht="12.75">
      <c r="A295" s="77">
        <v>12</v>
      </c>
      <c r="B295" s="79" t="s">
        <v>3885</v>
      </c>
      <c r="C295" s="79" t="s">
        <v>3886</v>
      </c>
      <c r="D295" s="79" t="s">
        <v>3887</v>
      </c>
      <c r="E295" s="79" t="s">
        <v>3888</v>
      </c>
      <c r="F295" s="79" t="s">
        <v>3889</v>
      </c>
      <c r="G295" s="79" t="s">
        <v>3890</v>
      </c>
      <c r="H295" s="79" t="s">
        <v>3891</v>
      </c>
      <c r="I295" s="79" t="s">
        <v>3892</v>
      </c>
      <c r="J295" s="79" t="s">
        <v>3893</v>
      </c>
      <c r="K295" s="79" t="s">
        <v>3894</v>
      </c>
      <c r="L295" s="79" t="s">
        <v>3895</v>
      </c>
      <c r="M295" s="79" t="s">
        <v>3896</v>
      </c>
      <c r="N295" s="79" t="s">
        <v>3897</v>
      </c>
      <c r="O295" s="79" t="s">
        <v>3898</v>
      </c>
    </row>
    <row r="296" spans="1:15" ht="12.75">
      <c r="A296" s="77">
        <v>13</v>
      </c>
      <c r="B296" s="79" t="s">
        <v>3899</v>
      </c>
      <c r="C296" s="79" t="s">
        <v>3900</v>
      </c>
      <c r="D296" s="79" t="s">
        <v>3901</v>
      </c>
      <c r="E296" s="79" t="s">
        <v>3902</v>
      </c>
      <c r="F296" s="79" t="s">
        <v>3903</v>
      </c>
      <c r="G296" s="79" t="s">
        <v>3904</v>
      </c>
      <c r="H296" s="79" t="s">
        <v>3905</v>
      </c>
      <c r="I296" s="79" t="s">
        <v>3906</v>
      </c>
      <c r="J296" s="79" t="s">
        <v>3907</v>
      </c>
      <c r="K296" s="79" t="s">
        <v>3908</v>
      </c>
      <c r="L296" s="79" t="s">
        <v>3909</v>
      </c>
      <c r="M296" s="79" t="s">
        <v>3910</v>
      </c>
      <c r="N296" s="79" t="s">
        <v>3911</v>
      </c>
      <c r="O296" s="79" t="s">
        <v>3912</v>
      </c>
    </row>
    <row r="297" spans="1:15" ht="12.75">
      <c r="A297" s="77">
        <v>14</v>
      </c>
      <c r="B297" s="79" t="s">
        <v>3913</v>
      </c>
      <c r="C297" s="79" t="s">
        <v>3914</v>
      </c>
      <c r="D297" s="79" t="s">
        <v>3915</v>
      </c>
      <c r="E297" s="79" t="s">
        <v>3916</v>
      </c>
      <c r="F297" s="79" t="s">
        <v>3917</v>
      </c>
      <c r="G297" s="79" t="s">
        <v>3918</v>
      </c>
      <c r="H297" s="79" t="s">
        <v>3919</v>
      </c>
      <c r="I297" s="79" t="s">
        <v>3920</v>
      </c>
      <c r="J297" s="79" t="s">
        <v>3921</v>
      </c>
      <c r="K297" s="79" t="s">
        <v>3922</v>
      </c>
      <c r="L297" s="79" t="s">
        <v>3923</v>
      </c>
      <c r="M297" s="79" t="s">
        <v>3924</v>
      </c>
      <c r="N297" s="79" t="s">
        <v>3925</v>
      </c>
      <c r="O297" s="79" t="s">
        <v>3926</v>
      </c>
    </row>
    <row r="298" spans="1:15" ht="12.75">
      <c r="A298" s="77">
        <v>15</v>
      </c>
      <c r="B298" s="79" t="s">
        <v>3927</v>
      </c>
      <c r="C298" s="79" t="s">
        <v>3928</v>
      </c>
      <c r="D298" s="79" t="s">
        <v>3929</v>
      </c>
      <c r="E298" s="79" t="s">
        <v>3930</v>
      </c>
      <c r="F298" s="79" t="s">
        <v>3931</v>
      </c>
      <c r="G298" s="79" t="s">
        <v>3932</v>
      </c>
      <c r="H298" s="79" t="s">
        <v>3933</v>
      </c>
      <c r="I298" s="79" t="s">
        <v>3934</v>
      </c>
      <c r="J298" s="79" t="s">
        <v>3935</v>
      </c>
      <c r="K298" s="79" t="s">
        <v>3936</v>
      </c>
      <c r="L298" s="79" t="s">
        <v>3937</v>
      </c>
      <c r="M298" s="79" t="s">
        <v>3938</v>
      </c>
      <c r="N298" s="79" t="s">
        <v>3939</v>
      </c>
      <c r="O298" s="79" t="s">
        <v>3940</v>
      </c>
    </row>
    <row r="299" spans="1:15" ht="12.75">
      <c r="A299" s="77">
        <v>16</v>
      </c>
      <c r="B299" s="79" t="s">
        <v>3941</v>
      </c>
      <c r="C299" s="79" t="s">
        <v>3942</v>
      </c>
      <c r="D299" s="79" t="s">
        <v>3943</v>
      </c>
      <c r="E299" s="79" t="s">
        <v>3944</v>
      </c>
      <c r="F299" s="79" t="s">
        <v>3945</v>
      </c>
      <c r="G299" s="79" t="s">
        <v>3946</v>
      </c>
      <c r="H299" s="79" t="s">
        <v>3947</v>
      </c>
      <c r="I299" s="79" t="s">
        <v>3948</v>
      </c>
      <c r="J299" s="79" t="s">
        <v>3949</v>
      </c>
      <c r="K299" s="79" t="s">
        <v>3950</v>
      </c>
      <c r="L299" s="79" t="s">
        <v>3951</v>
      </c>
      <c r="M299" s="79" t="s">
        <v>3952</v>
      </c>
      <c r="N299" s="79" t="s">
        <v>3953</v>
      </c>
      <c r="O299" s="79" t="s">
        <v>3954</v>
      </c>
    </row>
    <row r="300" spans="1:15" ht="12.75">
      <c r="A300" s="77">
        <v>17</v>
      </c>
      <c r="B300" s="79" t="s">
        <v>3955</v>
      </c>
      <c r="C300" s="79" t="s">
        <v>3956</v>
      </c>
      <c r="D300" s="79" t="s">
        <v>3957</v>
      </c>
      <c r="E300" s="79" t="s">
        <v>3958</v>
      </c>
      <c r="F300" s="79" t="s">
        <v>3959</v>
      </c>
      <c r="G300" s="79" t="s">
        <v>3960</v>
      </c>
      <c r="H300" s="79" t="s">
        <v>3961</v>
      </c>
      <c r="I300" s="79" t="s">
        <v>3962</v>
      </c>
      <c r="J300" s="79" t="s">
        <v>3963</v>
      </c>
      <c r="K300" s="79" t="s">
        <v>3964</v>
      </c>
      <c r="L300" s="79" t="s">
        <v>3965</v>
      </c>
      <c r="M300" s="79" t="s">
        <v>3966</v>
      </c>
      <c r="N300" s="79" t="s">
        <v>3967</v>
      </c>
      <c r="O300" s="79" t="s">
        <v>3968</v>
      </c>
    </row>
    <row r="301" spans="1:15" ht="12.75">
      <c r="A301" s="77">
        <v>18</v>
      </c>
      <c r="B301" s="79" t="s">
        <v>3969</v>
      </c>
      <c r="C301" s="79" t="s">
        <v>3970</v>
      </c>
      <c r="D301" s="79" t="s">
        <v>3971</v>
      </c>
      <c r="E301" s="79" t="s">
        <v>3972</v>
      </c>
      <c r="F301" s="79" t="s">
        <v>3973</v>
      </c>
      <c r="G301" s="79" t="s">
        <v>3974</v>
      </c>
      <c r="H301" s="79" t="s">
        <v>3975</v>
      </c>
      <c r="I301" s="79" t="s">
        <v>3976</v>
      </c>
      <c r="J301" s="79" t="s">
        <v>3977</v>
      </c>
      <c r="K301" s="79" t="s">
        <v>3978</v>
      </c>
      <c r="L301" s="79" t="s">
        <v>3979</v>
      </c>
      <c r="M301" s="79" t="s">
        <v>3980</v>
      </c>
      <c r="N301" s="79" t="s">
        <v>3981</v>
      </c>
      <c r="O301" s="79" t="s">
        <v>3982</v>
      </c>
    </row>
    <row r="302" spans="1:15" ht="12.75">
      <c r="A302" s="77">
        <v>19</v>
      </c>
      <c r="B302" s="79" t="s">
        <v>3983</v>
      </c>
      <c r="C302" s="79" t="s">
        <v>3984</v>
      </c>
      <c r="D302" s="79" t="s">
        <v>3985</v>
      </c>
      <c r="E302" s="79" t="s">
        <v>3986</v>
      </c>
      <c r="F302" s="79" t="s">
        <v>3987</v>
      </c>
      <c r="G302" s="79" t="s">
        <v>3988</v>
      </c>
      <c r="H302" s="79" t="s">
        <v>3989</v>
      </c>
      <c r="I302" s="79" t="s">
        <v>3990</v>
      </c>
      <c r="J302" s="79" t="s">
        <v>3991</v>
      </c>
      <c r="K302" s="79" t="s">
        <v>3992</v>
      </c>
      <c r="L302" s="79" t="s">
        <v>3993</v>
      </c>
      <c r="M302" s="79" t="s">
        <v>3994</v>
      </c>
      <c r="N302" s="79" t="s">
        <v>3995</v>
      </c>
      <c r="O302" s="79" t="s">
        <v>3996</v>
      </c>
    </row>
    <row r="303" spans="1:15" ht="12.75">
      <c r="A303" s="77">
        <v>20</v>
      </c>
      <c r="B303" s="79" t="s">
        <v>3997</v>
      </c>
      <c r="C303" s="79" t="s">
        <v>3998</v>
      </c>
      <c r="D303" s="79" t="s">
        <v>3999</v>
      </c>
      <c r="E303" s="79" t="s">
        <v>4000</v>
      </c>
      <c r="F303" s="79" t="s">
        <v>4001</v>
      </c>
      <c r="G303" s="79" t="s">
        <v>4002</v>
      </c>
      <c r="H303" s="79" t="s">
        <v>4003</v>
      </c>
      <c r="I303" s="79" t="s">
        <v>4004</v>
      </c>
      <c r="J303" s="79" t="s">
        <v>4005</v>
      </c>
      <c r="K303" s="79" t="s">
        <v>4006</v>
      </c>
      <c r="L303" s="79" t="s">
        <v>4007</v>
      </c>
      <c r="M303" s="79" t="s">
        <v>4008</v>
      </c>
      <c r="N303" s="79" t="s">
        <v>4009</v>
      </c>
      <c r="O303" s="79" t="s">
        <v>4010</v>
      </c>
    </row>
    <row r="304" spans="1:15" ht="12.75">
      <c r="A304" s="77">
        <v>21</v>
      </c>
      <c r="B304" s="79" t="s">
        <v>4011</v>
      </c>
      <c r="C304" s="79" t="s">
        <v>4012</v>
      </c>
      <c r="D304" s="79" t="s">
        <v>4013</v>
      </c>
      <c r="E304" s="79" t="s">
        <v>4014</v>
      </c>
      <c r="F304" s="79" t="s">
        <v>4015</v>
      </c>
      <c r="G304" s="79" t="s">
        <v>4016</v>
      </c>
      <c r="H304" s="79" t="s">
        <v>4017</v>
      </c>
      <c r="I304" s="79" t="s">
        <v>4018</v>
      </c>
      <c r="J304" s="79" t="s">
        <v>4019</v>
      </c>
      <c r="K304" s="79" t="s">
        <v>4020</v>
      </c>
      <c r="L304" s="79" t="s">
        <v>4021</v>
      </c>
      <c r="M304" s="79" t="s">
        <v>4022</v>
      </c>
      <c r="N304" s="79" t="s">
        <v>4023</v>
      </c>
      <c r="O304" s="79" t="s">
        <v>4024</v>
      </c>
    </row>
    <row r="305" spans="1:15" ht="12.75">
      <c r="A305" s="77">
        <v>22</v>
      </c>
      <c r="B305" s="79" t="s">
        <v>4025</v>
      </c>
      <c r="C305" s="79" t="s">
        <v>4026</v>
      </c>
      <c r="D305" s="79" t="s">
        <v>4027</v>
      </c>
      <c r="E305" s="79" t="s">
        <v>4028</v>
      </c>
      <c r="F305" s="79" t="s">
        <v>4029</v>
      </c>
      <c r="G305" s="79" t="s">
        <v>4030</v>
      </c>
      <c r="H305" s="79" t="s">
        <v>4031</v>
      </c>
      <c r="I305" s="79" t="s">
        <v>4032</v>
      </c>
      <c r="J305" s="79" t="s">
        <v>4033</v>
      </c>
      <c r="K305" s="79" t="s">
        <v>4034</v>
      </c>
      <c r="L305" s="79" t="s">
        <v>4035</v>
      </c>
      <c r="M305" s="79" t="s">
        <v>4036</v>
      </c>
      <c r="N305" s="79" t="s">
        <v>4037</v>
      </c>
      <c r="O305" s="79" t="s">
        <v>4038</v>
      </c>
    </row>
    <row r="306" spans="1:15" ht="12.75">
      <c r="A306" s="77">
        <v>23</v>
      </c>
      <c r="B306" s="79" t="s">
        <v>4039</v>
      </c>
      <c r="C306" s="79" t="s">
        <v>4040</v>
      </c>
      <c r="D306" s="79" t="s">
        <v>4041</v>
      </c>
      <c r="E306" s="79" t="s">
        <v>4042</v>
      </c>
      <c r="F306" s="79" t="s">
        <v>4043</v>
      </c>
      <c r="G306" s="79" t="s">
        <v>4044</v>
      </c>
      <c r="H306" s="79" t="s">
        <v>4045</v>
      </c>
      <c r="I306" s="79" t="s">
        <v>4046</v>
      </c>
      <c r="J306" s="79" t="s">
        <v>4047</v>
      </c>
      <c r="K306" s="79" t="s">
        <v>4048</v>
      </c>
      <c r="L306" s="79" t="s">
        <v>4049</v>
      </c>
      <c r="M306" s="79" t="s">
        <v>4050</v>
      </c>
      <c r="N306" s="79" t="s">
        <v>4051</v>
      </c>
      <c r="O306" s="79" t="s">
        <v>4052</v>
      </c>
    </row>
    <row r="307" spans="1:15" ht="12.75">
      <c r="A307" s="77">
        <v>24</v>
      </c>
      <c r="B307" s="79" t="s">
        <v>4053</v>
      </c>
      <c r="C307" s="79" t="s">
        <v>4054</v>
      </c>
      <c r="D307" s="79" t="s">
        <v>4055</v>
      </c>
      <c r="E307" s="79" t="s">
        <v>4056</v>
      </c>
      <c r="F307" s="79" t="s">
        <v>4057</v>
      </c>
      <c r="G307" s="79" t="s">
        <v>4058</v>
      </c>
      <c r="H307" s="79" t="s">
        <v>4059</v>
      </c>
      <c r="I307" s="79" t="s">
        <v>4060</v>
      </c>
      <c r="J307" s="79" t="s">
        <v>4061</v>
      </c>
      <c r="K307" s="79" t="s">
        <v>4062</v>
      </c>
      <c r="L307" s="79" t="s">
        <v>4063</v>
      </c>
      <c r="M307" s="79" t="s">
        <v>4064</v>
      </c>
      <c r="N307" s="79" t="s">
        <v>4065</v>
      </c>
      <c r="O307" s="79" t="s">
        <v>4066</v>
      </c>
    </row>
    <row r="308" spans="1:15" ht="12.75">
      <c r="A308" s="77">
        <v>25</v>
      </c>
      <c r="B308" s="79" t="s">
        <v>4067</v>
      </c>
      <c r="C308" s="79" t="s">
        <v>4068</v>
      </c>
      <c r="D308" s="79" t="s">
        <v>4069</v>
      </c>
      <c r="E308" s="79" t="s">
        <v>4070</v>
      </c>
      <c r="F308" s="79" t="s">
        <v>4071</v>
      </c>
      <c r="G308" s="79" t="s">
        <v>4072</v>
      </c>
      <c r="H308" s="79" t="s">
        <v>4073</v>
      </c>
      <c r="I308" s="79" t="s">
        <v>4074</v>
      </c>
      <c r="J308" s="79" t="s">
        <v>4075</v>
      </c>
      <c r="K308" s="79" t="s">
        <v>4076</v>
      </c>
      <c r="L308" s="79" t="s">
        <v>4077</v>
      </c>
      <c r="M308" s="79" t="s">
        <v>4078</v>
      </c>
      <c r="N308" s="79" t="s">
        <v>4079</v>
      </c>
      <c r="O308" s="79" t="s">
        <v>4080</v>
      </c>
    </row>
    <row r="309" spans="1:15" ht="12.75">
      <c r="A309" s="77">
        <v>26</v>
      </c>
      <c r="B309" s="79" t="s">
        <v>4081</v>
      </c>
      <c r="C309" s="79" t="s">
        <v>4082</v>
      </c>
      <c r="D309" s="79" t="s">
        <v>4083</v>
      </c>
      <c r="E309" s="79" t="s">
        <v>4084</v>
      </c>
      <c r="F309" s="79" t="s">
        <v>4085</v>
      </c>
      <c r="G309" s="79" t="s">
        <v>4086</v>
      </c>
      <c r="H309" s="79" t="s">
        <v>4087</v>
      </c>
      <c r="I309" s="79" t="s">
        <v>4088</v>
      </c>
      <c r="J309" s="79" t="s">
        <v>4089</v>
      </c>
      <c r="K309" s="79" t="s">
        <v>4090</v>
      </c>
      <c r="L309" s="79" t="s">
        <v>4091</v>
      </c>
      <c r="M309" s="79" t="s">
        <v>4092</v>
      </c>
      <c r="N309" s="79" t="s">
        <v>4093</v>
      </c>
      <c r="O309" s="79" t="s">
        <v>4094</v>
      </c>
    </row>
    <row r="310" spans="1:15" ht="12.75">
      <c r="A310" s="77">
        <v>27</v>
      </c>
      <c r="B310" s="79" t="s">
        <v>4095</v>
      </c>
      <c r="C310" s="79" t="s">
        <v>4096</v>
      </c>
      <c r="D310" s="79" t="s">
        <v>4097</v>
      </c>
      <c r="E310" s="79" t="s">
        <v>4098</v>
      </c>
      <c r="F310" s="79" t="s">
        <v>4099</v>
      </c>
      <c r="G310" s="79" t="s">
        <v>4100</v>
      </c>
      <c r="H310" s="79" t="s">
        <v>4101</v>
      </c>
      <c r="I310" s="79" t="s">
        <v>4102</v>
      </c>
      <c r="J310" s="79" t="s">
        <v>4103</v>
      </c>
      <c r="K310" s="79" t="s">
        <v>4104</v>
      </c>
      <c r="L310" s="79" t="s">
        <v>4105</v>
      </c>
      <c r="M310" s="79" t="s">
        <v>4106</v>
      </c>
      <c r="N310" s="79" t="s">
        <v>4107</v>
      </c>
      <c r="O310" s="79" t="s">
        <v>4108</v>
      </c>
    </row>
    <row r="311" spans="1:15" ht="12.75">
      <c r="A311" s="77">
        <v>28</v>
      </c>
      <c r="B311" s="79" t="s">
        <v>4109</v>
      </c>
      <c r="C311" s="79" t="s">
        <v>4110</v>
      </c>
      <c r="D311" s="79" t="s">
        <v>4111</v>
      </c>
      <c r="E311" s="79" t="s">
        <v>4112</v>
      </c>
      <c r="F311" s="79" t="s">
        <v>4113</v>
      </c>
      <c r="G311" s="79" t="s">
        <v>4114</v>
      </c>
      <c r="H311" s="79" t="s">
        <v>4115</v>
      </c>
      <c r="I311" s="79" t="s">
        <v>4116</v>
      </c>
      <c r="J311" s="79" t="s">
        <v>4117</v>
      </c>
      <c r="K311" s="79" t="s">
        <v>4118</v>
      </c>
      <c r="L311" s="79" t="s">
        <v>4119</v>
      </c>
      <c r="M311" s="79" t="s">
        <v>4120</v>
      </c>
      <c r="N311" s="79" t="s">
        <v>4121</v>
      </c>
      <c r="O311" s="79" t="s">
        <v>4122</v>
      </c>
    </row>
    <row r="312" spans="1:15" ht="12.75">
      <c r="A312" s="77">
        <v>29</v>
      </c>
      <c r="B312" s="79" t="s">
        <v>4123</v>
      </c>
      <c r="C312" s="79" t="s">
        <v>4124</v>
      </c>
      <c r="D312" s="79" t="s">
        <v>4125</v>
      </c>
      <c r="E312" s="79" t="s">
        <v>4126</v>
      </c>
      <c r="F312" s="79" t="s">
        <v>4127</v>
      </c>
      <c r="G312" s="79" t="s">
        <v>4128</v>
      </c>
      <c r="H312" s="79" t="s">
        <v>4129</v>
      </c>
      <c r="I312" s="79" t="s">
        <v>4130</v>
      </c>
      <c r="J312" s="79" t="s">
        <v>4131</v>
      </c>
      <c r="K312" s="79" t="s">
        <v>4132</v>
      </c>
      <c r="L312" s="79" t="s">
        <v>4133</v>
      </c>
      <c r="M312" s="79" t="s">
        <v>4134</v>
      </c>
      <c r="N312" s="79" t="s">
        <v>4135</v>
      </c>
      <c r="O312" s="79" t="s">
        <v>4136</v>
      </c>
    </row>
    <row r="313" spans="1:15" ht="12.75">
      <c r="A313" s="77">
        <v>30</v>
      </c>
      <c r="B313" s="79" t="s">
        <v>4137</v>
      </c>
      <c r="C313" s="79" t="s">
        <v>4138</v>
      </c>
      <c r="D313" s="79" t="s">
        <v>4139</v>
      </c>
      <c r="E313" s="79" t="s">
        <v>4140</v>
      </c>
      <c r="F313" s="79" t="s">
        <v>4141</v>
      </c>
      <c r="G313" s="79" t="s">
        <v>4142</v>
      </c>
      <c r="H313" s="79" t="s">
        <v>4143</v>
      </c>
      <c r="I313" s="79" t="s">
        <v>4144</v>
      </c>
      <c r="J313" s="79" t="s">
        <v>4145</v>
      </c>
      <c r="K313" s="79" t="s">
        <v>4146</v>
      </c>
      <c r="L313" s="79" t="s">
        <v>4147</v>
      </c>
      <c r="M313" s="79" t="s">
        <v>4148</v>
      </c>
      <c r="N313" s="79" t="s">
        <v>4149</v>
      </c>
      <c r="O313" s="79" t="s">
        <v>4150</v>
      </c>
    </row>
    <row r="314" spans="1:15" ht="12.75">
      <c r="A314" s="77">
        <v>31</v>
      </c>
      <c r="B314" s="79" t="s">
        <v>4151</v>
      </c>
      <c r="C314" s="79" t="s">
        <v>4152</v>
      </c>
      <c r="D314" s="79" t="s">
        <v>4153</v>
      </c>
      <c r="E314" s="79" t="s">
        <v>4154</v>
      </c>
      <c r="F314" s="79" t="s">
        <v>4155</v>
      </c>
      <c r="G314" s="79" t="s">
        <v>4156</v>
      </c>
      <c r="H314" s="79" t="s">
        <v>4157</v>
      </c>
      <c r="I314" s="79" t="s">
        <v>4158</v>
      </c>
      <c r="J314" s="79" t="s">
        <v>4159</v>
      </c>
      <c r="K314" s="79" t="s">
        <v>4160</v>
      </c>
      <c r="L314" s="79" t="s">
        <v>4161</v>
      </c>
      <c r="M314" s="79" t="s">
        <v>4162</v>
      </c>
      <c r="N314" s="79" t="s">
        <v>4163</v>
      </c>
      <c r="O314" s="79" t="s">
        <v>4164</v>
      </c>
    </row>
    <row r="315" spans="1:15" ht="12.75">
      <c r="A315" s="77">
        <v>32</v>
      </c>
      <c r="B315" s="79" t="s">
        <v>4165</v>
      </c>
      <c r="C315" s="79" t="s">
        <v>4166</v>
      </c>
      <c r="D315" s="79" t="s">
        <v>4167</v>
      </c>
      <c r="E315" s="79" t="s">
        <v>4168</v>
      </c>
      <c r="F315" s="79" t="s">
        <v>4169</v>
      </c>
      <c r="G315" s="79" t="s">
        <v>4170</v>
      </c>
      <c r="H315" s="79" t="s">
        <v>4171</v>
      </c>
      <c r="I315" s="79" t="s">
        <v>4172</v>
      </c>
      <c r="J315" s="79" t="s">
        <v>4173</v>
      </c>
      <c r="K315" s="79" t="s">
        <v>4174</v>
      </c>
      <c r="L315" s="79" t="s">
        <v>4175</v>
      </c>
      <c r="M315" s="79" t="s">
        <v>4176</v>
      </c>
      <c r="N315" s="79" t="s">
        <v>4177</v>
      </c>
      <c r="O315" s="79" t="s">
        <v>4178</v>
      </c>
    </row>
    <row r="316" spans="1:15" ht="12.75">
      <c r="A316" s="77">
        <v>33</v>
      </c>
      <c r="B316" s="79" t="s">
        <v>4179</v>
      </c>
      <c r="C316" s="79" t="s">
        <v>4180</v>
      </c>
      <c r="D316" s="79" t="s">
        <v>4181</v>
      </c>
      <c r="E316" s="79" t="s">
        <v>4182</v>
      </c>
      <c r="F316" s="79" t="s">
        <v>4183</v>
      </c>
      <c r="G316" s="79" t="s">
        <v>4184</v>
      </c>
      <c r="H316" s="79" t="s">
        <v>4185</v>
      </c>
      <c r="I316" s="79" t="s">
        <v>4186</v>
      </c>
      <c r="J316" s="79" t="s">
        <v>4187</v>
      </c>
      <c r="K316" s="79" t="s">
        <v>4188</v>
      </c>
      <c r="L316" s="79" t="s">
        <v>4189</v>
      </c>
      <c r="M316" s="79" t="s">
        <v>4190</v>
      </c>
      <c r="N316" s="79" t="s">
        <v>4191</v>
      </c>
      <c r="O316" s="79" t="s">
        <v>4192</v>
      </c>
    </row>
    <row r="317" spans="1:15" ht="12.75">
      <c r="A317" s="77">
        <v>34</v>
      </c>
      <c r="B317" s="79" t="s">
        <v>4193</v>
      </c>
      <c r="C317" s="79" t="s">
        <v>4194</v>
      </c>
      <c r="D317" s="79" t="s">
        <v>4195</v>
      </c>
      <c r="E317" s="79" t="s">
        <v>4196</v>
      </c>
      <c r="F317" s="79" t="s">
        <v>4197</v>
      </c>
      <c r="G317" s="79" t="s">
        <v>4198</v>
      </c>
      <c r="H317" s="79" t="s">
        <v>4199</v>
      </c>
      <c r="I317" s="79" t="s">
        <v>4200</v>
      </c>
      <c r="J317" s="79" t="s">
        <v>4201</v>
      </c>
      <c r="K317" s="79" t="s">
        <v>4202</v>
      </c>
      <c r="L317" s="79" t="s">
        <v>4203</v>
      </c>
      <c r="M317" s="79" t="s">
        <v>4204</v>
      </c>
      <c r="N317" s="79" t="s">
        <v>4205</v>
      </c>
      <c r="O317" s="79" t="s">
        <v>4206</v>
      </c>
    </row>
    <row r="318" spans="1:15" ht="12.75">
      <c r="A318" s="77">
        <v>35</v>
      </c>
      <c r="B318" s="79" t="s">
        <v>4207</v>
      </c>
      <c r="C318" s="79" t="s">
        <v>4208</v>
      </c>
      <c r="D318" s="79" t="s">
        <v>4209</v>
      </c>
      <c r="E318" s="79" t="s">
        <v>4210</v>
      </c>
      <c r="F318" s="79" t="s">
        <v>4211</v>
      </c>
      <c r="G318" s="79" t="s">
        <v>4212</v>
      </c>
      <c r="H318" s="79" t="s">
        <v>4213</v>
      </c>
      <c r="I318" s="79" t="s">
        <v>4214</v>
      </c>
      <c r="J318" s="79" t="s">
        <v>4215</v>
      </c>
      <c r="K318" s="79" t="s">
        <v>4216</v>
      </c>
      <c r="L318" s="79" t="s">
        <v>4217</v>
      </c>
      <c r="M318" s="79" t="s">
        <v>4218</v>
      </c>
      <c r="N318" s="79" t="s">
        <v>4219</v>
      </c>
      <c r="O318" s="79" t="s">
        <v>4220</v>
      </c>
    </row>
    <row r="319" spans="1:15" ht="12.75">
      <c r="A319" s="77">
        <v>36</v>
      </c>
      <c r="B319" s="79" t="s">
        <v>4221</v>
      </c>
      <c r="C319" s="79" t="s">
        <v>4222</v>
      </c>
      <c r="D319" s="79" t="s">
        <v>4223</v>
      </c>
      <c r="E319" s="79" t="s">
        <v>4224</v>
      </c>
      <c r="F319" s="79" t="s">
        <v>4225</v>
      </c>
      <c r="G319" s="79" t="s">
        <v>4226</v>
      </c>
      <c r="H319" s="79" t="s">
        <v>4227</v>
      </c>
      <c r="I319" s="79" t="s">
        <v>4228</v>
      </c>
      <c r="J319" s="79" t="s">
        <v>4229</v>
      </c>
      <c r="K319" s="79" t="s">
        <v>4230</v>
      </c>
      <c r="L319" s="79" t="s">
        <v>4231</v>
      </c>
      <c r="M319" s="79" t="s">
        <v>4232</v>
      </c>
      <c r="N319" s="79" t="s">
        <v>4233</v>
      </c>
      <c r="O319" s="79" t="s">
        <v>4234</v>
      </c>
    </row>
    <row r="320" spans="1:15" ht="12.75">
      <c r="A320" s="77">
        <v>37</v>
      </c>
      <c r="B320" s="79" t="s">
        <v>4235</v>
      </c>
      <c r="C320" s="79" t="s">
        <v>4236</v>
      </c>
      <c r="D320" s="79" t="s">
        <v>4237</v>
      </c>
      <c r="E320" s="79" t="s">
        <v>4238</v>
      </c>
      <c r="F320" s="79" t="s">
        <v>4239</v>
      </c>
      <c r="G320" s="79" t="s">
        <v>4240</v>
      </c>
      <c r="H320" s="79" t="s">
        <v>4241</v>
      </c>
      <c r="I320" s="79" t="s">
        <v>4242</v>
      </c>
      <c r="J320" s="79" t="s">
        <v>4243</v>
      </c>
      <c r="K320" s="79" t="s">
        <v>4244</v>
      </c>
      <c r="L320" s="79" t="s">
        <v>4245</v>
      </c>
      <c r="M320" s="79" t="s">
        <v>4246</v>
      </c>
      <c r="N320" s="79" t="s">
        <v>4247</v>
      </c>
      <c r="O320" s="79" t="s">
        <v>4248</v>
      </c>
    </row>
    <row r="321" spans="1:15" ht="12.75">
      <c r="A321" s="77">
        <v>38</v>
      </c>
      <c r="B321" s="79" t="s">
        <v>4249</v>
      </c>
      <c r="C321" s="79" t="s">
        <v>4250</v>
      </c>
      <c r="D321" s="79" t="s">
        <v>4251</v>
      </c>
      <c r="E321" s="79" t="s">
        <v>4252</v>
      </c>
      <c r="F321" s="79" t="s">
        <v>4253</v>
      </c>
      <c r="G321" s="79" t="s">
        <v>4254</v>
      </c>
      <c r="H321" s="79" t="s">
        <v>4255</v>
      </c>
      <c r="I321" s="79" t="s">
        <v>4256</v>
      </c>
      <c r="J321" s="79" t="s">
        <v>4257</v>
      </c>
      <c r="K321" s="79" t="s">
        <v>4258</v>
      </c>
      <c r="L321" s="79" t="s">
        <v>4259</v>
      </c>
      <c r="M321" s="79" t="s">
        <v>4260</v>
      </c>
      <c r="N321" s="79" t="s">
        <v>4261</v>
      </c>
      <c r="O321" s="79" t="s">
        <v>4262</v>
      </c>
    </row>
    <row r="322" spans="1:15" ht="12.75">
      <c r="A322" s="77">
        <v>39</v>
      </c>
      <c r="B322" s="79" t="s">
        <v>4263</v>
      </c>
      <c r="C322" s="79" t="s">
        <v>4264</v>
      </c>
      <c r="D322" s="79" t="s">
        <v>4265</v>
      </c>
      <c r="E322" s="79" t="s">
        <v>4266</v>
      </c>
      <c r="F322" s="79" t="s">
        <v>4267</v>
      </c>
      <c r="G322" s="79" t="s">
        <v>4268</v>
      </c>
      <c r="H322" s="79" t="s">
        <v>4269</v>
      </c>
      <c r="I322" s="79" t="s">
        <v>4270</v>
      </c>
      <c r="J322" s="79" t="s">
        <v>4271</v>
      </c>
      <c r="K322" s="79" t="s">
        <v>4272</v>
      </c>
      <c r="L322" s="79" t="s">
        <v>4273</v>
      </c>
      <c r="M322" s="79" t="s">
        <v>4274</v>
      </c>
      <c r="N322" s="79" t="s">
        <v>4275</v>
      </c>
      <c r="O322" s="79" t="s">
        <v>4276</v>
      </c>
    </row>
    <row r="323" spans="1:15" ht="12.75">
      <c r="A323" s="77">
        <v>40</v>
      </c>
      <c r="B323" s="79" t="s">
        <v>4277</v>
      </c>
      <c r="C323" s="79" t="s">
        <v>4278</v>
      </c>
      <c r="D323" s="79" t="s">
        <v>4279</v>
      </c>
      <c r="E323" s="79" t="s">
        <v>4280</v>
      </c>
      <c r="F323" s="79" t="s">
        <v>4281</v>
      </c>
      <c r="G323" s="79" t="s">
        <v>4282</v>
      </c>
      <c r="H323" s="79" t="s">
        <v>4283</v>
      </c>
      <c r="I323" s="79" t="s">
        <v>4284</v>
      </c>
      <c r="J323" s="79" t="s">
        <v>4285</v>
      </c>
      <c r="K323" s="79" t="s">
        <v>4286</v>
      </c>
      <c r="L323" s="79" t="s">
        <v>4287</v>
      </c>
      <c r="M323" s="79" t="s">
        <v>4288</v>
      </c>
      <c r="N323" s="79" t="s">
        <v>4289</v>
      </c>
      <c r="O323" s="79" t="s">
        <v>4290</v>
      </c>
    </row>
    <row r="324" spans="1:15" ht="12.75">
      <c r="A324" s="77">
        <v>41</v>
      </c>
      <c r="B324" s="79" t="s">
        <v>4291</v>
      </c>
      <c r="C324" s="79" t="s">
        <v>4292</v>
      </c>
      <c r="D324" s="79" t="s">
        <v>4293</v>
      </c>
      <c r="E324" s="79" t="s">
        <v>4294</v>
      </c>
      <c r="F324" s="79" t="s">
        <v>4295</v>
      </c>
      <c r="G324" s="79" t="s">
        <v>4296</v>
      </c>
      <c r="H324" s="79" t="s">
        <v>4297</v>
      </c>
      <c r="I324" s="79" t="s">
        <v>4298</v>
      </c>
      <c r="J324" s="79" t="s">
        <v>4299</v>
      </c>
      <c r="K324" s="79" t="s">
        <v>4300</v>
      </c>
      <c r="L324" s="79" t="s">
        <v>4301</v>
      </c>
      <c r="M324" s="79" t="s">
        <v>4302</v>
      </c>
      <c r="N324" s="79" t="s">
        <v>4303</v>
      </c>
      <c r="O324" s="79" t="s">
        <v>4304</v>
      </c>
    </row>
    <row r="325" spans="1:15" ht="12.75">
      <c r="A325" s="77">
        <v>42</v>
      </c>
      <c r="B325" s="79" t="s">
        <v>4305</v>
      </c>
      <c r="C325" s="79" t="s">
        <v>4306</v>
      </c>
      <c r="D325" s="79" t="s">
        <v>4307</v>
      </c>
      <c r="E325" s="79" t="s">
        <v>4308</v>
      </c>
      <c r="F325" s="79" t="s">
        <v>4309</v>
      </c>
      <c r="G325" s="79" t="s">
        <v>4310</v>
      </c>
      <c r="H325" s="79" t="s">
        <v>4311</v>
      </c>
      <c r="I325" s="79" t="s">
        <v>4312</v>
      </c>
      <c r="J325" s="79" t="s">
        <v>4313</v>
      </c>
      <c r="K325" s="79" t="s">
        <v>4314</v>
      </c>
      <c r="L325" s="79" t="s">
        <v>4315</v>
      </c>
      <c r="M325" s="79" t="s">
        <v>4316</v>
      </c>
      <c r="N325" s="79" t="s">
        <v>4317</v>
      </c>
      <c r="O325" s="79" t="s">
        <v>4318</v>
      </c>
    </row>
    <row r="326" spans="1:15" ht="12.75">
      <c r="A326" s="77">
        <v>43</v>
      </c>
      <c r="B326" s="79" t="s">
        <v>4319</v>
      </c>
      <c r="C326" s="79" t="s">
        <v>4320</v>
      </c>
      <c r="D326" s="79" t="s">
        <v>4321</v>
      </c>
      <c r="E326" s="79" t="s">
        <v>4322</v>
      </c>
      <c r="F326" s="79" t="s">
        <v>4323</v>
      </c>
      <c r="G326" s="79" t="s">
        <v>4324</v>
      </c>
      <c r="H326" s="79" t="s">
        <v>4325</v>
      </c>
      <c r="I326" s="79" t="s">
        <v>4326</v>
      </c>
      <c r="J326" s="79" t="s">
        <v>4327</v>
      </c>
      <c r="K326" s="79" t="s">
        <v>4328</v>
      </c>
      <c r="L326" s="79" t="s">
        <v>4329</v>
      </c>
      <c r="M326" s="79" t="s">
        <v>4330</v>
      </c>
      <c r="N326" s="79" t="s">
        <v>4331</v>
      </c>
      <c r="O326" s="79" t="s">
        <v>4332</v>
      </c>
    </row>
    <row r="327" spans="1:15" ht="12.75">
      <c r="A327" s="77">
        <v>44</v>
      </c>
      <c r="B327" s="79" t="s">
        <v>4333</v>
      </c>
      <c r="C327" s="79" t="s">
        <v>4334</v>
      </c>
      <c r="D327" s="79" t="s">
        <v>4335</v>
      </c>
      <c r="E327" s="79" t="s">
        <v>4336</v>
      </c>
      <c r="F327" s="79" t="s">
        <v>4337</v>
      </c>
      <c r="G327" s="79" t="s">
        <v>4338</v>
      </c>
      <c r="H327" s="79" t="s">
        <v>4339</v>
      </c>
      <c r="I327" s="79" t="s">
        <v>4340</v>
      </c>
      <c r="J327" s="79" t="s">
        <v>4341</v>
      </c>
      <c r="K327" s="79" t="s">
        <v>4342</v>
      </c>
      <c r="L327" s="79" t="s">
        <v>4343</v>
      </c>
      <c r="M327" s="79" t="s">
        <v>4344</v>
      </c>
      <c r="N327" s="79" t="s">
        <v>4345</v>
      </c>
      <c r="O327" s="79" t="s">
        <v>4346</v>
      </c>
    </row>
    <row r="328" spans="1:15" ht="12.75">
      <c r="A328" s="77">
        <v>45</v>
      </c>
      <c r="B328" s="79" t="s">
        <v>4347</v>
      </c>
      <c r="C328" s="79" t="s">
        <v>4348</v>
      </c>
      <c r="D328" s="79" t="s">
        <v>4349</v>
      </c>
      <c r="E328" s="79" t="s">
        <v>4350</v>
      </c>
      <c r="F328" s="79" t="s">
        <v>4351</v>
      </c>
      <c r="G328" s="79" t="s">
        <v>4352</v>
      </c>
      <c r="H328" s="79" t="s">
        <v>4353</v>
      </c>
      <c r="I328" s="79" t="s">
        <v>4354</v>
      </c>
      <c r="J328" s="79" t="s">
        <v>4355</v>
      </c>
      <c r="K328" s="79" t="s">
        <v>4356</v>
      </c>
      <c r="L328" s="79" t="s">
        <v>4357</v>
      </c>
      <c r="M328" s="79" t="s">
        <v>4358</v>
      </c>
      <c r="N328" s="79" t="s">
        <v>4359</v>
      </c>
      <c r="O328" s="79" t="s">
        <v>4360</v>
      </c>
    </row>
    <row r="329" spans="1:15" ht="12.75">
      <c r="A329" s="77">
        <v>46</v>
      </c>
      <c r="B329" s="79" t="s">
        <v>4361</v>
      </c>
      <c r="C329" s="79" t="s">
        <v>4362</v>
      </c>
      <c r="D329" s="79" t="s">
        <v>4363</v>
      </c>
      <c r="E329" s="79" t="s">
        <v>4364</v>
      </c>
      <c r="F329" s="79" t="s">
        <v>4365</v>
      </c>
      <c r="G329" s="79" t="s">
        <v>4366</v>
      </c>
      <c r="H329" s="79" t="s">
        <v>4367</v>
      </c>
      <c r="I329" s="79" t="s">
        <v>4368</v>
      </c>
      <c r="J329" s="79" t="s">
        <v>4369</v>
      </c>
      <c r="K329" s="79" t="s">
        <v>4370</v>
      </c>
      <c r="L329" s="79" t="s">
        <v>4371</v>
      </c>
      <c r="M329" s="79" t="s">
        <v>4372</v>
      </c>
      <c r="N329" s="79" t="s">
        <v>4373</v>
      </c>
      <c r="O329" s="79" t="s">
        <v>4374</v>
      </c>
    </row>
    <row r="330" spans="1:15" ht="12.75">
      <c r="A330" s="77">
        <v>47</v>
      </c>
      <c r="B330" s="79" t="s">
        <v>4375</v>
      </c>
      <c r="C330" s="79" t="s">
        <v>4376</v>
      </c>
      <c r="D330" s="79" t="s">
        <v>4377</v>
      </c>
      <c r="E330" s="79" t="s">
        <v>4378</v>
      </c>
      <c r="F330" s="79" t="s">
        <v>4379</v>
      </c>
      <c r="G330" s="79" t="s">
        <v>4380</v>
      </c>
      <c r="H330" s="79" t="s">
        <v>4381</v>
      </c>
      <c r="I330" s="79" t="s">
        <v>4382</v>
      </c>
      <c r="J330" s="79" t="s">
        <v>4383</v>
      </c>
      <c r="K330" s="79" t="s">
        <v>4384</v>
      </c>
      <c r="L330" s="79" t="s">
        <v>4385</v>
      </c>
      <c r="M330" s="79" t="s">
        <v>4386</v>
      </c>
      <c r="N330" s="79" t="s">
        <v>4387</v>
      </c>
      <c r="O330" s="79" t="s">
        <v>4388</v>
      </c>
    </row>
    <row r="331" spans="1:15" ht="12.75">
      <c r="A331" s="77">
        <v>48</v>
      </c>
      <c r="B331" s="79" t="s">
        <v>4389</v>
      </c>
      <c r="C331" s="79" t="s">
        <v>4390</v>
      </c>
      <c r="D331" s="79" t="s">
        <v>4391</v>
      </c>
      <c r="E331" s="79" t="s">
        <v>4392</v>
      </c>
      <c r="F331" s="79" t="s">
        <v>4393</v>
      </c>
      <c r="G331" s="79" t="s">
        <v>4394</v>
      </c>
      <c r="H331" s="79" t="s">
        <v>4395</v>
      </c>
      <c r="I331" s="79" t="s">
        <v>4396</v>
      </c>
      <c r="J331" s="79" t="s">
        <v>4397</v>
      </c>
      <c r="K331" s="79" t="s">
        <v>4398</v>
      </c>
      <c r="L331" s="79" t="s">
        <v>4399</v>
      </c>
      <c r="M331" s="79" t="s">
        <v>4400</v>
      </c>
      <c r="N331" s="79" t="s">
        <v>4401</v>
      </c>
      <c r="O331" s="79" t="s">
        <v>4402</v>
      </c>
    </row>
    <row r="333" ht="12.75">
      <c r="A333" s="76" t="e">
        <f>HLOOKUP('[2]NEER Claim Cost Calculator'!$I$22,B337:Q386,MATCH('[2]NEER Claim Cost Calculator'!$K$22,A337:A386))</f>
        <v>#REF!</v>
      </c>
    </row>
    <row r="334" spans="1:16" ht="12.75">
      <c r="A334" s="475" t="s">
        <v>4403</v>
      </c>
      <c r="B334" s="475"/>
      <c r="C334" s="475"/>
      <c r="D334" s="475"/>
      <c r="E334" s="475"/>
      <c r="F334" s="475"/>
      <c r="G334" s="475"/>
      <c r="H334" s="475"/>
      <c r="I334" s="475"/>
      <c r="J334" s="475"/>
      <c r="K334" s="475"/>
      <c r="L334" s="475"/>
      <c r="M334" s="475"/>
      <c r="N334" s="475"/>
      <c r="O334" s="475"/>
      <c r="P334" s="475"/>
    </row>
    <row r="335" spans="1:16" ht="12.75">
      <c r="A335" s="475" t="s">
        <v>4404</v>
      </c>
      <c r="B335" s="475"/>
      <c r="C335" s="475"/>
      <c r="D335" s="475"/>
      <c r="E335" s="475"/>
      <c r="F335" s="475"/>
      <c r="G335" s="475"/>
      <c r="H335" s="475"/>
      <c r="I335" s="475"/>
      <c r="J335" s="475"/>
      <c r="K335" s="475"/>
      <c r="L335" s="475"/>
      <c r="M335" s="475"/>
      <c r="N335" s="475"/>
      <c r="O335" s="475"/>
      <c r="P335" s="475"/>
    </row>
    <row r="336" spans="1:15" ht="12.75">
      <c r="A336" s="80" t="s">
        <v>4405</v>
      </c>
      <c r="B336" s="81" t="s">
        <v>4406</v>
      </c>
      <c r="C336" s="81" t="s">
        <v>4407</v>
      </c>
      <c r="D336" s="81" t="s">
        <v>4408</v>
      </c>
      <c r="E336" s="81" t="s">
        <v>4409</v>
      </c>
      <c r="F336" s="81" t="s">
        <v>4410</v>
      </c>
      <c r="G336" s="81" t="s">
        <v>4411</v>
      </c>
      <c r="H336" s="81" t="s">
        <v>4412</v>
      </c>
      <c r="I336" s="81" t="s">
        <v>4413</v>
      </c>
      <c r="J336" s="81" t="s">
        <v>4414</v>
      </c>
      <c r="K336" s="81" t="s">
        <v>4415</v>
      </c>
      <c r="L336" s="81" t="s">
        <v>4416</v>
      </c>
      <c r="M336" s="81" t="s">
        <v>4417</v>
      </c>
      <c r="N336" s="81" t="s">
        <v>4418</v>
      </c>
      <c r="O336" s="81" t="s">
        <v>4419</v>
      </c>
    </row>
    <row r="337" spans="1:15" ht="12.75">
      <c r="A337" s="82" t="s">
        <v>4420</v>
      </c>
      <c r="B337" s="272">
        <v>2</v>
      </c>
      <c r="C337" s="272">
        <v>3</v>
      </c>
      <c r="D337" s="272">
        <v>4</v>
      </c>
      <c r="E337" s="272">
        <v>5</v>
      </c>
      <c r="F337" s="272">
        <v>6</v>
      </c>
      <c r="G337" s="272">
        <v>7</v>
      </c>
      <c r="H337" s="272">
        <v>8</v>
      </c>
      <c r="I337" s="272">
        <v>9</v>
      </c>
      <c r="J337" s="272">
        <v>10</v>
      </c>
      <c r="K337" s="272">
        <v>11</v>
      </c>
      <c r="L337" s="272">
        <v>12</v>
      </c>
      <c r="M337" s="272">
        <v>13</v>
      </c>
      <c r="N337" s="272">
        <v>14</v>
      </c>
      <c r="O337" s="272">
        <v>15</v>
      </c>
    </row>
    <row r="338" spans="1:15" ht="12.75">
      <c r="A338" s="77">
        <v>0</v>
      </c>
      <c r="B338" s="79" t="s">
        <v>4421</v>
      </c>
      <c r="C338" s="79" t="s">
        <v>4422</v>
      </c>
      <c r="D338" s="79" t="s">
        <v>4423</v>
      </c>
      <c r="E338" s="79" t="s">
        <v>4424</v>
      </c>
      <c r="F338" s="79" t="s">
        <v>4425</v>
      </c>
      <c r="G338" s="79" t="s">
        <v>4426</v>
      </c>
      <c r="H338" s="79" t="s">
        <v>4427</v>
      </c>
      <c r="I338" s="79" t="s">
        <v>4428</v>
      </c>
      <c r="J338" s="79" t="s">
        <v>4429</v>
      </c>
      <c r="K338" s="79" t="s">
        <v>4430</v>
      </c>
      <c r="L338" s="79" t="s">
        <v>4431</v>
      </c>
      <c r="M338" s="79" t="s">
        <v>4432</v>
      </c>
      <c r="N338" s="79" t="s">
        <v>4433</v>
      </c>
      <c r="O338" s="79" t="s">
        <v>4434</v>
      </c>
    </row>
    <row r="339" spans="1:15" ht="12.75">
      <c r="A339" s="77">
        <v>1</v>
      </c>
      <c r="B339" s="79" t="s">
        <v>4435</v>
      </c>
      <c r="C339" s="79" t="s">
        <v>4436</v>
      </c>
      <c r="D339" s="79" t="s">
        <v>4437</v>
      </c>
      <c r="E339" s="79" t="s">
        <v>4438</v>
      </c>
      <c r="F339" s="79" t="s">
        <v>4439</v>
      </c>
      <c r="G339" s="79" t="s">
        <v>4440</v>
      </c>
      <c r="H339" s="79" t="s">
        <v>4441</v>
      </c>
      <c r="I339" s="79" t="s">
        <v>4442</v>
      </c>
      <c r="J339" s="79" t="s">
        <v>4443</v>
      </c>
      <c r="K339" s="79" t="s">
        <v>4444</v>
      </c>
      <c r="L339" s="79" t="s">
        <v>4445</v>
      </c>
      <c r="M339" s="79" t="s">
        <v>4446</v>
      </c>
      <c r="N339" s="79" t="s">
        <v>4447</v>
      </c>
      <c r="O339" s="79" t="s">
        <v>4448</v>
      </c>
    </row>
    <row r="340" spans="1:15" ht="12.75">
      <c r="A340" s="77">
        <v>2</v>
      </c>
      <c r="B340" s="79" t="s">
        <v>4449</v>
      </c>
      <c r="C340" s="79" t="s">
        <v>4450</v>
      </c>
      <c r="D340" s="79" t="s">
        <v>4451</v>
      </c>
      <c r="E340" s="79" t="s">
        <v>4452</v>
      </c>
      <c r="F340" s="79" t="s">
        <v>4453</v>
      </c>
      <c r="G340" s="79" t="s">
        <v>4454</v>
      </c>
      <c r="H340" s="79" t="s">
        <v>4455</v>
      </c>
      <c r="I340" s="79" t="s">
        <v>4456</v>
      </c>
      <c r="J340" s="79" t="s">
        <v>4457</v>
      </c>
      <c r="K340" s="79" t="s">
        <v>4458</v>
      </c>
      <c r="L340" s="79" t="s">
        <v>4459</v>
      </c>
      <c r="M340" s="79" t="s">
        <v>4460</v>
      </c>
      <c r="N340" s="79" t="s">
        <v>4461</v>
      </c>
      <c r="O340" s="79" t="s">
        <v>4462</v>
      </c>
    </row>
    <row r="341" spans="1:15" ht="12.75">
      <c r="A341" s="77">
        <v>3</v>
      </c>
      <c r="B341" s="79" t="s">
        <v>4463</v>
      </c>
      <c r="C341" s="79" t="s">
        <v>4464</v>
      </c>
      <c r="D341" s="79" t="s">
        <v>4465</v>
      </c>
      <c r="E341" s="79" t="s">
        <v>4466</v>
      </c>
      <c r="F341" s="79" t="s">
        <v>4467</v>
      </c>
      <c r="G341" s="79" t="s">
        <v>4468</v>
      </c>
      <c r="H341" s="79" t="s">
        <v>4469</v>
      </c>
      <c r="I341" s="79" t="s">
        <v>4470</v>
      </c>
      <c r="J341" s="79" t="s">
        <v>4471</v>
      </c>
      <c r="K341" s="79" t="s">
        <v>4472</v>
      </c>
      <c r="L341" s="79" t="s">
        <v>4473</v>
      </c>
      <c r="M341" s="79" t="s">
        <v>4474</v>
      </c>
      <c r="N341" s="79" t="s">
        <v>4475</v>
      </c>
      <c r="O341" s="79" t="s">
        <v>4476</v>
      </c>
    </row>
    <row r="342" spans="1:15" ht="12.75">
      <c r="A342" s="77">
        <v>4</v>
      </c>
      <c r="B342" s="79" t="s">
        <v>4477</v>
      </c>
      <c r="C342" s="79" t="s">
        <v>4478</v>
      </c>
      <c r="D342" s="79" t="s">
        <v>4479</v>
      </c>
      <c r="E342" s="79" t="s">
        <v>4480</v>
      </c>
      <c r="F342" s="79" t="s">
        <v>4481</v>
      </c>
      <c r="G342" s="79" t="s">
        <v>4482</v>
      </c>
      <c r="H342" s="79" t="s">
        <v>4483</v>
      </c>
      <c r="I342" s="79" t="s">
        <v>4484</v>
      </c>
      <c r="J342" s="79" t="s">
        <v>4485</v>
      </c>
      <c r="K342" s="79" t="s">
        <v>4486</v>
      </c>
      <c r="L342" s="79" t="s">
        <v>4487</v>
      </c>
      <c r="M342" s="79" t="s">
        <v>4488</v>
      </c>
      <c r="N342" s="79" t="s">
        <v>4489</v>
      </c>
      <c r="O342" s="79" t="s">
        <v>4490</v>
      </c>
    </row>
    <row r="343" spans="1:15" ht="12.75">
      <c r="A343" s="77">
        <v>5</v>
      </c>
      <c r="B343" s="79" t="s">
        <v>4491</v>
      </c>
      <c r="C343" s="79" t="s">
        <v>4492</v>
      </c>
      <c r="D343" s="79" t="s">
        <v>4493</v>
      </c>
      <c r="E343" s="79" t="s">
        <v>4494</v>
      </c>
      <c r="F343" s="79" t="s">
        <v>4495</v>
      </c>
      <c r="G343" s="79" t="s">
        <v>4496</v>
      </c>
      <c r="H343" s="79" t="s">
        <v>4497</v>
      </c>
      <c r="I343" s="79" t="s">
        <v>4498</v>
      </c>
      <c r="J343" s="79" t="s">
        <v>4499</v>
      </c>
      <c r="K343" s="79" t="s">
        <v>4500</v>
      </c>
      <c r="L343" s="79" t="s">
        <v>4501</v>
      </c>
      <c r="M343" s="79" t="s">
        <v>4502</v>
      </c>
      <c r="N343" s="79" t="s">
        <v>4503</v>
      </c>
      <c r="O343" s="79" t="s">
        <v>4504</v>
      </c>
    </row>
    <row r="344" spans="1:15" ht="12.75">
      <c r="A344" s="77">
        <v>6</v>
      </c>
      <c r="B344" s="79" t="s">
        <v>4505</v>
      </c>
      <c r="C344" s="79" t="s">
        <v>4506</v>
      </c>
      <c r="D344" s="79" t="s">
        <v>4507</v>
      </c>
      <c r="E344" s="79" t="s">
        <v>4508</v>
      </c>
      <c r="F344" s="79" t="s">
        <v>4509</v>
      </c>
      <c r="G344" s="79" t="s">
        <v>4510</v>
      </c>
      <c r="H344" s="79" t="s">
        <v>4511</v>
      </c>
      <c r="I344" s="79" t="s">
        <v>4512</v>
      </c>
      <c r="J344" s="79" t="s">
        <v>4513</v>
      </c>
      <c r="K344" s="79" t="s">
        <v>4514</v>
      </c>
      <c r="L344" s="79" t="s">
        <v>4515</v>
      </c>
      <c r="M344" s="79" t="s">
        <v>4516</v>
      </c>
      <c r="N344" s="79" t="s">
        <v>4517</v>
      </c>
      <c r="O344" s="79" t="s">
        <v>4518</v>
      </c>
    </row>
    <row r="345" spans="1:15" ht="12.75">
      <c r="A345" s="77">
        <v>7</v>
      </c>
      <c r="B345" s="79" t="s">
        <v>4519</v>
      </c>
      <c r="C345" s="79" t="s">
        <v>4520</v>
      </c>
      <c r="D345" s="79" t="s">
        <v>4521</v>
      </c>
      <c r="E345" s="79" t="s">
        <v>4522</v>
      </c>
      <c r="F345" s="79" t="s">
        <v>4523</v>
      </c>
      <c r="G345" s="79" t="s">
        <v>4524</v>
      </c>
      <c r="H345" s="79" t="s">
        <v>4525</v>
      </c>
      <c r="I345" s="79" t="s">
        <v>4526</v>
      </c>
      <c r="J345" s="79" t="s">
        <v>4527</v>
      </c>
      <c r="K345" s="79" t="s">
        <v>4528</v>
      </c>
      <c r="L345" s="79" t="s">
        <v>4529</v>
      </c>
      <c r="M345" s="79" t="s">
        <v>4530</v>
      </c>
      <c r="N345" s="79" t="s">
        <v>4531</v>
      </c>
      <c r="O345" s="79" t="s">
        <v>4532</v>
      </c>
    </row>
    <row r="346" spans="1:15" ht="12.75">
      <c r="A346" s="77">
        <v>8</v>
      </c>
      <c r="B346" s="79" t="s">
        <v>4533</v>
      </c>
      <c r="C346" s="79" t="s">
        <v>4534</v>
      </c>
      <c r="D346" s="79" t="s">
        <v>4535</v>
      </c>
      <c r="E346" s="79" t="s">
        <v>4536</v>
      </c>
      <c r="F346" s="79" t="s">
        <v>4537</v>
      </c>
      <c r="G346" s="79" t="s">
        <v>4538</v>
      </c>
      <c r="H346" s="79" t="s">
        <v>4539</v>
      </c>
      <c r="I346" s="79" t="s">
        <v>4540</v>
      </c>
      <c r="J346" s="79" t="s">
        <v>4541</v>
      </c>
      <c r="K346" s="79" t="s">
        <v>4542</v>
      </c>
      <c r="L346" s="79" t="s">
        <v>4543</v>
      </c>
      <c r="M346" s="79" t="s">
        <v>4544</v>
      </c>
      <c r="N346" s="79" t="s">
        <v>4545</v>
      </c>
      <c r="O346" s="79" t="s">
        <v>4546</v>
      </c>
    </row>
    <row r="347" spans="1:15" ht="12.75">
      <c r="A347" s="77">
        <v>9</v>
      </c>
      <c r="B347" s="79" t="s">
        <v>4547</v>
      </c>
      <c r="C347" s="79" t="s">
        <v>4548</v>
      </c>
      <c r="D347" s="79" t="s">
        <v>4549</v>
      </c>
      <c r="E347" s="79" t="s">
        <v>4550</v>
      </c>
      <c r="F347" s="79" t="s">
        <v>4551</v>
      </c>
      <c r="G347" s="79" t="s">
        <v>4552</v>
      </c>
      <c r="H347" s="79" t="s">
        <v>4553</v>
      </c>
      <c r="I347" s="79" t="s">
        <v>4554</v>
      </c>
      <c r="J347" s="79" t="s">
        <v>4555</v>
      </c>
      <c r="K347" s="79" t="s">
        <v>4556</v>
      </c>
      <c r="L347" s="79" t="s">
        <v>4557</v>
      </c>
      <c r="M347" s="79" t="s">
        <v>4558</v>
      </c>
      <c r="N347" s="79" t="s">
        <v>4559</v>
      </c>
      <c r="O347" s="79" t="s">
        <v>4560</v>
      </c>
    </row>
    <row r="348" spans="1:15" ht="12.75">
      <c r="A348" s="77">
        <v>10</v>
      </c>
      <c r="B348" s="79" t="s">
        <v>4561</v>
      </c>
      <c r="C348" s="79" t="s">
        <v>4562</v>
      </c>
      <c r="D348" s="79" t="s">
        <v>4563</v>
      </c>
      <c r="E348" s="79" t="s">
        <v>4564</v>
      </c>
      <c r="F348" s="79" t="s">
        <v>4565</v>
      </c>
      <c r="G348" s="79" t="s">
        <v>4566</v>
      </c>
      <c r="H348" s="79" t="s">
        <v>4567</v>
      </c>
      <c r="I348" s="79" t="s">
        <v>4568</v>
      </c>
      <c r="J348" s="79" t="s">
        <v>4569</v>
      </c>
      <c r="K348" s="79" t="s">
        <v>4570</v>
      </c>
      <c r="L348" s="79" t="s">
        <v>4571</v>
      </c>
      <c r="M348" s="79" t="s">
        <v>4572</v>
      </c>
      <c r="N348" s="79" t="s">
        <v>4573</v>
      </c>
      <c r="O348" s="79" t="s">
        <v>4574</v>
      </c>
    </row>
    <row r="349" spans="1:15" ht="12.75">
      <c r="A349" s="77">
        <v>11</v>
      </c>
      <c r="B349" s="79" t="s">
        <v>4575</v>
      </c>
      <c r="C349" s="79" t="s">
        <v>4576</v>
      </c>
      <c r="D349" s="79" t="s">
        <v>4577</v>
      </c>
      <c r="E349" s="79" t="s">
        <v>4578</v>
      </c>
      <c r="F349" s="79" t="s">
        <v>4579</v>
      </c>
      <c r="G349" s="79" t="s">
        <v>4580</v>
      </c>
      <c r="H349" s="79" t="s">
        <v>4581</v>
      </c>
      <c r="I349" s="79" t="s">
        <v>4582</v>
      </c>
      <c r="J349" s="79" t="s">
        <v>4583</v>
      </c>
      <c r="K349" s="79" t="s">
        <v>4584</v>
      </c>
      <c r="L349" s="79" t="s">
        <v>4585</v>
      </c>
      <c r="M349" s="79" t="s">
        <v>4586</v>
      </c>
      <c r="N349" s="79" t="s">
        <v>4587</v>
      </c>
      <c r="O349" s="79" t="s">
        <v>4588</v>
      </c>
    </row>
    <row r="350" spans="1:15" ht="12.75">
      <c r="A350" s="77">
        <v>12</v>
      </c>
      <c r="B350" s="79" t="s">
        <v>4589</v>
      </c>
      <c r="C350" s="79" t="s">
        <v>4590</v>
      </c>
      <c r="D350" s="79" t="s">
        <v>4591</v>
      </c>
      <c r="E350" s="79" t="s">
        <v>4592</v>
      </c>
      <c r="F350" s="79" t="s">
        <v>4593</v>
      </c>
      <c r="G350" s="79" t="s">
        <v>4594</v>
      </c>
      <c r="H350" s="79" t="s">
        <v>4595</v>
      </c>
      <c r="I350" s="79" t="s">
        <v>4596</v>
      </c>
      <c r="J350" s="79" t="s">
        <v>4597</v>
      </c>
      <c r="K350" s="79" t="s">
        <v>4598</v>
      </c>
      <c r="L350" s="79" t="s">
        <v>4599</v>
      </c>
      <c r="M350" s="79" t="s">
        <v>4600</v>
      </c>
      <c r="N350" s="79" t="s">
        <v>4601</v>
      </c>
      <c r="O350" s="79" t="s">
        <v>4602</v>
      </c>
    </row>
    <row r="351" spans="1:15" ht="12.75">
      <c r="A351" s="77">
        <v>13</v>
      </c>
      <c r="B351" s="79" t="s">
        <v>4603</v>
      </c>
      <c r="C351" s="79" t="s">
        <v>4604</v>
      </c>
      <c r="D351" s="79" t="s">
        <v>4605</v>
      </c>
      <c r="E351" s="79" t="s">
        <v>4606</v>
      </c>
      <c r="F351" s="79" t="s">
        <v>4607</v>
      </c>
      <c r="G351" s="79" t="s">
        <v>4608</v>
      </c>
      <c r="H351" s="79" t="s">
        <v>4609</v>
      </c>
      <c r="I351" s="79" t="s">
        <v>4610</v>
      </c>
      <c r="J351" s="79" t="s">
        <v>4611</v>
      </c>
      <c r="K351" s="79" t="s">
        <v>4612</v>
      </c>
      <c r="L351" s="79" t="s">
        <v>4613</v>
      </c>
      <c r="M351" s="79" t="s">
        <v>4614</v>
      </c>
      <c r="N351" s="79" t="s">
        <v>4615</v>
      </c>
      <c r="O351" s="79" t="s">
        <v>4616</v>
      </c>
    </row>
    <row r="352" spans="1:15" ht="12.75">
      <c r="A352" s="77">
        <v>14</v>
      </c>
      <c r="B352" s="79" t="s">
        <v>4617</v>
      </c>
      <c r="C352" s="79" t="s">
        <v>4618</v>
      </c>
      <c r="D352" s="79" t="s">
        <v>4619</v>
      </c>
      <c r="E352" s="79" t="s">
        <v>4620</v>
      </c>
      <c r="F352" s="79" t="s">
        <v>4621</v>
      </c>
      <c r="G352" s="79" t="s">
        <v>4622</v>
      </c>
      <c r="H352" s="79" t="s">
        <v>4623</v>
      </c>
      <c r="I352" s="79" t="s">
        <v>4624</v>
      </c>
      <c r="J352" s="79" t="s">
        <v>4625</v>
      </c>
      <c r="K352" s="79" t="s">
        <v>4626</v>
      </c>
      <c r="L352" s="79" t="s">
        <v>4627</v>
      </c>
      <c r="M352" s="79" t="s">
        <v>4628</v>
      </c>
      <c r="N352" s="79" t="s">
        <v>4629</v>
      </c>
      <c r="O352" s="79" t="s">
        <v>4630</v>
      </c>
    </row>
    <row r="353" spans="1:15" ht="12.75">
      <c r="A353" s="77">
        <v>15</v>
      </c>
      <c r="B353" s="79" t="s">
        <v>4631</v>
      </c>
      <c r="C353" s="79" t="s">
        <v>4632</v>
      </c>
      <c r="D353" s="79" t="s">
        <v>4633</v>
      </c>
      <c r="E353" s="79" t="s">
        <v>4634</v>
      </c>
      <c r="F353" s="79" t="s">
        <v>4635</v>
      </c>
      <c r="G353" s="79" t="s">
        <v>4636</v>
      </c>
      <c r="H353" s="79" t="s">
        <v>4637</v>
      </c>
      <c r="I353" s="79" t="s">
        <v>4638</v>
      </c>
      <c r="J353" s="79" t="s">
        <v>4639</v>
      </c>
      <c r="K353" s="79" t="s">
        <v>4640</v>
      </c>
      <c r="L353" s="79" t="s">
        <v>4641</v>
      </c>
      <c r="M353" s="79" t="s">
        <v>4642</v>
      </c>
      <c r="N353" s="79" t="s">
        <v>4643</v>
      </c>
      <c r="O353" s="79" t="s">
        <v>4644</v>
      </c>
    </row>
    <row r="354" spans="1:15" ht="12.75">
      <c r="A354" s="77">
        <v>16</v>
      </c>
      <c r="B354" s="79" t="s">
        <v>4645</v>
      </c>
      <c r="C354" s="79" t="s">
        <v>4646</v>
      </c>
      <c r="D354" s="79" t="s">
        <v>4647</v>
      </c>
      <c r="E354" s="79" t="s">
        <v>4648</v>
      </c>
      <c r="F354" s="79" t="s">
        <v>4649</v>
      </c>
      <c r="G354" s="79" t="s">
        <v>4650</v>
      </c>
      <c r="H354" s="79" t="s">
        <v>4651</v>
      </c>
      <c r="I354" s="79" t="s">
        <v>4652</v>
      </c>
      <c r="J354" s="79" t="s">
        <v>4653</v>
      </c>
      <c r="K354" s="79" t="s">
        <v>4654</v>
      </c>
      <c r="L354" s="79" t="s">
        <v>4655</v>
      </c>
      <c r="M354" s="79" t="s">
        <v>4656</v>
      </c>
      <c r="N354" s="79" t="s">
        <v>4657</v>
      </c>
      <c r="O354" s="79" t="s">
        <v>4658</v>
      </c>
    </row>
    <row r="355" spans="1:15" ht="12.75">
      <c r="A355" s="77">
        <v>17</v>
      </c>
      <c r="B355" s="79" t="s">
        <v>4659</v>
      </c>
      <c r="C355" s="79" t="s">
        <v>4660</v>
      </c>
      <c r="D355" s="79" t="s">
        <v>4661</v>
      </c>
      <c r="E355" s="79" t="s">
        <v>4662</v>
      </c>
      <c r="F355" s="79" t="s">
        <v>4663</v>
      </c>
      <c r="G355" s="79" t="s">
        <v>4664</v>
      </c>
      <c r="H355" s="79" t="s">
        <v>4665</v>
      </c>
      <c r="I355" s="79" t="s">
        <v>4666</v>
      </c>
      <c r="J355" s="79" t="s">
        <v>4667</v>
      </c>
      <c r="K355" s="79" t="s">
        <v>4668</v>
      </c>
      <c r="L355" s="79" t="s">
        <v>4669</v>
      </c>
      <c r="M355" s="79" t="s">
        <v>4670</v>
      </c>
      <c r="N355" s="79" t="s">
        <v>4671</v>
      </c>
      <c r="O355" s="79" t="s">
        <v>4672</v>
      </c>
    </row>
    <row r="356" spans="1:15" ht="12.75">
      <c r="A356" s="77">
        <v>18</v>
      </c>
      <c r="B356" s="79" t="s">
        <v>4673</v>
      </c>
      <c r="C356" s="79" t="s">
        <v>4674</v>
      </c>
      <c r="D356" s="79" t="s">
        <v>4675</v>
      </c>
      <c r="E356" s="79" t="s">
        <v>4676</v>
      </c>
      <c r="F356" s="79" t="s">
        <v>4677</v>
      </c>
      <c r="G356" s="79" t="s">
        <v>4678</v>
      </c>
      <c r="H356" s="79" t="s">
        <v>4679</v>
      </c>
      <c r="I356" s="79" t="s">
        <v>4680</v>
      </c>
      <c r="J356" s="79" t="s">
        <v>4681</v>
      </c>
      <c r="K356" s="79" t="s">
        <v>4682</v>
      </c>
      <c r="L356" s="79" t="s">
        <v>4683</v>
      </c>
      <c r="M356" s="79" t="s">
        <v>4684</v>
      </c>
      <c r="N356" s="79" t="s">
        <v>4685</v>
      </c>
      <c r="O356" s="79" t="s">
        <v>4686</v>
      </c>
    </row>
    <row r="357" spans="1:15" ht="12.75">
      <c r="A357" s="77">
        <v>19</v>
      </c>
      <c r="B357" s="79" t="s">
        <v>4687</v>
      </c>
      <c r="C357" s="79" t="s">
        <v>4688</v>
      </c>
      <c r="D357" s="79" t="s">
        <v>4689</v>
      </c>
      <c r="E357" s="79" t="s">
        <v>4690</v>
      </c>
      <c r="F357" s="79" t="s">
        <v>4691</v>
      </c>
      <c r="G357" s="79" t="s">
        <v>4692</v>
      </c>
      <c r="H357" s="79" t="s">
        <v>4693</v>
      </c>
      <c r="I357" s="79" t="s">
        <v>4694</v>
      </c>
      <c r="J357" s="79" t="s">
        <v>4695</v>
      </c>
      <c r="K357" s="79" t="s">
        <v>4696</v>
      </c>
      <c r="L357" s="79" t="s">
        <v>4697</v>
      </c>
      <c r="M357" s="79" t="s">
        <v>4698</v>
      </c>
      <c r="N357" s="79" t="s">
        <v>4699</v>
      </c>
      <c r="O357" s="79" t="s">
        <v>4700</v>
      </c>
    </row>
    <row r="358" spans="1:15" ht="12.75">
      <c r="A358" s="77">
        <v>20</v>
      </c>
      <c r="B358" s="79" t="s">
        <v>4701</v>
      </c>
      <c r="C358" s="79" t="s">
        <v>4702</v>
      </c>
      <c r="D358" s="79" t="s">
        <v>4703</v>
      </c>
      <c r="E358" s="79" t="s">
        <v>4704</v>
      </c>
      <c r="F358" s="79" t="s">
        <v>4705</v>
      </c>
      <c r="G358" s="79" t="s">
        <v>4706</v>
      </c>
      <c r="H358" s="79" t="s">
        <v>4707</v>
      </c>
      <c r="I358" s="79" t="s">
        <v>4708</v>
      </c>
      <c r="J358" s="79" t="s">
        <v>4709</v>
      </c>
      <c r="K358" s="79" t="s">
        <v>4710</v>
      </c>
      <c r="L358" s="79" t="s">
        <v>4711</v>
      </c>
      <c r="M358" s="79" t="s">
        <v>4712</v>
      </c>
      <c r="N358" s="79" t="s">
        <v>4713</v>
      </c>
      <c r="O358" s="79" t="s">
        <v>4714</v>
      </c>
    </row>
    <row r="359" spans="1:15" ht="12.75">
      <c r="A359" s="77">
        <v>21</v>
      </c>
      <c r="B359" s="79" t="s">
        <v>4715</v>
      </c>
      <c r="C359" s="79" t="s">
        <v>4716</v>
      </c>
      <c r="D359" s="79" t="s">
        <v>4717</v>
      </c>
      <c r="E359" s="79" t="s">
        <v>4718</v>
      </c>
      <c r="F359" s="79" t="s">
        <v>4719</v>
      </c>
      <c r="G359" s="79" t="s">
        <v>4720</v>
      </c>
      <c r="H359" s="79" t="s">
        <v>4721</v>
      </c>
      <c r="I359" s="79" t="s">
        <v>4722</v>
      </c>
      <c r="J359" s="79" t="s">
        <v>4723</v>
      </c>
      <c r="K359" s="79" t="s">
        <v>4724</v>
      </c>
      <c r="L359" s="79" t="s">
        <v>4725</v>
      </c>
      <c r="M359" s="79" t="s">
        <v>4726</v>
      </c>
      <c r="N359" s="79" t="s">
        <v>4727</v>
      </c>
      <c r="O359" s="79" t="s">
        <v>4728</v>
      </c>
    </row>
    <row r="360" spans="1:15" ht="12.75">
      <c r="A360" s="77">
        <v>22</v>
      </c>
      <c r="B360" s="79" t="s">
        <v>4729</v>
      </c>
      <c r="C360" s="79" t="s">
        <v>4730</v>
      </c>
      <c r="D360" s="79" t="s">
        <v>4731</v>
      </c>
      <c r="E360" s="79" t="s">
        <v>4732</v>
      </c>
      <c r="F360" s="79" t="s">
        <v>4733</v>
      </c>
      <c r="G360" s="79" t="s">
        <v>4734</v>
      </c>
      <c r="H360" s="79" t="s">
        <v>4735</v>
      </c>
      <c r="I360" s="79" t="s">
        <v>4736</v>
      </c>
      <c r="J360" s="79" t="s">
        <v>4737</v>
      </c>
      <c r="K360" s="79" t="s">
        <v>4738</v>
      </c>
      <c r="L360" s="79" t="s">
        <v>4739</v>
      </c>
      <c r="M360" s="79" t="s">
        <v>4740</v>
      </c>
      <c r="N360" s="79" t="s">
        <v>4741</v>
      </c>
      <c r="O360" s="79" t="s">
        <v>4742</v>
      </c>
    </row>
    <row r="361" spans="1:15" ht="12.75">
      <c r="A361" s="77">
        <v>23</v>
      </c>
      <c r="B361" s="79" t="s">
        <v>4743</v>
      </c>
      <c r="C361" s="79" t="s">
        <v>4744</v>
      </c>
      <c r="D361" s="79" t="s">
        <v>4745</v>
      </c>
      <c r="E361" s="79" t="s">
        <v>4746</v>
      </c>
      <c r="F361" s="79" t="s">
        <v>4747</v>
      </c>
      <c r="G361" s="79" t="s">
        <v>4748</v>
      </c>
      <c r="H361" s="79" t="s">
        <v>4749</v>
      </c>
      <c r="I361" s="79" t="s">
        <v>4750</v>
      </c>
      <c r="J361" s="79" t="s">
        <v>4751</v>
      </c>
      <c r="K361" s="79" t="s">
        <v>4752</v>
      </c>
      <c r="L361" s="79" t="s">
        <v>4753</v>
      </c>
      <c r="M361" s="79" t="s">
        <v>4754</v>
      </c>
      <c r="N361" s="79" t="s">
        <v>4755</v>
      </c>
      <c r="O361" s="79" t="s">
        <v>4756</v>
      </c>
    </row>
    <row r="362" spans="1:15" ht="12.75">
      <c r="A362" s="77">
        <v>24</v>
      </c>
      <c r="B362" s="79" t="s">
        <v>4757</v>
      </c>
      <c r="C362" s="79" t="s">
        <v>4758</v>
      </c>
      <c r="D362" s="79" t="s">
        <v>4759</v>
      </c>
      <c r="E362" s="79" t="s">
        <v>4760</v>
      </c>
      <c r="F362" s="79" t="s">
        <v>4761</v>
      </c>
      <c r="G362" s="79" t="s">
        <v>4762</v>
      </c>
      <c r="H362" s="79" t="s">
        <v>4763</v>
      </c>
      <c r="I362" s="79" t="s">
        <v>4764</v>
      </c>
      <c r="J362" s="79" t="s">
        <v>4765</v>
      </c>
      <c r="K362" s="79" t="s">
        <v>4766</v>
      </c>
      <c r="L362" s="79" t="s">
        <v>4767</v>
      </c>
      <c r="M362" s="79" t="s">
        <v>4768</v>
      </c>
      <c r="N362" s="79" t="s">
        <v>4769</v>
      </c>
      <c r="O362" s="79" t="s">
        <v>4770</v>
      </c>
    </row>
    <row r="363" spans="1:15" ht="12.75">
      <c r="A363" s="77">
        <v>25</v>
      </c>
      <c r="B363" s="79" t="s">
        <v>4771</v>
      </c>
      <c r="C363" s="79" t="s">
        <v>4772</v>
      </c>
      <c r="D363" s="79" t="s">
        <v>4773</v>
      </c>
      <c r="E363" s="79" t="s">
        <v>4774</v>
      </c>
      <c r="F363" s="79" t="s">
        <v>4775</v>
      </c>
      <c r="G363" s="79" t="s">
        <v>4776</v>
      </c>
      <c r="H363" s="79" t="s">
        <v>4777</v>
      </c>
      <c r="I363" s="79" t="s">
        <v>4778</v>
      </c>
      <c r="J363" s="79" t="s">
        <v>4779</v>
      </c>
      <c r="K363" s="79" t="s">
        <v>4780</v>
      </c>
      <c r="L363" s="79" t="s">
        <v>4781</v>
      </c>
      <c r="M363" s="79" t="s">
        <v>4782</v>
      </c>
      <c r="N363" s="79" t="s">
        <v>4783</v>
      </c>
      <c r="O363" s="79" t="s">
        <v>4784</v>
      </c>
    </row>
    <row r="364" spans="1:15" ht="12.75">
      <c r="A364" s="77">
        <v>26</v>
      </c>
      <c r="B364" s="79" t="s">
        <v>4785</v>
      </c>
      <c r="C364" s="79" t="s">
        <v>4786</v>
      </c>
      <c r="D364" s="79" t="s">
        <v>4787</v>
      </c>
      <c r="E364" s="79" t="s">
        <v>4788</v>
      </c>
      <c r="F364" s="79" t="s">
        <v>4789</v>
      </c>
      <c r="G364" s="79" t="s">
        <v>4790</v>
      </c>
      <c r="H364" s="79" t="s">
        <v>4791</v>
      </c>
      <c r="I364" s="79" t="s">
        <v>4792</v>
      </c>
      <c r="J364" s="79" t="s">
        <v>4793</v>
      </c>
      <c r="K364" s="79" t="s">
        <v>4794</v>
      </c>
      <c r="L364" s="79" t="s">
        <v>4795</v>
      </c>
      <c r="M364" s="79" t="s">
        <v>4796</v>
      </c>
      <c r="N364" s="79" t="s">
        <v>4797</v>
      </c>
      <c r="O364" s="79" t="s">
        <v>4798</v>
      </c>
    </row>
    <row r="365" spans="1:15" ht="12.75">
      <c r="A365" s="77">
        <v>27</v>
      </c>
      <c r="B365" s="79" t="s">
        <v>4799</v>
      </c>
      <c r="C365" s="79" t="s">
        <v>4800</v>
      </c>
      <c r="D365" s="79" t="s">
        <v>4801</v>
      </c>
      <c r="E365" s="79" t="s">
        <v>4802</v>
      </c>
      <c r="F365" s="79" t="s">
        <v>4803</v>
      </c>
      <c r="G365" s="79" t="s">
        <v>4804</v>
      </c>
      <c r="H365" s="79" t="s">
        <v>4805</v>
      </c>
      <c r="I365" s="79" t="s">
        <v>4806</v>
      </c>
      <c r="J365" s="79" t="s">
        <v>4807</v>
      </c>
      <c r="K365" s="79" t="s">
        <v>4808</v>
      </c>
      <c r="L365" s="79" t="s">
        <v>4809</v>
      </c>
      <c r="M365" s="79" t="s">
        <v>4810</v>
      </c>
      <c r="N365" s="79" t="s">
        <v>4811</v>
      </c>
      <c r="O365" s="79" t="s">
        <v>4812</v>
      </c>
    </row>
    <row r="366" spans="1:15" ht="12.75">
      <c r="A366" s="77">
        <v>28</v>
      </c>
      <c r="B366" s="79" t="s">
        <v>4813</v>
      </c>
      <c r="C366" s="79" t="s">
        <v>4814</v>
      </c>
      <c r="D366" s="79" t="s">
        <v>4815</v>
      </c>
      <c r="E366" s="79" t="s">
        <v>4816</v>
      </c>
      <c r="F366" s="79" t="s">
        <v>4817</v>
      </c>
      <c r="G366" s="79" t="s">
        <v>4818</v>
      </c>
      <c r="H366" s="79" t="s">
        <v>4819</v>
      </c>
      <c r="I366" s="79" t="s">
        <v>4820</v>
      </c>
      <c r="J366" s="79" t="s">
        <v>4821</v>
      </c>
      <c r="K366" s="79" t="s">
        <v>4822</v>
      </c>
      <c r="L366" s="79" t="s">
        <v>4823</v>
      </c>
      <c r="M366" s="79" t="s">
        <v>4824</v>
      </c>
      <c r="N366" s="79" t="s">
        <v>4825</v>
      </c>
      <c r="O366" s="79" t="s">
        <v>4826</v>
      </c>
    </row>
    <row r="367" spans="1:15" ht="12.75">
      <c r="A367" s="77">
        <v>29</v>
      </c>
      <c r="B367" s="79" t="s">
        <v>4827</v>
      </c>
      <c r="C367" s="79" t="s">
        <v>4828</v>
      </c>
      <c r="D367" s="79" t="s">
        <v>4829</v>
      </c>
      <c r="E367" s="79" t="s">
        <v>4830</v>
      </c>
      <c r="F367" s="79" t="s">
        <v>4831</v>
      </c>
      <c r="G367" s="79" t="s">
        <v>4832</v>
      </c>
      <c r="H367" s="79" t="s">
        <v>4833</v>
      </c>
      <c r="I367" s="79" t="s">
        <v>4834</v>
      </c>
      <c r="J367" s="79" t="s">
        <v>4835</v>
      </c>
      <c r="K367" s="79" t="s">
        <v>4836</v>
      </c>
      <c r="L367" s="79" t="s">
        <v>4837</v>
      </c>
      <c r="M367" s="79" t="s">
        <v>4838</v>
      </c>
      <c r="N367" s="79" t="s">
        <v>4839</v>
      </c>
      <c r="O367" s="79" t="s">
        <v>4840</v>
      </c>
    </row>
    <row r="368" spans="1:15" ht="12.75">
      <c r="A368" s="77">
        <v>30</v>
      </c>
      <c r="B368" s="79" t="s">
        <v>4841</v>
      </c>
      <c r="C368" s="79" t="s">
        <v>4842</v>
      </c>
      <c r="D368" s="79" t="s">
        <v>4843</v>
      </c>
      <c r="E368" s="79" t="s">
        <v>4844</v>
      </c>
      <c r="F368" s="79" t="s">
        <v>4845</v>
      </c>
      <c r="G368" s="79" t="s">
        <v>4846</v>
      </c>
      <c r="H368" s="79" t="s">
        <v>4847</v>
      </c>
      <c r="I368" s="79" t="s">
        <v>4848</v>
      </c>
      <c r="J368" s="79" t="s">
        <v>4849</v>
      </c>
      <c r="K368" s="79" t="s">
        <v>4850</v>
      </c>
      <c r="L368" s="79" t="s">
        <v>4851</v>
      </c>
      <c r="M368" s="79" t="s">
        <v>4852</v>
      </c>
      <c r="N368" s="79" t="s">
        <v>4853</v>
      </c>
      <c r="O368" s="79" t="s">
        <v>4854</v>
      </c>
    </row>
    <row r="369" spans="1:15" ht="12.75">
      <c r="A369" s="77">
        <v>31</v>
      </c>
      <c r="B369" s="79" t="s">
        <v>4855</v>
      </c>
      <c r="C369" s="79" t="s">
        <v>4856</v>
      </c>
      <c r="D369" s="79" t="s">
        <v>4857</v>
      </c>
      <c r="E369" s="79" t="s">
        <v>4858</v>
      </c>
      <c r="F369" s="79" t="s">
        <v>4859</v>
      </c>
      <c r="G369" s="79" t="s">
        <v>4860</v>
      </c>
      <c r="H369" s="79" t="s">
        <v>4861</v>
      </c>
      <c r="I369" s="79" t="s">
        <v>4862</v>
      </c>
      <c r="J369" s="79" t="s">
        <v>4863</v>
      </c>
      <c r="K369" s="79" t="s">
        <v>4864</v>
      </c>
      <c r="L369" s="79" t="s">
        <v>4865</v>
      </c>
      <c r="M369" s="79" t="s">
        <v>4866</v>
      </c>
      <c r="N369" s="79" t="s">
        <v>4867</v>
      </c>
      <c r="O369" s="79" t="s">
        <v>4868</v>
      </c>
    </row>
    <row r="370" spans="1:15" ht="12.75">
      <c r="A370" s="77">
        <v>32</v>
      </c>
      <c r="B370" s="79" t="s">
        <v>4869</v>
      </c>
      <c r="C370" s="79" t="s">
        <v>4870</v>
      </c>
      <c r="D370" s="79" t="s">
        <v>4871</v>
      </c>
      <c r="E370" s="79" t="s">
        <v>4872</v>
      </c>
      <c r="F370" s="79" t="s">
        <v>4873</v>
      </c>
      <c r="G370" s="79" t="s">
        <v>4874</v>
      </c>
      <c r="H370" s="79" t="s">
        <v>4875</v>
      </c>
      <c r="I370" s="79" t="s">
        <v>4876</v>
      </c>
      <c r="J370" s="79" t="s">
        <v>4877</v>
      </c>
      <c r="K370" s="79" t="s">
        <v>4878</v>
      </c>
      <c r="L370" s="79" t="s">
        <v>4879</v>
      </c>
      <c r="M370" s="79" t="s">
        <v>4880</v>
      </c>
      <c r="N370" s="79" t="s">
        <v>4881</v>
      </c>
      <c r="O370" s="79" t="s">
        <v>4882</v>
      </c>
    </row>
    <row r="371" spans="1:15" ht="12.75">
      <c r="A371" s="77">
        <v>33</v>
      </c>
      <c r="B371" s="79" t="s">
        <v>4883</v>
      </c>
      <c r="C371" s="79" t="s">
        <v>4884</v>
      </c>
      <c r="D371" s="79" t="s">
        <v>4885</v>
      </c>
      <c r="E371" s="79" t="s">
        <v>4886</v>
      </c>
      <c r="F371" s="79" t="s">
        <v>4887</v>
      </c>
      <c r="G371" s="79" t="s">
        <v>4888</v>
      </c>
      <c r="H371" s="79" t="s">
        <v>4889</v>
      </c>
      <c r="I371" s="79" t="s">
        <v>4890</v>
      </c>
      <c r="J371" s="79" t="s">
        <v>4891</v>
      </c>
      <c r="K371" s="79" t="s">
        <v>4892</v>
      </c>
      <c r="L371" s="79" t="s">
        <v>4893</v>
      </c>
      <c r="M371" s="79" t="s">
        <v>4894</v>
      </c>
      <c r="N371" s="79" t="s">
        <v>4895</v>
      </c>
      <c r="O371" s="79" t="s">
        <v>4896</v>
      </c>
    </row>
    <row r="372" spans="1:15" ht="12.75">
      <c r="A372" s="77">
        <v>34</v>
      </c>
      <c r="B372" s="79" t="s">
        <v>4897</v>
      </c>
      <c r="C372" s="79" t="s">
        <v>4898</v>
      </c>
      <c r="D372" s="79" t="s">
        <v>4899</v>
      </c>
      <c r="E372" s="79" t="s">
        <v>4900</v>
      </c>
      <c r="F372" s="79" t="s">
        <v>4901</v>
      </c>
      <c r="G372" s="79" t="s">
        <v>4902</v>
      </c>
      <c r="H372" s="79" t="s">
        <v>4903</v>
      </c>
      <c r="I372" s="79" t="s">
        <v>4904</v>
      </c>
      <c r="J372" s="79" t="s">
        <v>4905</v>
      </c>
      <c r="K372" s="79" t="s">
        <v>4906</v>
      </c>
      <c r="L372" s="79" t="s">
        <v>4907</v>
      </c>
      <c r="M372" s="79" t="s">
        <v>4908</v>
      </c>
      <c r="N372" s="79" t="s">
        <v>4909</v>
      </c>
      <c r="O372" s="79" t="s">
        <v>4910</v>
      </c>
    </row>
    <row r="373" spans="1:15" ht="12.75">
      <c r="A373" s="77">
        <v>35</v>
      </c>
      <c r="B373" s="79" t="s">
        <v>4911</v>
      </c>
      <c r="C373" s="79" t="s">
        <v>4912</v>
      </c>
      <c r="D373" s="79" t="s">
        <v>4913</v>
      </c>
      <c r="E373" s="79" t="s">
        <v>4914</v>
      </c>
      <c r="F373" s="79" t="s">
        <v>4915</v>
      </c>
      <c r="G373" s="79" t="s">
        <v>4916</v>
      </c>
      <c r="H373" s="79" t="s">
        <v>4917</v>
      </c>
      <c r="I373" s="79" t="s">
        <v>4918</v>
      </c>
      <c r="J373" s="79" t="s">
        <v>4919</v>
      </c>
      <c r="K373" s="79" t="s">
        <v>4920</v>
      </c>
      <c r="L373" s="79" t="s">
        <v>4921</v>
      </c>
      <c r="M373" s="79" t="s">
        <v>4922</v>
      </c>
      <c r="N373" s="79" t="s">
        <v>4923</v>
      </c>
      <c r="O373" s="79" t="s">
        <v>4924</v>
      </c>
    </row>
    <row r="374" spans="1:15" ht="12.75">
      <c r="A374" s="77">
        <v>36</v>
      </c>
      <c r="B374" s="79" t="s">
        <v>4925</v>
      </c>
      <c r="C374" s="79" t="s">
        <v>4926</v>
      </c>
      <c r="D374" s="79" t="s">
        <v>4927</v>
      </c>
      <c r="E374" s="79" t="s">
        <v>4928</v>
      </c>
      <c r="F374" s="79" t="s">
        <v>4929</v>
      </c>
      <c r="G374" s="79" t="s">
        <v>4930</v>
      </c>
      <c r="H374" s="79" t="s">
        <v>4931</v>
      </c>
      <c r="I374" s="79" t="s">
        <v>4932</v>
      </c>
      <c r="J374" s="79" t="s">
        <v>4933</v>
      </c>
      <c r="K374" s="79" t="s">
        <v>4934</v>
      </c>
      <c r="L374" s="79" t="s">
        <v>4935</v>
      </c>
      <c r="M374" s="79" t="s">
        <v>4936</v>
      </c>
      <c r="N374" s="79" t="s">
        <v>4937</v>
      </c>
      <c r="O374" s="79" t="s">
        <v>4938</v>
      </c>
    </row>
    <row r="375" spans="1:15" ht="12.75">
      <c r="A375" s="77">
        <v>37</v>
      </c>
      <c r="B375" s="79" t="s">
        <v>4939</v>
      </c>
      <c r="C375" s="79" t="s">
        <v>4940</v>
      </c>
      <c r="D375" s="79" t="s">
        <v>4941</v>
      </c>
      <c r="E375" s="79" t="s">
        <v>4942</v>
      </c>
      <c r="F375" s="79" t="s">
        <v>4943</v>
      </c>
      <c r="G375" s="79" t="s">
        <v>4944</v>
      </c>
      <c r="H375" s="79" t="s">
        <v>4945</v>
      </c>
      <c r="I375" s="79" t="s">
        <v>4946</v>
      </c>
      <c r="J375" s="79" t="s">
        <v>4947</v>
      </c>
      <c r="K375" s="79" t="s">
        <v>4948</v>
      </c>
      <c r="L375" s="79" t="s">
        <v>4949</v>
      </c>
      <c r="M375" s="79" t="s">
        <v>4950</v>
      </c>
      <c r="N375" s="79" t="s">
        <v>4951</v>
      </c>
      <c r="O375" s="79" t="s">
        <v>4952</v>
      </c>
    </row>
    <row r="376" spans="1:15" ht="12.75">
      <c r="A376" s="77">
        <v>38</v>
      </c>
      <c r="B376" s="79" t="s">
        <v>4953</v>
      </c>
      <c r="C376" s="79" t="s">
        <v>4954</v>
      </c>
      <c r="D376" s="79" t="s">
        <v>4955</v>
      </c>
      <c r="E376" s="79" t="s">
        <v>4956</v>
      </c>
      <c r="F376" s="79" t="s">
        <v>4957</v>
      </c>
      <c r="G376" s="79" t="s">
        <v>4958</v>
      </c>
      <c r="H376" s="79" t="s">
        <v>4959</v>
      </c>
      <c r="I376" s="79" t="s">
        <v>4960</v>
      </c>
      <c r="J376" s="79" t="s">
        <v>4961</v>
      </c>
      <c r="K376" s="79" t="s">
        <v>4962</v>
      </c>
      <c r="L376" s="79" t="s">
        <v>4963</v>
      </c>
      <c r="M376" s="79" t="s">
        <v>4964</v>
      </c>
      <c r="N376" s="79" t="s">
        <v>4965</v>
      </c>
      <c r="O376" s="79" t="s">
        <v>4966</v>
      </c>
    </row>
    <row r="377" spans="1:15" ht="12.75">
      <c r="A377" s="77">
        <v>39</v>
      </c>
      <c r="B377" s="79" t="s">
        <v>4967</v>
      </c>
      <c r="C377" s="79" t="s">
        <v>4968</v>
      </c>
      <c r="D377" s="79" t="s">
        <v>4969</v>
      </c>
      <c r="E377" s="79" t="s">
        <v>4970</v>
      </c>
      <c r="F377" s="79" t="s">
        <v>4971</v>
      </c>
      <c r="G377" s="79" t="s">
        <v>4972</v>
      </c>
      <c r="H377" s="79" t="s">
        <v>4973</v>
      </c>
      <c r="I377" s="79" t="s">
        <v>4974</v>
      </c>
      <c r="J377" s="79" t="s">
        <v>4975</v>
      </c>
      <c r="K377" s="79" t="s">
        <v>4976</v>
      </c>
      <c r="L377" s="79" t="s">
        <v>4977</v>
      </c>
      <c r="M377" s="79" t="s">
        <v>4978</v>
      </c>
      <c r="N377" s="79" t="s">
        <v>4979</v>
      </c>
      <c r="O377" s="79" t="s">
        <v>4980</v>
      </c>
    </row>
    <row r="378" spans="1:15" ht="12.75">
      <c r="A378" s="77">
        <v>40</v>
      </c>
      <c r="B378" s="79" t="s">
        <v>4981</v>
      </c>
      <c r="C378" s="79" t="s">
        <v>4982</v>
      </c>
      <c r="D378" s="79" t="s">
        <v>4983</v>
      </c>
      <c r="E378" s="79" t="s">
        <v>4984</v>
      </c>
      <c r="F378" s="79" t="s">
        <v>4985</v>
      </c>
      <c r="G378" s="79" t="s">
        <v>4986</v>
      </c>
      <c r="H378" s="79" t="s">
        <v>4987</v>
      </c>
      <c r="I378" s="79" t="s">
        <v>4988</v>
      </c>
      <c r="J378" s="79" t="s">
        <v>4989</v>
      </c>
      <c r="K378" s="79" t="s">
        <v>4990</v>
      </c>
      <c r="L378" s="79" t="s">
        <v>4991</v>
      </c>
      <c r="M378" s="79" t="s">
        <v>4992</v>
      </c>
      <c r="N378" s="79" t="s">
        <v>4993</v>
      </c>
      <c r="O378" s="79" t="s">
        <v>4994</v>
      </c>
    </row>
    <row r="379" spans="1:15" ht="12.75">
      <c r="A379" s="77">
        <v>41</v>
      </c>
      <c r="B379" s="79" t="s">
        <v>4995</v>
      </c>
      <c r="C379" s="79" t="s">
        <v>4996</v>
      </c>
      <c r="D379" s="79" t="s">
        <v>4997</v>
      </c>
      <c r="E379" s="79" t="s">
        <v>4998</v>
      </c>
      <c r="F379" s="79" t="s">
        <v>4999</v>
      </c>
      <c r="G379" s="79" t="s">
        <v>5000</v>
      </c>
      <c r="H379" s="79" t="s">
        <v>5001</v>
      </c>
      <c r="I379" s="79" t="s">
        <v>5002</v>
      </c>
      <c r="J379" s="79" t="s">
        <v>5003</v>
      </c>
      <c r="K379" s="79" t="s">
        <v>5004</v>
      </c>
      <c r="L379" s="79" t="s">
        <v>5005</v>
      </c>
      <c r="M379" s="79" t="s">
        <v>5006</v>
      </c>
      <c r="N379" s="79" t="s">
        <v>5007</v>
      </c>
      <c r="O379" s="79" t="s">
        <v>5008</v>
      </c>
    </row>
    <row r="380" spans="1:15" ht="12.75">
      <c r="A380" s="77">
        <v>42</v>
      </c>
      <c r="B380" s="79" t="s">
        <v>5009</v>
      </c>
      <c r="C380" s="79" t="s">
        <v>5010</v>
      </c>
      <c r="D380" s="79" t="s">
        <v>5011</v>
      </c>
      <c r="E380" s="79" t="s">
        <v>5012</v>
      </c>
      <c r="F380" s="79" t="s">
        <v>5013</v>
      </c>
      <c r="G380" s="79" t="s">
        <v>5014</v>
      </c>
      <c r="H380" s="79" t="s">
        <v>5015</v>
      </c>
      <c r="I380" s="79" t="s">
        <v>5016</v>
      </c>
      <c r="J380" s="79" t="s">
        <v>5017</v>
      </c>
      <c r="K380" s="79" t="s">
        <v>5018</v>
      </c>
      <c r="L380" s="79" t="s">
        <v>5019</v>
      </c>
      <c r="M380" s="79" t="s">
        <v>5020</v>
      </c>
      <c r="N380" s="79" t="s">
        <v>5021</v>
      </c>
      <c r="O380" s="79" t="s">
        <v>5022</v>
      </c>
    </row>
    <row r="381" spans="1:15" ht="12.75">
      <c r="A381" s="77">
        <v>43</v>
      </c>
      <c r="B381" s="79" t="s">
        <v>5023</v>
      </c>
      <c r="C381" s="79" t="s">
        <v>5024</v>
      </c>
      <c r="D381" s="79" t="s">
        <v>5025</v>
      </c>
      <c r="E381" s="79" t="s">
        <v>5026</v>
      </c>
      <c r="F381" s="79" t="s">
        <v>5027</v>
      </c>
      <c r="G381" s="79" t="s">
        <v>5028</v>
      </c>
      <c r="H381" s="79" t="s">
        <v>5029</v>
      </c>
      <c r="I381" s="79" t="s">
        <v>5030</v>
      </c>
      <c r="J381" s="79" t="s">
        <v>5031</v>
      </c>
      <c r="K381" s="79" t="s">
        <v>5032</v>
      </c>
      <c r="L381" s="79" t="s">
        <v>5033</v>
      </c>
      <c r="M381" s="79" t="s">
        <v>5034</v>
      </c>
      <c r="N381" s="79" t="s">
        <v>5035</v>
      </c>
      <c r="O381" s="79" t="s">
        <v>5036</v>
      </c>
    </row>
    <row r="382" spans="1:15" ht="12.75">
      <c r="A382" s="77">
        <v>44</v>
      </c>
      <c r="B382" s="79" t="s">
        <v>5037</v>
      </c>
      <c r="C382" s="79" t="s">
        <v>5038</v>
      </c>
      <c r="D382" s="79" t="s">
        <v>5039</v>
      </c>
      <c r="E382" s="79" t="s">
        <v>5040</v>
      </c>
      <c r="F382" s="79" t="s">
        <v>5041</v>
      </c>
      <c r="G382" s="79" t="s">
        <v>5042</v>
      </c>
      <c r="H382" s="79" t="s">
        <v>5043</v>
      </c>
      <c r="I382" s="79" t="s">
        <v>5044</v>
      </c>
      <c r="J382" s="79" t="s">
        <v>5045</v>
      </c>
      <c r="K382" s="79" t="s">
        <v>5046</v>
      </c>
      <c r="L382" s="79" t="s">
        <v>5047</v>
      </c>
      <c r="M382" s="79" t="s">
        <v>5048</v>
      </c>
      <c r="N382" s="79" t="s">
        <v>5049</v>
      </c>
      <c r="O382" s="79" t="s">
        <v>5050</v>
      </c>
    </row>
    <row r="383" spans="1:15" ht="12.75">
      <c r="A383" s="77">
        <v>45</v>
      </c>
      <c r="B383" s="79" t="s">
        <v>5051</v>
      </c>
      <c r="C383" s="79" t="s">
        <v>5052</v>
      </c>
      <c r="D383" s="79" t="s">
        <v>5053</v>
      </c>
      <c r="E383" s="79" t="s">
        <v>5054</v>
      </c>
      <c r="F383" s="79" t="s">
        <v>5055</v>
      </c>
      <c r="G383" s="79" t="s">
        <v>5056</v>
      </c>
      <c r="H383" s="79" t="s">
        <v>5057</v>
      </c>
      <c r="I383" s="79" t="s">
        <v>5058</v>
      </c>
      <c r="J383" s="79" t="s">
        <v>5059</v>
      </c>
      <c r="K383" s="79" t="s">
        <v>5060</v>
      </c>
      <c r="L383" s="79" t="s">
        <v>5061</v>
      </c>
      <c r="M383" s="79" t="s">
        <v>5062</v>
      </c>
      <c r="N383" s="79" t="s">
        <v>5063</v>
      </c>
      <c r="O383" s="79" t="s">
        <v>5064</v>
      </c>
    </row>
    <row r="384" spans="1:15" ht="12.75">
      <c r="A384" s="77">
        <v>46</v>
      </c>
      <c r="B384" s="79" t="s">
        <v>5065</v>
      </c>
      <c r="C384" s="79" t="s">
        <v>5066</v>
      </c>
      <c r="D384" s="79" t="s">
        <v>5067</v>
      </c>
      <c r="E384" s="79" t="s">
        <v>5068</v>
      </c>
      <c r="F384" s="79" t="s">
        <v>5069</v>
      </c>
      <c r="G384" s="79" t="s">
        <v>5070</v>
      </c>
      <c r="H384" s="79" t="s">
        <v>5071</v>
      </c>
      <c r="I384" s="79" t="s">
        <v>5072</v>
      </c>
      <c r="J384" s="79" t="s">
        <v>5073</v>
      </c>
      <c r="K384" s="79" t="s">
        <v>5074</v>
      </c>
      <c r="L384" s="79" t="s">
        <v>5075</v>
      </c>
      <c r="M384" s="79" t="s">
        <v>5076</v>
      </c>
      <c r="N384" s="79" t="s">
        <v>5077</v>
      </c>
      <c r="O384" s="79" t="s">
        <v>5078</v>
      </c>
    </row>
    <row r="385" spans="1:15" ht="12.75">
      <c r="A385" s="77">
        <v>47</v>
      </c>
      <c r="B385" s="79" t="s">
        <v>5079</v>
      </c>
      <c r="C385" s="79" t="s">
        <v>5080</v>
      </c>
      <c r="D385" s="79" t="s">
        <v>5081</v>
      </c>
      <c r="E385" s="79" t="s">
        <v>5082</v>
      </c>
      <c r="F385" s="79" t="s">
        <v>5083</v>
      </c>
      <c r="G385" s="79" t="s">
        <v>5084</v>
      </c>
      <c r="H385" s="79" t="s">
        <v>5085</v>
      </c>
      <c r="I385" s="79" t="s">
        <v>5086</v>
      </c>
      <c r="J385" s="79" t="s">
        <v>5087</v>
      </c>
      <c r="K385" s="79" t="s">
        <v>5088</v>
      </c>
      <c r="L385" s="79" t="s">
        <v>5089</v>
      </c>
      <c r="M385" s="79" t="s">
        <v>5090</v>
      </c>
      <c r="N385" s="79" t="s">
        <v>5091</v>
      </c>
      <c r="O385" s="79" t="s">
        <v>5092</v>
      </c>
    </row>
    <row r="386" spans="1:15" ht="12.75">
      <c r="A386" s="77">
        <v>48</v>
      </c>
      <c r="B386" s="79" t="s">
        <v>5093</v>
      </c>
      <c r="C386" s="79" t="s">
        <v>5094</v>
      </c>
      <c r="D386" s="79" t="s">
        <v>5095</v>
      </c>
      <c r="E386" s="79" t="s">
        <v>5096</v>
      </c>
      <c r="F386" s="79" t="s">
        <v>5097</v>
      </c>
      <c r="G386" s="79" t="s">
        <v>5098</v>
      </c>
      <c r="H386" s="79" t="s">
        <v>5099</v>
      </c>
      <c r="I386" s="79" t="s">
        <v>5100</v>
      </c>
      <c r="J386" s="79" t="s">
        <v>5101</v>
      </c>
      <c r="K386" s="79" t="s">
        <v>5102</v>
      </c>
      <c r="L386" s="79" t="s">
        <v>5103</v>
      </c>
      <c r="M386" s="79" t="s">
        <v>5104</v>
      </c>
      <c r="N386" s="79" t="s">
        <v>5105</v>
      </c>
      <c r="O386" s="79" t="s">
        <v>5106</v>
      </c>
    </row>
    <row r="388" ht="12.75">
      <c r="A388" s="76" t="e">
        <f>HLOOKUP('[2]NEER Claim Cost Calculator'!$I$22,B392:Q441,MATCH('[2]NEER Claim Cost Calculator'!$K$22,A392:A441))</f>
        <v>#REF!</v>
      </c>
    </row>
    <row r="389" spans="1:16" ht="12.75">
      <c r="A389" s="475" t="s">
        <v>5107</v>
      </c>
      <c r="B389" s="475"/>
      <c r="C389" s="475"/>
      <c r="D389" s="475"/>
      <c r="E389" s="475"/>
      <c r="F389" s="475"/>
      <c r="G389" s="475"/>
      <c r="H389" s="475"/>
      <c r="I389" s="475"/>
      <c r="J389" s="475"/>
      <c r="K389" s="475"/>
      <c r="L389" s="475"/>
      <c r="M389" s="475"/>
      <c r="N389" s="475"/>
      <c r="O389" s="475"/>
      <c r="P389" s="475"/>
    </row>
    <row r="390" spans="1:16" ht="12.75">
      <c r="A390" s="475" t="s">
        <v>5108</v>
      </c>
      <c r="B390" s="475"/>
      <c r="C390" s="475"/>
      <c r="D390" s="475"/>
      <c r="E390" s="475"/>
      <c r="F390" s="475"/>
      <c r="G390" s="475"/>
      <c r="H390" s="475"/>
      <c r="I390" s="475"/>
      <c r="J390" s="475"/>
      <c r="K390" s="475"/>
      <c r="L390" s="475"/>
      <c r="M390" s="475"/>
      <c r="N390" s="475"/>
      <c r="O390" s="475"/>
      <c r="P390" s="475"/>
    </row>
    <row r="391" spans="1:15" ht="12.75">
      <c r="A391" s="80" t="s">
        <v>5109</v>
      </c>
      <c r="B391" s="81" t="s">
        <v>5110</v>
      </c>
      <c r="C391" s="81" t="s">
        <v>5111</v>
      </c>
      <c r="D391" s="81" t="s">
        <v>5112</v>
      </c>
      <c r="E391" s="81" t="s">
        <v>5113</v>
      </c>
      <c r="F391" s="81" t="s">
        <v>5114</v>
      </c>
      <c r="G391" s="81" t="s">
        <v>5115</v>
      </c>
      <c r="H391" s="81" t="s">
        <v>5116</v>
      </c>
      <c r="I391" s="81" t="s">
        <v>5117</v>
      </c>
      <c r="J391" s="81" t="s">
        <v>5118</v>
      </c>
      <c r="K391" s="81" t="s">
        <v>5119</v>
      </c>
      <c r="L391" s="81" t="s">
        <v>5120</v>
      </c>
      <c r="M391" s="81" t="s">
        <v>5121</v>
      </c>
      <c r="N391" s="81" t="s">
        <v>5122</v>
      </c>
      <c r="O391" s="81" t="s">
        <v>5123</v>
      </c>
    </row>
    <row r="392" spans="1:15" ht="12.75">
      <c r="A392" s="82" t="s">
        <v>5124</v>
      </c>
      <c r="B392" s="272">
        <v>2</v>
      </c>
      <c r="C392" s="272">
        <v>3</v>
      </c>
      <c r="D392" s="272">
        <v>4</v>
      </c>
      <c r="E392" s="272">
        <v>5</v>
      </c>
      <c r="F392" s="272">
        <v>6</v>
      </c>
      <c r="G392" s="272">
        <v>7</v>
      </c>
      <c r="H392" s="272">
        <v>8</v>
      </c>
      <c r="I392" s="272">
        <v>9</v>
      </c>
      <c r="J392" s="272">
        <v>10</v>
      </c>
      <c r="K392" s="272">
        <v>11</v>
      </c>
      <c r="L392" s="272">
        <v>12</v>
      </c>
      <c r="M392" s="272">
        <v>13</v>
      </c>
      <c r="N392" s="272">
        <v>14</v>
      </c>
      <c r="O392" s="272">
        <v>15</v>
      </c>
    </row>
    <row r="393" spans="1:15" ht="12.75">
      <c r="A393" s="77">
        <v>0</v>
      </c>
      <c r="B393" s="79" t="s">
        <v>5125</v>
      </c>
      <c r="C393" s="79" t="s">
        <v>5126</v>
      </c>
      <c r="D393" s="79" t="s">
        <v>5127</v>
      </c>
      <c r="E393" s="79" t="s">
        <v>5128</v>
      </c>
      <c r="F393" s="79" t="s">
        <v>5129</v>
      </c>
      <c r="G393" s="79" t="s">
        <v>5130</v>
      </c>
      <c r="H393" s="79" t="s">
        <v>5131</v>
      </c>
      <c r="I393" s="79" t="s">
        <v>5132</v>
      </c>
      <c r="J393" s="79" t="s">
        <v>5133</v>
      </c>
      <c r="K393" s="79" t="s">
        <v>5134</v>
      </c>
      <c r="L393" s="79" t="s">
        <v>5135</v>
      </c>
      <c r="M393" s="79" t="s">
        <v>5136</v>
      </c>
      <c r="N393" s="79" t="s">
        <v>5137</v>
      </c>
      <c r="O393" s="79" t="s">
        <v>5138</v>
      </c>
    </row>
    <row r="394" spans="1:15" ht="12.75">
      <c r="A394" s="77">
        <v>1</v>
      </c>
      <c r="B394" s="79" t="s">
        <v>5139</v>
      </c>
      <c r="C394" s="79" t="s">
        <v>5140</v>
      </c>
      <c r="D394" s="79" t="s">
        <v>5141</v>
      </c>
      <c r="E394" s="79" t="s">
        <v>5142</v>
      </c>
      <c r="F394" s="79" t="s">
        <v>5143</v>
      </c>
      <c r="G394" s="79" t="s">
        <v>5144</v>
      </c>
      <c r="H394" s="79" t="s">
        <v>5145</v>
      </c>
      <c r="I394" s="79" t="s">
        <v>5146</v>
      </c>
      <c r="J394" s="79" t="s">
        <v>5147</v>
      </c>
      <c r="K394" s="79" t="s">
        <v>5148</v>
      </c>
      <c r="L394" s="79" t="s">
        <v>5149</v>
      </c>
      <c r="M394" s="79" t="s">
        <v>5150</v>
      </c>
      <c r="N394" s="79" t="s">
        <v>5151</v>
      </c>
      <c r="O394" s="79" t="s">
        <v>5152</v>
      </c>
    </row>
    <row r="395" spans="1:15" ht="12.75">
      <c r="A395" s="77">
        <v>2</v>
      </c>
      <c r="B395" s="79" t="s">
        <v>5153</v>
      </c>
      <c r="C395" s="79" t="s">
        <v>5154</v>
      </c>
      <c r="D395" s="79" t="s">
        <v>5155</v>
      </c>
      <c r="E395" s="79" t="s">
        <v>5156</v>
      </c>
      <c r="F395" s="79" t="s">
        <v>5157</v>
      </c>
      <c r="G395" s="79" t="s">
        <v>5158</v>
      </c>
      <c r="H395" s="79" t="s">
        <v>5159</v>
      </c>
      <c r="I395" s="79" t="s">
        <v>5160</v>
      </c>
      <c r="J395" s="79" t="s">
        <v>5161</v>
      </c>
      <c r="K395" s="79" t="s">
        <v>5162</v>
      </c>
      <c r="L395" s="79" t="s">
        <v>5163</v>
      </c>
      <c r="M395" s="79" t="s">
        <v>5164</v>
      </c>
      <c r="N395" s="79" t="s">
        <v>5165</v>
      </c>
      <c r="O395" s="79" t="s">
        <v>5166</v>
      </c>
    </row>
    <row r="396" spans="1:15" ht="12.75">
      <c r="A396" s="77">
        <v>3</v>
      </c>
      <c r="B396" s="79" t="s">
        <v>5167</v>
      </c>
      <c r="C396" s="79" t="s">
        <v>5168</v>
      </c>
      <c r="D396" s="79" t="s">
        <v>5169</v>
      </c>
      <c r="E396" s="79" t="s">
        <v>5170</v>
      </c>
      <c r="F396" s="79" t="s">
        <v>5171</v>
      </c>
      <c r="G396" s="79" t="s">
        <v>5172</v>
      </c>
      <c r="H396" s="79" t="s">
        <v>5173</v>
      </c>
      <c r="I396" s="79" t="s">
        <v>5174</v>
      </c>
      <c r="J396" s="79" t="s">
        <v>5175</v>
      </c>
      <c r="K396" s="79" t="s">
        <v>5176</v>
      </c>
      <c r="L396" s="79" t="s">
        <v>5177</v>
      </c>
      <c r="M396" s="79" t="s">
        <v>5178</v>
      </c>
      <c r="N396" s="79" t="s">
        <v>5179</v>
      </c>
      <c r="O396" s="79" t="s">
        <v>5180</v>
      </c>
    </row>
    <row r="397" spans="1:15" ht="12.75">
      <c r="A397" s="77">
        <v>4</v>
      </c>
      <c r="B397" s="79" t="s">
        <v>5181</v>
      </c>
      <c r="C397" s="79" t="s">
        <v>5182</v>
      </c>
      <c r="D397" s="79" t="s">
        <v>5183</v>
      </c>
      <c r="E397" s="79" t="s">
        <v>5184</v>
      </c>
      <c r="F397" s="79" t="s">
        <v>5185</v>
      </c>
      <c r="G397" s="79" t="s">
        <v>5186</v>
      </c>
      <c r="H397" s="79" t="s">
        <v>5187</v>
      </c>
      <c r="I397" s="79" t="s">
        <v>5188</v>
      </c>
      <c r="J397" s="79" t="s">
        <v>5189</v>
      </c>
      <c r="K397" s="79" t="s">
        <v>5190</v>
      </c>
      <c r="L397" s="79" t="s">
        <v>5191</v>
      </c>
      <c r="M397" s="79" t="s">
        <v>5192</v>
      </c>
      <c r="N397" s="79" t="s">
        <v>5193</v>
      </c>
      <c r="O397" s="79" t="s">
        <v>5194</v>
      </c>
    </row>
    <row r="398" spans="1:15" ht="12.75">
      <c r="A398" s="77">
        <v>5</v>
      </c>
      <c r="B398" s="79" t="s">
        <v>5195</v>
      </c>
      <c r="C398" s="79" t="s">
        <v>5196</v>
      </c>
      <c r="D398" s="79" t="s">
        <v>5197</v>
      </c>
      <c r="E398" s="79" t="s">
        <v>5198</v>
      </c>
      <c r="F398" s="79" t="s">
        <v>5199</v>
      </c>
      <c r="G398" s="79" t="s">
        <v>5200</v>
      </c>
      <c r="H398" s="79" t="s">
        <v>5201</v>
      </c>
      <c r="I398" s="79" t="s">
        <v>5202</v>
      </c>
      <c r="J398" s="79" t="s">
        <v>5203</v>
      </c>
      <c r="K398" s="79" t="s">
        <v>5204</v>
      </c>
      <c r="L398" s="79" t="s">
        <v>5205</v>
      </c>
      <c r="M398" s="79" t="s">
        <v>5206</v>
      </c>
      <c r="N398" s="79" t="s">
        <v>5207</v>
      </c>
      <c r="O398" s="79" t="s">
        <v>5208</v>
      </c>
    </row>
    <row r="399" spans="1:15" ht="12.75">
      <c r="A399" s="77">
        <v>6</v>
      </c>
      <c r="B399" s="79" t="s">
        <v>5209</v>
      </c>
      <c r="C399" s="79" t="s">
        <v>5210</v>
      </c>
      <c r="D399" s="79" t="s">
        <v>5211</v>
      </c>
      <c r="E399" s="79" t="s">
        <v>5212</v>
      </c>
      <c r="F399" s="79" t="s">
        <v>5213</v>
      </c>
      <c r="G399" s="79" t="s">
        <v>5214</v>
      </c>
      <c r="H399" s="79" t="s">
        <v>5215</v>
      </c>
      <c r="I399" s="79" t="s">
        <v>5216</v>
      </c>
      <c r="J399" s="79" t="s">
        <v>5217</v>
      </c>
      <c r="K399" s="79" t="s">
        <v>5218</v>
      </c>
      <c r="L399" s="79" t="s">
        <v>5219</v>
      </c>
      <c r="M399" s="79" t="s">
        <v>5220</v>
      </c>
      <c r="N399" s="79" t="s">
        <v>5221</v>
      </c>
      <c r="O399" s="79" t="s">
        <v>5222</v>
      </c>
    </row>
    <row r="400" spans="1:15" ht="12.75">
      <c r="A400" s="77">
        <v>7</v>
      </c>
      <c r="B400" s="79" t="s">
        <v>5223</v>
      </c>
      <c r="C400" s="79" t="s">
        <v>5224</v>
      </c>
      <c r="D400" s="79" t="s">
        <v>5225</v>
      </c>
      <c r="E400" s="79" t="s">
        <v>5226</v>
      </c>
      <c r="F400" s="79" t="s">
        <v>5227</v>
      </c>
      <c r="G400" s="79" t="s">
        <v>5228</v>
      </c>
      <c r="H400" s="79" t="s">
        <v>5229</v>
      </c>
      <c r="I400" s="79" t="s">
        <v>5230</v>
      </c>
      <c r="J400" s="79" t="s">
        <v>5231</v>
      </c>
      <c r="K400" s="79" t="s">
        <v>5232</v>
      </c>
      <c r="L400" s="79" t="s">
        <v>5233</v>
      </c>
      <c r="M400" s="79" t="s">
        <v>5234</v>
      </c>
      <c r="N400" s="79" t="s">
        <v>5235</v>
      </c>
      <c r="O400" s="79" t="s">
        <v>5236</v>
      </c>
    </row>
    <row r="401" spans="1:15" ht="12.75">
      <c r="A401" s="77">
        <v>8</v>
      </c>
      <c r="B401" s="79" t="s">
        <v>5237</v>
      </c>
      <c r="C401" s="79" t="s">
        <v>5238</v>
      </c>
      <c r="D401" s="79" t="s">
        <v>5239</v>
      </c>
      <c r="E401" s="79" t="s">
        <v>5240</v>
      </c>
      <c r="F401" s="79" t="s">
        <v>5241</v>
      </c>
      <c r="G401" s="79" t="s">
        <v>5242</v>
      </c>
      <c r="H401" s="79" t="s">
        <v>5243</v>
      </c>
      <c r="I401" s="79" t="s">
        <v>5244</v>
      </c>
      <c r="J401" s="79" t="s">
        <v>5245</v>
      </c>
      <c r="K401" s="79" t="s">
        <v>5246</v>
      </c>
      <c r="L401" s="79" t="s">
        <v>5247</v>
      </c>
      <c r="M401" s="79" t="s">
        <v>5248</v>
      </c>
      <c r="N401" s="79" t="s">
        <v>5249</v>
      </c>
      <c r="O401" s="79" t="s">
        <v>5250</v>
      </c>
    </row>
    <row r="402" spans="1:15" ht="12.75">
      <c r="A402" s="77">
        <v>9</v>
      </c>
      <c r="B402" s="79" t="s">
        <v>5251</v>
      </c>
      <c r="C402" s="79" t="s">
        <v>5252</v>
      </c>
      <c r="D402" s="79" t="s">
        <v>5253</v>
      </c>
      <c r="E402" s="79" t="s">
        <v>5254</v>
      </c>
      <c r="F402" s="79" t="s">
        <v>5255</v>
      </c>
      <c r="G402" s="79" t="s">
        <v>5256</v>
      </c>
      <c r="H402" s="79" t="s">
        <v>5257</v>
      </c>
      <c r="I402" s="79" t="s">
        <v>5258</v>
      </c>
      <c r="J402" s="79" t="s">
        <v>5259</v>
      </c>
      <c r="K402" s="79" t="s">
        <v>5260</v>
      </c>
      <c r="L402" s="79" t="s">
        <v>5261</v>
      </c>
      <c r="M402" s="79" t="s">
        <v>5262</v>
      </c>
      <c r="N402" s="79" t="s">
        <v>5263</v>
      </c>
      <c r="O402" s="79" t="s">
        <v>5264</v>
      </c>
    </row>
    <row r="403" spans="1:15" ht="12.75">
      <c r="A403" s="77">
        <v>10</v>
      </c>
      <c r="B403" s="79" t="s">
        <v>5265</v>
      </c>
      <c r="C403" s="79" t="s">
        <v>5266</v>
      </c>
      <c r="D403" s="79" t="s">
        <v>5267</v>
      </c>
      <c r="E403" s="79" t="s">
        <v>5268</v>
      </c>
      <c r="F403" s="79" t="s">
        <v>5269</v>
      </c>
      <c r="G403" s="79" t="s">
        <v>5270</v>
      </c>
      <c r="H403" s="79" t="s">
        <v>5271</v>
      </c>
      <c r="I403" s="79" t="s">
        <v>5272</v>
      </c>
      <c r="J403" s="79" t="s">
        <v>5273</v>
      </c>
      <c r="K403" s="79" t="s">
        <v>5274</v>
      </c>
      <c r="L403" s="79" t="s">
        <v>5275</v>
      </c>
      <c r="M403" s="79" t="s">
        <v>5276</v>
      </c>
      <c r="N403" s="79" t="s">
        <v>5277</v>
      </c>
      <c r="O403" s="79" t="s">
        <v>5278</v>
      </c>
    </row>
    <row r="404" spans="1:15" ht="12.75">
      <c r="A404" s="77">
        <v>11</v>
      </c>
      <c r="B404" s="79" t="s">
        <v>5279</v>
      </c>
      <c r="C404" s="79" t="s">
        <v>5280</v>
      </c>
      <c r="D404" s="79" t="s">
        <v>5281</v>
      </c>
      <c r="E404" s="79" t="s">
        <v>5282</v>
      </c>
      <c r="F404" s="79" t="s">
        <v>5283</v>
      </c>
      <c r="G404" s="79" t="s">
        <v>5284</v>
      </c>
      <c r="H404" s="79" t="s">
        <v>5285</v>
      </c>
      <c r="I404" s="79" t="s">
        <v>5286</v>
      </c>
      <c r="J404" s="79" t="s">
        <v>5287</v>
      </c>
      <c r="K404" s="79" t="s">
        <v>5288</v>
      </c>
      <c r="L404" s="79" t="s">
        <v>5289</v>
      </c>
      <c r="M404" s="79" t="s">
        <v>5290</v>
      </c>
      <c r="N404" s="79" t="s">
        <v>5291</v>
      </c>
      <c r="O404" s="79" t="s">
        <v>5292</v>
      </c>
    </row>
    <row r="405" spans="1:15" ht="12.75">
      <c r="A405" s="77">
        <v>12</v>
      </c>
      <c r="B405" s="79" t="s">
        <v>5293</v>
      </c>
      <c r="C405" s="79" t="s">
        <v>5294</v>
      </c>
      <c r="D405" s="79" t="s">
        <v>5295</v>
      </c>
      <c r="E405" s="79" t="s">
        <v>5296</v>
      </c>
      <c r="F405" s="79" t="s">
        <v>5297</v>
      </c>
      <c r="G405" s="79" t="s">
        <v>5298</v>
      </c>
      <c r="H405" s="79" t="s">
        <v>5299</v>
      </c>
      <c r="I405" s="79" t="s">
        <v>5300</v>
      </c>
      <c r="J405" s="79" t="s">
        <v>5301</v>
      </c>
      <c r="K405" s="79" t="s">
        <v>5302</v>
      </c>
      <c r="L405" s="79" t="s">
        <v>5303</v>
      </c>
      <c r="M405" s="79" t="s">
        <v>5304</v>
      </c>
      <c r="N405" s="79" t="s">
        <v>5305</v>
      </c>
      <c r="O405" s="79" t="s">
        <v>5306</v>
      </c>
    </row>
    <row r="406" spans="1:15" ht="12.75">
      <c r="A406" s="77">
        <v>13</v>
      </c>
      <c r="B406" s="79" t="s">
        <v>5307</v>
      </c>
      <c r="C406" s="79" t="s">
        <v>5308</v>
      </c>
      <c r="D406" s="79" t="s">
        <v>5309</v>
      </c>
      <c r="E406" s="79" t="s">
        <v>5310</v>
      </c>
      <c r="F406" s="79" t="s">
        <v>5311</v>
      </c>
      <c r="G406" s="79" t="s">
        <v>5312</v>
      </c>
      <c r="H406" s="79" t="s">
        <v>5313</v>
      </c>
      <c r="I406" s="79" t="s">
        <v>5314</v>
      </c>
      <c r="J406" s="79" t="s">
        <v>5315</v>
      </c>
      <c r="K406" s="79" t="s">
        <v>5316</v>
      </c>
      <c r="L406" s="79" t="s">
        <v>5317</v>
      </c>
      <c r="M406" s="79" t="s">
        <v>5318</v>
      </c>
      <c r="N406" s="79" t="s">
        <v>5319</v>
      </c>
      <c r="O406" s="79" t="s">
        <v>5320</v>
      </c>
    </row>
    <row r="407" spans="1:15" ht="12.75">
      <c r="A407" s="77">
        <v>14</v>
      </c>
      <c r="B407" s="79" t="s">
        <v>5321</v>
      </c>
      <c r="C407" s="79" t="s">
        <v>5322</v>
      </c>
      <c r="D407" s="79" t="s">
        <v>5323</v>
      </c>
      <c r="E407" s="79" t="s">
        <v>5324</v>
      </c>
      <c r="F407" s="79" t="s">
        <v>5325</v>
      </c>
      <c r="G407" s="79" t="s">
        <v>5326</v>
      </c>
      <c r="H407" s="79" t="s">
        <v>5327</v>
      </c>
      <c r="I407" s="79" t="s">
        <v>5328</v>
      </c>
      <c r="J407" s="79" t="s">
        <v>5329</v>
      </c>
      <c r="K407" s="79" t="s">
        <v>5330</v>
      </c>
      <c r="L407" s="79" t="s">
        <v>5331</v>
      </c>
      <c r="M407" s="79" t="s">
        <v>5332</v>
      </c>
      <c r="N407" s="79" t="s">
        <v>5333</v>
      </c>
      <c r="O407" s="79" t="s">
        <v>5334</v>
      </c>
    </row>
    <row r="408" spans="1:15" ht="12.75">
      <c r="A408" s="77">
        <v>15</v>
      </c>
      <c r="B408" s="79" t="s">
        <v>5335</v>
      </c>
      <c r="C408" s="79" t="s">
        <v>5336</v>
      </c>
      <c r="D408" s="79" t="s">
        <v>5337</v>
      </c>
      <c r="E408" s="79" t="s">
        <v>5338</v>
      </c>
      <c r="F408" s="79" t="s">
        <v>5339</v>
      </c>
      <c r="G408" s="79" t="s">
        <v>5340</v>
      </c>
      <c r="H408" s="79" t="s">
        <v>5341</v>
      </c>
      <c r="I408" s="79" t="s">
        <v>5342</v>
      </c>
      <c r="J408" s="79" t="s">
        <v>5343</v>
      </c>
      <c r="K408" s="79" t="s">
        <v>5344</v>
      </c>
      <c r="L408" s="79" t="s">
        <v>5345</v>
      </c>
      <c r="M408" s="79" t="s">
        <v>5346</v>
      </c>
      <c r="N408" s="79" t="s">
        <v>5347</v>
      </c>
      <c r="O408" s="79" t="s">
        <v>5348</v>
      </c>
    </row>
    <row r="409" spans="1:15" ht="12.75">
      <c r="A409" s="77">
        <v>16</v>
      </c>
      <c r="B409" s="79" t="s">
        <v>5349</v>
      </c>
      <c r="C409" s="79" t="s">
        <v>5350</v>
      </c>
      <c r="D409" s="79" t="s">
        <v>5351</v>
      </c>
      <c r="E409" s="79" t="s">
        <v>5352</v>
      </c>
      <c r="F409" s="79" t="s">
        <v>5353</v>
      </c>
      <c r="G409" s="79" t="s">
        <v>5354</v>
      </c>
      <c r="H409" s="79" t="s">
        <v>5355</v>
      </c>
      <c r="I409" s="79" t="s">
        <v>5356</v>
      </c>
      <c r="J409" s="79" t="s">
        <v>5357</v>
      </c>
      <c r="K409" s="79" t="s">
        <v>5358</v>
      </c>
      <c r="L409" s="79" t="s">
        <v>5359</v>
      </c>
      <c r="M409" s="79" t="s">
        <v>5360</v>
      </c>
      <c r="N409" s="79" t="s">
        <v>5361</v>
      </c>
      <c r="O409" s="79" t="s">
        <v>5362</v>
      </c>
    </row>
    <row r="410" spans="1:15" ht="12.75">
      <c r="A410" s="77">
        <v>17</v>
      </c>
      <c r="B410" s="79" t="s">
        <v>5363</v>
      </c>
      <c r="C410" s="79" t="s">
        <v>5364</v>
      </c>
      <c r="D410" s="79" t="s">
        <v>5365</v>
      </c>
      <c r="E410" s="79" t="s">
        <v>5366</v>
      </c>
      <c r="F410" s="79" t="s">
        <v>5367</v>
      </c>
      <c r="G410" s="79" t="s">
        <v>5368</v>
      </c>
      <c r="H410" s="79" t="s">
        <v>5369</v>
      </c>
      <c r="I410" s="79" t="s">
        <v>5370</v>
      </c>
      <c r="J410" s="79" t="s">
        <v>5371</v>
      </c>
      <c r="K410" s="79" t="s">
        <v>5372</v>
      </c>
      <c r="L410" s="79" t="s">
        <v>5373</v>
      </c>
      <c r="M410" s="79" t="s">
        <v>5374</v>
      </c>
      <c r="N410" s="79" t="s">
        <v>5375</v>
      </c>
      <c r="O410" s="79" t="s">
        <v>5376</v>
      </c>
    </row>
    <row r="411" spans="1:15" ht="12.75">
      <c r="A411" s="77">
        <v>18</v>
      </c>
      <c r="B411" s="79" t="s">
        <v>5377</v>
      </c>
      <c r="C411" s="79" t="s">
        <v>5378</v>
      </c>
      <c r="D411" s="79" t="s">
        <v>5379</v>
      </c>
      <c r="E411" s="79" t="s">
        <v>5380</v>
      </c>
      <c r="F411" s="79" t="s">
        <v>5381</v>
      </c>
      <c r="G411" s="79" t="s">
        <v>5382</v>
      </c>
      <c r="H411" s="79" t="s">
        <v>5383</v>
      </c>
      <c r="I411" s="79" t="s">
        <v>5384</v>
      </c>
      <c r="J411" s="79" t="s">
        <v>5385</v>
      </c>
      <c r="K411" s="79" t="s">
        <v>5386</v>
      </c>
      <c r="L411" s="79" t="s">
        <v>5387</v>
      </c>
      <c r="M411" s="79" t="s">
        <v>5388</v>
      </c>
      <c r="N411" s="79" t="s">
        <v>5389</v>
      </c>
      <c r="O411" s="79" t="s">
        <v>5390</v>
      </c>
    </row>
    <row r="412" spans="1:15" ht="12.75">
      <c r="A412" s="77">
        <v>19</v>
      </c>
      <c r="B412" s="79" t="s">
        <v>5391</v>
      </c>
      <c r="C412" s="79" t="s">
        <v>5392</v>
      </c>
      <c r="D412" s="79" t="s">
        <v>5393</v>
      </c>
      <c r="E412" s="79" t="s">
        <v>5394</v>
      </c>
      <c r="F412" s="79" t="s">
        <v>5395</v>
      </c>
      <c r="G412" s="79" t="s">
        <v>5396</v>
      </c>
      <c r="H412" s="79" t="s">
        <v>5397</v>
      </c>
      <c r="I412" s="79" t="s">
        <v>5398</v>
      </c>
      <c r="J412" s="79" t="s">
        <v>5399</v>
      </c>
      <c r="K412" s="79" t="s">
        <v>5400</v>
      </c>
      <c r="L412" s="79" t="s">
        <v>5401</v>
      </c>
      <c r="M412" s="79" t="s">
        <v>5402</v>
      </c>
      <c r="N412" s="79" t="s">
        <v>5403</v>
      </c>
      <c r="O412" s="79" t="s">
        <v>5404</v>
      </c>
    </row>
    <row r="413" spans="1:15" ht="12.75">
      <c r="A413" s="77">
        <v>20</v>
      </c>
      <c r="B413" s="79" t="s">
        <v>5405</v>
      </c>
      <c r="C413" s="79" t="s">
        <v>5406</v>
      </c>
      <c r="D413" s="79" t="s">
        <v>5407</v>
      </c>
      <c r="E413" s="79" t="s">
        <v>5408</v>
      </c>
      <c r="F413" s="79" t="s">
        <v>5409</v>
      </c>
      <c r="G413" s="79" t="s">
        <v>5410</v>
      </c>
      <c r="H413" s="79" t="s">
        <v>5411</v>
      </c>
      <c r="I413" s="79" t="s">
        <v>5412</v>
      </c>
      <c r="J413" s="79" t="s">
        <v>5413</v>
      </c>
      <c r="K413" s="79" t="s">
        <v>5414</v>
      </c>
      <c r="L413" s="79" t="s">
        <v>5415</v>
      </c>
      <c r="M413" s="79" t="s">
        <v>5416</v>
      </c>
      <c r="N413" s="79" t="s">
        <v>5417</v>
      </c>
      <c r="O413" s="79" t="s">
        <v>5418</v>
      </c>
    </row>
    <row r="414" spans="1:15" ht="12.75">
      <c r="A414" s="77">
        <v>21</v>
      </c>
      <c r="B414" s="79" t="s">
        <v>5419</v>
      </c>
      <c r="C414" s="79" t="s">
        <v>5420</v>
      </c>
      <c r="D414" s="79" t="s">
        <v>5421</v>
      </c>
      <c r="E414" s="79" t="s">
        <v>5422</v>
      </c>
      <c r="F414" s="79" t="s">
        <v>5423</v>
      </c>
      <c r="G414" s="79" t="s">
        <v>5424</v>
      </c>
      <c r="H414" s="79" t="s">
        <v>5425</v>
      </c>
      <c r="I414" s="79" t="s">
        <v>5426</v>
      </c>
      <c r="J414" s="79" t="s">
        <v>5427</v>
      </c>
      <c r="K414" s="79" t="s">
        <v>5428</v>
      </c>
      <c r="L414" s="79" t="s">
        <v>5429</v>
      </c>
      <c r="M414" s="79" t="s">
        <v>5430</v>
      </c>
      <c r="N414" s="79" t="s">
        <v>5431</v>
      </c>
      <c r="O414" s="79" t="s">
        <v>5432</v>
      </c>
    </row>
    <row r="415" spans="1:15" ht="12.75">
      <c r="A415" s="77">
        <v>22</v>
      </c>
      <c r="B415" s="79" t="s">
        <v>5433</v>
      </c>
      <c r="C415" s="79" t="s">
        <v>5434</v>
      </c>
      <c r="D415" s="79" t="s">
        <v>5435</v>
      </c>
      <c r="E415" s="79" t="s">
        <v>5436</v>
      </c>
      <c r="F415" s="79" t="s">
        <v>5437</v>
      </c>
      <c r="G415" s="79" t="s">
        <v>5438</v>
      </c>
      <c r="H415" s="79" t="s">
        <v>5439</v>
      </c>
      <c r="I415" s="79" t="s">
        <v>5440</v>
      </c>
      <c r="J415" s="79" t="s">
        <v>5441</v>
      </c>
      <c r="K415" s="79" t="s">
        <v>5442</v>
      </c>
      <c r="L415" s="79" t="s">
        <v>5443</v>
      </c>
      <c r="M415" s="79" t="s">
        <v>5444</v>
      </c>
      <c r="N415" s="79" t="s">
        <v>5445</v>
      </c>
      <c r="O415" s="79" t="s">
        <v>5446</v>
      </c>
    </row>
    <row r="416" spans="1:15" ht="12.75">
      <c r="A416" s="77">
        <v>23</v>
      </c>
      <c r="B416" s="79" t="s">
        <v>5447</v>
      </c>
      <c r="C416" s="79" t="s">
        <v>5448</v>
      </c>
      <c r="D416" s="79" t="s">
        <v>5449</v>
      </c>
      <c r="E416" s="79" t="s">
        <v>5450</v>
      </c>
      <c r="F416" s="79" t="s">
        <v>5451</v>
      </c>
      <c r="G416" s="79" t="s">
        <v>5452</v>
      </c>
      <c r="H416" s="79" t="s">
        <v>5453</v>
      </c>
      <c r="I416" s="79" t="s">
        <v>5454</v>
      </c>
      <c r="J416" s="79" t="s">
        <v>5455</v>
      </c>
      <c r="K416" s="79" t="s">
        <v>5456</v>
      </c>
      <c r="L416" s="79" t="s">
        <v>5457</v>
      </c>
      <c r="M416" s="79" t="s">
        <v>5458</v>
      </c>
      <c r="N416" s="79" t="s">
        <v>5459</v>
      </c>
      <c r="O416" s="79" t="s">
        <v>5460</v>
      </c>
    </row>
    <row r="417" spans="1:15" ht="12.75">
      <c r="A417" s="77">
        <v>24</v>
      </c>
      <c r="B417" s="79" t="s">
        <v>5461</v>
      </c>
      <c r="C417" s="79" t="s">
        <v>5462</v>
      </c>
      <c r="D417" s="79" t="s">
        <v>5463</v>
      </c>
      <c r="E417" s="79" t="s">
        <v>5464</v>
      </c>
      <c r="F417" s="79" t="s">
        <v>5465</v>
      </c>
      <c r="G417" s="79" t="s">
        <v>5466</v>
      </c>
      <c r="H417" s="79" t="s">
        <v>5467</v>
      </c>
      <c r="I417" s="79" t="s">
        <v>5468</v>
      </c>
      <c r="J417" s="79" t="s">
        <v>5469</v>
      </c>
      <c r="K417" s="79" t="s">
        <v>5470</v>
      </c>
      <c r="L417" s="79" t="s">
        <v>5471</v>
      </c>
      <c r="M417" s="79" t="s">
        <v>5472</v>
      </c>
      <c r="N417" s="79" t="s">
        <v>5473</v>
      </c>
      <c r="O417" s="79" t="s">
        <v>5474</v>
      </c>
    </row>
    <row r="418" spans="1:15" ht="12.75">
      <c r="A418" s="77">
        <v>25</v>
      </c>
      <c r="B418" s="79" t="s">
        <v>5475</v>
      </c>
      <c r="C418" s="79" t="s">
        <v>5476</v>
      </c>
      <c r="D418" s="79" t="s">
        <v>5477</v>
      </c>
      <c r="E418" s="79" t="s">
        <v>5478</v>
      </c>
      <c r="F418" s="79" t="s">
        <v>5479</v>
      </c>
      <c r="G418" s="79" t="s">
        <v>5480</v>
      </c>
      <c r="H418" s="79" t="s">
        <v>5481</v>
      </c>
      <c r="I418" s="79" t="s">
        <v>5482</v>
      </c>
      <c r="J418" s="79" t="s">
        <v>5483</v>
      </c>
      <c r="K418" s="79" t="s">
        <v>5484</v>
      </c>
      <c r="L418" s="79" t="s">
        <v>5485</v>
      </c>
      <c r="M418" s="79" t="s">
        <v>5486</v>
      </c>
      <c r="N418" s="79" t="s">
        <v>5487</v>
      </c>
      <c r="O418" s="79" t="s">
        <v>5488</v>
      </c>
    </row>
    <row r="419" spans="1:15" ht="12.75">
      <c r="A419" s="77">
        <v>26</v>
      </c>
      <c r="B419" s="79" t="s">
        <v>5489</v>
      </c>
      <c r="C419" s="79" t="s">
        <v>5490</v>
      </c>
      <c r="D419" s="79" t="s">
        <v>5491</v>
      </c>
      <c r="E419" s="79" t="s">
        <v>5492</v>
      </c>
      <c r="F419" s="79" t="s">
        <v>5493</v>
      </c>
      <c r="G419" s="79" t="s">
        <v>5494</v>
      </c>
      <c r="H419" s="79" t="s">
        <v>5495</v>
      </c>
      <c r="I419" s="79" t="s">
        <v>5496</v>
      </c>
      <c r="J419" s="79" t="s">
        <v>5497</v>
      </c>
      <c r="K419" s="79" t="s">
        <v>5498</v>
      </c>
      <c r="L419" s="79" t="s">
        <v>5499</v>
      </c>
      <c r="M419" s="79" t="s">
        <v>5500</v>
      </c>
      <c r="N419" s="79" t="s">
        <v>5501</v>
      </c>
      <c r="O419" s="79" t="s">
        <v>5502</v>
      </c>
    </row>
    <row r="420" spans="1:15" ht="12.75">
      <c r="A420" s="77">
        <v>27</v>
      </c>
      <c r="B420" s="79" t="s">
        <v>5503</v>
      </c>
      <c r="C420" s="79" t="s">
        <v>5504</v>
      </c>
      <c r="D420" s="79" t="s">
        <v>5505</v>
      </c>
      <c r="E420" s="79" t="s">
        <v>5506</v>
      </c>
      <c r="F420" s="79" t="s">
        <v>5507</v>
      </c>
      <c r="G420" s="79" t="s">
        <v>5508</v>
      </c>
      <c r="H420" s="79" t="s">
        <v>5509</v>
      </c>
      <c r="I420" s="79" t="s">
        <v>5510</v>
      </c>
      <c r="J420" s="79" t="s">
        <v>5511</v>
      </c>
      <c r="K420" s="79" t="s">
        <v>5512</v>
      </c>
      <c r="L420" s="79" t="s">
        <v>5513</v>
      </c>
      <c r="M420" s="79" t="s">
        <v>5514</v>
      </c>
      <c r="N420" s="79" t="s">
        <v>5515</v>
      </c>
      <c r="O420" s="79" t="s">
        <v>5516</v>
      </c>
    </row>
    <row r="421" spans="1:15" ht="12.75">
      <c r="A421" s="77">
        <v>28</v>
      </c>
      <c r="B421" s="79" t="s">
        <v>5517</v>
      </c>
      <c r="C421" s="79" t="s">
        <v>5518</v>
      </c>
      <c r="D421" s="79" t="s">
        <v>5519</v>
      </c>
      <c r="E421" s="79" t="s">
        <v>5520</v>
      </c>
      <c r="F421" s="79" t="s">
        <v>5521</v>
      </c>
      <c r="G421" s="79" t="s">
        <v>5522</v>
      </c>
      <c r="H421" s="79" t="s">
        <v>5523</v>
      </c>
      <c r="I421" s="79" t="s">
        <v>5524</v>
      </c>
      <c r="J421" s="79" t="s">
        <v>5525</v>
      </c>
      <c r="K421" s="79" t="s">
        <v>5526</v>
      </c>
      <c r="L421" s="79" t="s">
        <v>5527</v>
      </c>
      <c r="M421" s="79" t="s">
        <v>5528</v>
      </c>
      <c r="N421" s="79" t="s">
        <v>5529</v>
      </c>
      <c r="O421" s="79" t="s">
        <v>5530</v>
      </c>
    </row>
    <row r="422" spans="1:15" ht="12.75">
      <c r="A422" s="77">
        <v>29</v>
      </c>
      <c r="B422" s="79" t="s">
        <v>5531</v>
      </c>
      <c r="C422" s="79" t="s">
        <v>5532</v>
      </c>
      <c r="D422" s="79" t="s">
        <v>5533</v>
      </c>
      <c r="E422" s="79" t="s">
        <v>5534</v>
      </c>
      <c r="F422" s="79" t="s">
        <v>5535</v>
      </c>
      <c r="G422" s="79" t="s">
        <v>5536</v>
      </c>
      <c r="H422" s="79" t="s">
        <v>5537</v>
      </c>
      <c r="I422" s="79" t="s">
        <v>5538</v>
      </c>
      <c r="J422" s="79" t="s">
        <v>5539</v>
      </c>
      <c r="K422" s="79" t="s">
        <v>5540</v>
      </c>
      <c r="L422" s="79" t="s">
        <v>5541</v>
      </c>
      <c r="M422" s="79" t="s">
        <v>5542</v>
      </c>
      <c r="N422" s="79" t="s">
        <v>5543</v>
      </c>
      <c r="O422" s="79" t="s">
        <v>5544</v>
      </c>
    </row>
    <row r="423" spans="1:15" ht="12.75">
      <c r="A423" s="77">
        <v>30</v>
      </c>
      <c r="B423" s="79" t="s">
        <v>5545</v>
      </c>
      <c r="C423" s="79" t="s">
        <v>5546</v>
      </c>
      <c r="D423" s="79" t="s">
        <v>5547</v>
      </c>
      <c r="E423" s="79" t="s">
        <v>5548</v>
      </c>
      <c r="F423" s="79" t="s">
        <v>5549</v>
      </c>
      <c r="G423" s="79" t="s">
        <v>5550</v>
      </c>
      <c r="H423" s="79" t="s">
        <v>5551</v>
      </c>
      <c r="I423" s="79" t="s">
        <v>5552</v>
      </c>
      <c r="J423" s="79" t="s">
        <v>5553</v>
      </c>
      <c r="K423" s="79" t="s">
        <v>5554</v>
      </c>
      <c r="L423" s="79" t="s">
        <v>5555</v>
      </c>
      <c r="M423" s="79" t="s">
        <v>5556</v>
      </c>
      <c r="N423" s="79" t="s">
        <v>5557</v>
      </c>
      <c r="O423" s="79" t="s">
        <v>5558</v>
      </c>
    </row>
    <row r="424" spans="1:15" ht="12.75">
      <c r="A424" s="77">
        <v>31</v>
      </c>
      <c r="B424" s="79" t="s">
        <v>5559</v>
      </c>
      <c r="C424" s="79" t="s">
        <v>5560</v>
      </c>
      <c r="D424" s="79" t="s">
        <v>5561</v>
      </c>
      <c r="E424" s="79" t="s">
        <v>5562</v>
      </c>
      <c r="F424" s="79" t="s">
        <v>5563</v>
      </c>
      <c r="G424" s="79" t="s">
        <v>5564</v>
      </c>
      <c r="H424" s="79" t="s">
        <v>5565</v>
      </c>
      <c r="I424" s="79" t="s">
        <v>5566</v>
      </c>
      <c r="J424" s="79" t="s">
        <v>5567</v>
      </c>
      <c r="K424" s="79" t="s">
        <v>5568</v>
      </c>
      <c r="L424" s="79" t="s">
        <v>5569</v>
      </c>
      <c r="M424" s="79" t="s">
        <v>5570</v>
      </c>
      <c r="N424" s="79" t="s">
        <v>5571</v>
      </c>
      <c r="O424" s="79" t="s">
        <v>5572</v>
      </c>
    </row>
    <row r="425" spans="1:15" ht="12.75">
      <c r="A425" s="77">
        <v>32</v>
      </c>
      <c r="B425" s="79" t="s">
        <v>5573</v>
      </c>
      <c r="C425" s="79" t="s">
        <v>5574</v>
      </c>
      <c r="D425" s="79" t="s">
        <v>5575</v>
      </c>
      <c r="E425" s="79" t="s">
        <v>5576</v>
      </c>
      <c r="F425" s="79" t="s">
        <v>5577</v>
      </c>
      <c r="G425" s="79" t="s">
        <v>5578</v>
      </c>
      <c r="H425" s="79" t="s">
        <v>5579</v>
      </c>
      <c r="I425" s="79" t="s">
        <v>5580</v>
      </c>
      <c r="J425" s="79" t="s">
        <v>5581</v>
      </c>
      <c r="K425" s="79" t="s">
        <v>5582</v>
      </c>
      <c r="L425" s="79" t="s">
        <v>5583</v>
      </c>
      <c r="M425" s="79" t="s">
        <v>5584</v>
      </c>
      <c r="N425" s="79" t="s">
        <v>5585</v>
      </c>
      <c r="O425" s="79" t="s">
        <v>5586</v>
      </c>
    </row>
    <row r="426" spans="1:15" ht="12.75">
      <c r="A426" s="77">
        <v>33</v>
      </c>
      <c r="B426" s="79" t="s">
        <v>5587</v>
      </c>
      <c r="C426" s="79" t="s">
        <v>5588</v>
      </c>
      <c r="D426" s="79" t="s">
        <v>5589</v>
      </c>
      <c r="E426" s="79" t="s">
        <v>5590</v>
      </c>
      <c r="F426" s="79" t="s">
        <v>5591</v>
      </c>
      <c r="G426" s="79" t="s">
        <v>5592</v>
      </c>
      <c r="H426" s="79" t="s">
        <v>5593</v>
      </c>
      <c r="I426" s="79" t="s">
        <v>5594</v>
      </c>
      <c r="J426" s="79" t="s">
        <v>5595</v>
      </c>
      <c r="K426" s="79" t="s">
        <v>5596</v>
      </c>
      <c r="L426" s="79" t="s">
        <v>5597</v>
      </c>
      <c r="M426" s="79" t="s">
        <v>5598</v>
      </c>
      <c r="N426" s="79" t="s">
        <v>5599</v>
      </c>
      <c r="O426" s="79" t="s">
        <v>5600</v>
      </c>
    </row>
    <row r="427" spans="1:15" ht="12.75">
      <c r="A427" s="77">
        <v>34</v>
      </c>
      <c r="B427" s="79" t="s">
        <v>5601</v>
      </c>
      <c r="C427" s="79" t="s">
        <v>5602</v>
      </c>
      <c r="D427" s="79" t="s">
        <v>5603</v>
      </c>
      <c r="E427" s="79" t="s">
        <v>5604</v>
      </c>
      <c r="F427" s="79" t="s">
        <v>5605</v>
      </c>
      <c r="G427" s="79" t="s">
        <v>5606</v>
      </c>
      <c r="H427" s="79" t="s">
        <v>5607</v>
      </c>
      <c r="I427" s="79" t="s">
        <v>5608</v>
      </c>
      <c r="J427" s="79" t="s">
        <v>5609</v>
      </c>
      <c r="K427" s="79" t="s">
        <v>5610</v>
      </c>
      <c r="L427" s="79" t="s">
        <v>5611</v>
      </c>
      <c r="M427" s="79" t="s">
        <v>5612</v>
      </c>
      <c r="N427" s="79" t="s">
        <v>5613</v>
      </c>
      <c r="O427" s="79" t="s">
        <v>5614</v>
      </c>
    </row>
    <row r="428" spans="1:15" ht="12.75">
      <c r="A428" s="77">
        <v>35</v>
      </c>
      <c r="B428" s="79" t="s">
        <v>5615</v>
      </c>
      <c r="C428" s="79" t="s">
        <v>5616</v>
      </c>
      <c r="D428" s="79" t="s">
        <v>5617</v>
      </c>
      <c r="E428" s="79" t="s">
        <v>5618</v>
      </c>
      <c r="F428" s="79" t="s">
        <v>5619</v>
      </c>
      <c r="G428" s="79" t="s">
        <v>5620</v>
      </c>
      <c r="H428" s="79" t="s">
        <v>5621</v>
      </c>
      <c r="I428" s="79" t="s">
        <v>5622</v>
      </c>
      <c r="J428" s="79" t="s">
        <v>5623</v>
      </c>
      <c r="K428" s="79" t="s">
        <v>5624</v>
      </c>
      <c r="L428" s="79" t="s">
        <v>5625</v>
      </c>
      <c r="M428" s="79" t="s">
        <v>5626</v>
      </c>
      <c r="N428" s="79" t="s">
        <v>5627</v>
      </c>
      <c r="O428" s="79" t="s">
        <v>5628</v>
      </c>
    </row>
    <row r="429" spans="1:15" ht="12.75">
      <c r="A429" s="77">
        <v>36</v>
      </c>
      <c r="B429" s="79" t="s">
        <v>5629</v>
      </c>
      <c r="C429" s="79" t="s">
        <v>5630</v>
      </c>
      <c r="D429" s="79" t="s">
        <v>5631</v>
      </c>
      <c r="E429" s="79" t="s">
        <v>5632</v>
      </c>
      <c r="F429" s="79" t="s">
        <v>5633</v>
      </c>
      <c r="G429" s="79" t="s">
        <v>5634</v>
      </c>
      <c r="H429" s="79" t="s">
        <v>5635</v>
      </c>
      <c r="I429" s="79" t="s">
        <v>5636</v>
      </c>
      <c r="J429" s="79" t="s">
        <v>5637</v>
      </c>
      <c r="K429" s="79" t="s">
        <v>5638</v>
      </c>
      <c r="L429" s="79" t="s">
        <v>5639</v>
      </c>
      <c r="M429" s="79" t="s">
        <v>5640</v>
      </c>
      <c r="N429" s="79" t="s">
        <v>5641</v>
      </c>
      <c r="O429" s="79" t="s">
        <v>5642</v>
      </c>
    </row>
    <row r="430" spans="1:15" ht="12.75">
      <c r="A430" s="77">
        <v>37</v>
      </c>
      <c r="B430" s="79" t="s">
        <v>5643</v>
      </c>
      <c r="C430" s="79" t="s">
        <v>5644</v>
      </c>
      <c r="D430" s="79" t="s">
        <v>5645</v>
      </c>
      <c r="E430" s="79" t="s">
        <v>5646</v>
      </c>
      <c r="F430" s="79" t="s">
        <v>5647</v>
      </c>
      <c r="G430" s="79" t="s">
        <v>5648</v>
      </c>
      <c r="H430" s="79" t="s">
        <v>5649</v>
      </c>
      <c r="I430" s="79" t="s">
        <v>5650</v>
      </c>
      <c r="J430" s="79" t="s">
        <v>5651</v>
      </c>
      <c r="K430" s="79" t="s">
        <v>5652</v>
      </c>
      <c r="L430" s="79" t="s">
        <v>5653</v>
      </c>
      <c r="M430" s="79" t="s">
        <v>5654</v>
      </c>
      <c r="N430" s="79" t="s">
        <v>5655</v>
      </c>
      <c r="O430" s="79" t="s">
        <v>5656</v>
      </c>
    </row>
    <row r="431" spans="1:15" ht="12.75">
      <c r="A431" s="77">
        <v>38</v>
      </c>
      <c r="B431" s="79" t="s">
        <v>5657</v>
      </c>
      <c r="C431" s="79" t="s">
        <v>5658</v>
      </c>
      <c r="D431" s="79" t="s">
        <v>5659</v>
      </c>
      <c r="E431" s="79" t="s">
        <v>5660</v>
      </c>
      <c r="F431" s="79" t="s">
        <v>5661</v>
      </c>
      <c r="G431" s="79" t="s">
        <v>5662</v>
      </c>
      <c r="H431" s="79" t="s">
        <v>5663</v>
      </c>
      <c r="I431" s="79" t="s">
        <v>5664</v>
      </c>
      <c r="J431" s="79" t="s">
        <v>5665</v>
      </c>
      <c r="K431" s="79" t="s">
        <v>5666</v>
      </c>
      <c r="L431" s="79" t="s">
        <v>5667</v>
      </c>
      <c r="M431" s="79" t="s">
        <v>5668</v>
      </c>
      <c r="N431" s="79" t="s">
        <v>5669</v>
      </c>
      <c r="O431" s="79" t="s">
        <v>5670</v>
      </c>
    </row>
    <row r="432" spans="1:15" ht="12.75">
      <c r="A432" s="77">
        <v>39</v>
      </c>
      <c r="B432" s="79" t="s">
        <v>5671</v>
      </c>
      <c r="C432" s="79" t="s">
        <v>5672</v>
      </c>
      <c r="D432" s="79" t="s">
        <v>5673</v>
      </c>
      <c r="E432" s="79" t="s">
        <v>5674</v>
      </c>
      <c r="F432" s="79" t="s">
        <v>5675</v>
      </c>
      <c r="G432" s="79" t="s">
        <v>5676</v>
      </c>
      <c r="H432" s="79" t="s">
        <v>5677</v>
      </c>
      <c r="I432" s="79" t="s">
        <v>5678</v>
      </c>
      <c r="J432" s="79" t="s">
        <v>5679</v>
      </c>
      <c r="K432" s="79" t="s">
        <v>5680</v>
      </c>
      <c r="L432" s="79" t="s">
        <v>5681</v>
      </c>
      <c r="M432" s="79" t="s">
        <v>5682</v>
      </c>
      <c r="N432" s="79" t="s">
        <v>5683</v>
      </c>
      <c r="O432" s="79" t="s">
        <v>5684</v>
      </c>
    </row>
    <row r="433" spans="1:15" ht="12.75">
      <c r="A433" s="77">
        <v>40</v>
      </c>
      <c r="B433" s="79" t="s">
        <v>5685</v>
      </c>
      <c r="C433" s="79" t="s">
        <v>5686</v>
      </c>
      <c r="D433" s="79" t="s">
        <v>5687</v>
      </c>
      <c r="E433" s="79" t="s">
        <v>5688</v>
      </c>
      <c r="F433" s="79" t="s">
        <v>5689</v>
      </c>
      <c r="G433" s="79" t="s">
        <v>5690</v>
      </c>
      <c r="H433" s="79" t="s">
        <v>5691</v>
      </c>
      <c r="I433" s="79" t="s">
        <v>5692</v>
      </c>
      <c r="J433" s="79" t="s">
        <v>5693</v>
      </c>
      <c r="K433" s="79" t="s">
        <v>5694</v>
      </c>
      <c r="L433" s="79" t="s">
        <v>5695</v>
      </c>
      <c r="M433" s="79" t="s">
        <v>5696</v>
      </c>
      <c r="N433" s="79" t="s">
        <v>5697</v>
      </c>
      <c r="O433" s="79" t="s">
        <v>5698</v>
      </c>
    </row>
    <row r="434" spans="1:15" ht="12.75">
      <c r="A434" s="77">
        <v>41</v>
      </c>
      <c r="B434" s="79" t="s">
        <v>5699</v>
      </c>
      <c r="C434" s="79" t="s">
        <v>5700</v>
      </c>
      <c r="D434" s="79" t="s">
        <v>5701</v>
      </c>
      <c r="E434" s="79" t="s">
        <v>5702</v>
      </c>
      <c r="F434" s="79" t="s">
        <v>5703</v>
      </c>
      <c r="G434" s="79" t="s">
        <v>5704</v>
      </c>
      <c r="H434" s="79" t="s">
        <v>5705</v>
      </c>
      <c r="I434" s="79" t="s">
        <v>5706</v>
      </c>
      <c r="J434" s="79" t="s">
        <v>5707</v>
      </c>
      <c r="K434" s="79" t="s">
        <v>5708</v>
      </c>
      <c r="L434" s="79" t="s">
        <v>5709</v>
      </c>
      <c r="M434" s="79" t="s">
        <v>5710</v>
      </c>
      <c r="N434" s="79" t="s">
        <v>5711</v>
      </c>
      <c r="O434" s="79" t="s">
        <v>5712</v>
      </c>
    </row>
    <row r="435" spans="1:15" ht="12.75">
      <c r="A435" s="77">
        <v>42</v>
      </c>
      <c r="B435" s="79" t="s">
        <v>5713</v>
      </c>
      <c r="C435" s="79" t="s">
        <v>5714</v>
      </c>
      <c r="D435" s="79" t="s">
        <v>5715</v>
      </c>
      <c r="E435" s="79" t="s">
        <v>5716</v>
      </c>
      <c r="F435" s="79" t="s">
        <v>5717</v>
      </c>
      <c r="G435" s="79" t="s">
        <v>5718</v>
      </c>
      <c r="H435" s="79" t="s">
        <v>5719</v>
      </c>
      <c r="I435" s="79" t="s">
        <v>5720</v>
      </c>
      <c r="J435" s="79" t="s">
        <v>5721</v>
      </c>
      <c r="K435" s="79" t="s">
        <v>5722</v>
      </c>
      <c r="L435" s="79" t="s">
        <v>5723</v>
      </c>
      <c r="M435" s="79" t="s">
        <v>5724</v>
      </c>
      <c r="N435" s="79" t="s">
        <v>5725</v>
      </c>
      <c r="O435" s="79" t="s">
        <v>5726</v>
      </c>
    </row>
    <row r="436" spans="1:15" ht="12.75">
      <c r="A436" s="77">
        <v>43</v>
      </c>
      <c r="B436" s="79" t="s">
        <v>5727</v>
      </c>
      <c r="C436" s="79" t="s">
        <v>5728</v>
      </c>
      <c r="D436" s="79" t="s">
        <v>5729</v>
      </c>
      <c r="E436" s="79" t="s">
        <v>5730</v>
      </c>
      <c r="F436" s="79" t="s">
        <v>5731</v>
      </c>
      <c r="G436" s="79" t="s">
        <v>5732</v>
      </c>
      <c r="H436" s="79" t="s">
        <v>5733</v>
      </c>
      <c r="I436" s="79" t="s">
        <v>5734</v>
      </c>
      <c r="J436" s="79" t="s">
        <v>5735</v>
      </c>
      <c r="K436" s="79" t="s">
        <v>5736</v>
      </c>
      <c r="L436" s="79" t="s">
        <v>5737</v>
      </c>
      <c r="M436" s="79" t="s">
        <v>5738</v>
      </c>
      <c r="N436" s="79" t="s">
        <v>5739</v>
      </c>
      <c r="O436" s="79" t="s">
        <v>5740</v>
      </c>
    </row>
    <row r="437" spans="1:15" ht="12.75">
      <c r="A437" s="77">
        <v>44</v>
      </c>
      <c r="B437" s="79" t="s">
        <v>5741</v>
      </c>
      <c r="C437" s="79" t="s">
        <v>5742</v>
      </c>
      <c r="D437" s="79" t="s">
        <v>5743</v>
      </c>
      <c r="E437" s="79" t="s">
        <v>5744</v>
      </c>
      <c r="F437" s="79" t="s">
        <v>5745</v>
      </c>
      <c r="G437" s="79" t="s">
        <v>5746</v>
      </c>
      <c r="H437" s="79" t="s">
        <v>5747</v>
      </c>
      <c r="I437" s="79" t="s">
        <v>5748</v>
      </c>
      <c r="J437" s="79" t="s">
        <v>5749</v>
      </c>
      <c r="K437" s="79" t="s">
        <v>5750</v>
      </c>
      <c r="L437" s="79" t="s">
        <v>5751</v>
      </c>
      <c r="M437" s="79" t="s">
        <v>5752</v>
      </c>
      <c r="N437" s="79" t="s">
        <v>5753</v>
      </c>
      <c r="O437" s="79" t="s">
        <v>5754</v>
      </c>
    </row>
    <row r="438" spans="1:15" ht="12.75">
      <c r="A438" s="77">
        <v>45</v>
      </c>
      <c r="B438" s="79" t="s">
        <v>5755</v>
      </c>
      <c r="C438" s="79" t="s">
        <v>5756</v>
      </c>
      <c r="D438" s="79" t="s">
        <v>5757</v>
      </c>
      <c r="E438" s="79" t="s">
        <v>5758</v>
      </c>
      <c r="F438" s="79" t="s">
        <v>5759</v>
      </c>
      <c r="G438" s="79" t="s">
        <v>5760</v>
      </c>
      <c r="H438" s="79" t="s">
        <v>5761</v>
      </c>
      <c r="I438" s="79" t="s">
        <v>5762</v>
      </c>
      <c r="J438" s="79" t="s">
        <v>5763</v>
      </c>
      <c r="K438" s="79" t="s">
        <v>5764</v>
      </c>
      <c r="L438" s="79" t="s">
        <v>5765</v>
      </c>
      <c r="M438" s="79" t="s">
        <v>5766</v>
      </c>
      <c r="N438" s="79" t="s">
        <v>5767</v>
      </c>
      <c r="O438" s="79" t="s">
        <v>5768</v>
      </c>
    </row>
    <row r="439" spans="1:15" ht="12.75">
      <c r="A439" s="77">
        <v>46</v>
      </c>
      <c r="B439" s="79" t="s">
        <v>5769</v>
      </c>
      <c r="C439" s="79" t="s">
        <v>5770</v>
      </c>
      <c r="D439" s="79" t="s">
        <v>5771</v>
      </c>
      <c r="E439" s="79" t="s">
        <v>5772</v>
      </c>
      <c r="F439" s="79" t="s">
        <v>5773</v>
      </c>
      <c r="G439" s="79" t="s">
        <v>5774</v>
      </c>
      <c r="H439" s="79" t="s">
        <v>5775</v>
      </c>
      <c r="I439" s="79" t="s">
        <v>5776</v>
      </c>
      <c r="J439" s="79" t="s">
        <v>5777</v>
      </c>
      <c r="K439" s="79" t="s">
        <v>5778</v>
      </c>
      <c r="L439" s="79" t="s">
        <v>5779</v>
      </c>
      <c r="M439" s="79" t="s">
        <v>5780</v>
      </c>
      <c r="N439" s="79" t="s">
        <v>5781</v>
      </c>
      <c r="O439" s="79" t="s">
        <v>5782</v>
      </c>
    </row>
    <row r="440" spans="1:15" ht="12.75">
      <c r="A440" s="77">
        <v>47</v>
      </c>
      <c r="B440" s="79" t="s">
        <v>5783</v>
      </c>
      <c r="C440" s="79" t="s">
        <v>5784</v>
      </c>
      <c r="D440" s="79" t="s">
        <v>5785</v>
      </c>
      <c r="E440" s="79" t="s">
        <v>5786</v>
      </c>
      <c r="F440" s="79" t="s">
        <v>5787</v>
      </c>
      <c r="G440" s="79" t="s">
        <v>5788</v>
      </c>
      <c r="H440" s="79" t="s">
        <v>5789</v>
      </c>
      <c r="I440" s="79" t="s">
        <v>5790</v>
      </c>
      <c r="J440" s="79" t="s">
        <v>5791</v>
      </c>
      <c r="K440" s="79" t="s">
        <v>5792</v>
      </c>
      <c r="L440" s="79" t="s">
        <v>5793</v>
      </c>
      <c r="M440" s="79" t="s">
        <v>5794</v>
      </c>
      <c r="N440" s="79" t="s">
        <v>5795</v>
      </c>
      <c r="O440" s="79" t="s">
        <v>5796</v>
      </c>
    </row>
    <row r="441" spans="1:15" ht="12.75">
      <c r="A441" s="77">
        <v>48</v>
      </c>
      <c r="B441" s="79" t="s">
        <v>5797</v>
      </c>
      <c r="C441" s="79" t="s">
        <v>5798</v>
      </c>
      <c r="D441" s="79" t="s">
        <v>5799</v>
      </c>
      <c r="E441" s="79" t="s">
        <v>5800</v>
      </c>
      <c r="F441" s="79" t="s">
        <v>5801</v>
      </c>
      <c r="G441" s="79" t="s">
        <v>5802</v>
      </c>
      <c r="H441" s="79" t="s">
        <v>5803</v>
      </c>
      <c r="I441" s="79" t="s">
        <v>5804</v>
      </c>
      <c r="J441" s="79" t="s">
        <v>5805</v>
      </c>
      <c r="K441" s="79" t="s">
        <v>5806</v>
      </c>
      <c r="L441" s="79" t="s">
        <v>5807</v>
      </c>
      <c r="M441" s="79" t="s">
        <v>5808</v>
      </c>
      <c r="N441" s="79" t="s">
        <v>5809</v>
      </c>
      <c r="O441" s="79" t="s">
        <v>5810</v>
      </c>
    </row>
  </sheetData>
  <sheetProtection password="C620" sheet="1" objects="1" scenarios="1"/>
  <mergeCells count="17">
    <mergeCell ref="A225:P225"/>
    <mergeCell ref="A389:P389"/>
    <mergeCell ref="A390:P390"/>
    <mergeCell ref="A279:P279"/>
    <mergeCell ref="A280:P280"/>
    <mergeCell ref="A334:P334"/>
    <mergeCell ref="A335:P335"/>
    <mergeCell ref="D1:O1"/>
    <mergeCell ref="A169:P169"/>
    <mergeCell ref="A170:P170"/>
    <mergeCell ref="A5:P5"/>
    <mergeCell ref="A224:P224"/>
    <mergeCell ref="A4:P4"/>
    <mergeCell ref="A59:P59"/>
    <mergeCell ref="A60:P60"/>
    <mergeCell ref="A114:P114"/>
    <mergeCell ref="A115:P11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I22" sqref="I22:J22"/>
    </sheetView>
  </sheetViews>
  <sheetFormatPr defaultColWidth="9.140625" defaultRowHeight="12.75"/>
  <cols>
    <col min="1" max="1" width="8.28125" style="1" customWidth="1"/>
    <col min="2" max="16" width="6.7109375" style="1" customWidth="1"/>
    <col min="17" max="16384" width="9.140625" style="1" customWidth="1"/>
  </cols>
  <sheetData>
    <row r="1" spans="1:4" ht="12.75">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1" t="s">
        <v>5811</v>
      </c>
    </row>
    <row r="3" ht="12.75">
      <c r="A3" s="76" t="e">
        <f>HLOOKUP('Calculatrice des coûts NMETI'!$I$22,B7:Q56,MATCH('Calculatrice des coûts NMETI'!$K$22,A7:A56))</f>
        <v>#N/A</v>
      </c>
    </row>
    <row r="4" spans="1:16" ht="12.75">
      <c r="A4" s="475" t="s">
        <v>5812</v>
      </c>
      <c r="B4" s="475"/>
      <c r="C4" s="475"/>
      <c r="D4" s="475"/>
      <c r="E4" s="475"/>
      <c r="F4" s="475"/>
      <c r="G4" s="475"/>
      <c r="H4" s="475"/>
      <c r="I4" s="475"/>
      <c r="J4" s="475"/>
      <c r="K4" s="475"/>
      <c r="L4" s="475"/>
      <c r="M4" s="475"/>
      <c r="N4" s="475"/>
      <c r="O4" s="475"/>
      <c r="P4" s="475"/>
    </row>
    <row r="5" spans="1:16" ht="12.75">
      <c r="A5" s="479" t="s">
        <v>5813</v>
      </c>
      <c r="B5" s="479"/>
      <c r="C5" s="479"/>
      <c r="D5" s="479"/>
      <c r="E5" s="479"/>
      <c r="F5" s="479"/>
      <c r="G5" s="479"/>
      <c r="H5" s="479"/>
      <c r="I5" s="479"/>
      <c r="J5" s="479"/>
      <c r="K5" s="479"/>
      <c r="L5" s="479"/>
      <c r="M5" s="479"/>
      <c r="N5" s="479"/>
      <c r="O5" s="479"/>
      <c r="P5" s="479"/>
    </row>
    <row r="6" spans="1:16" ht="12.75">
      <c r="A6" s="80" t="s">
        <v>5814</v>
      </c>
      <c r="B6" s="81" t="s">
        <v>5815</v>
      </c>
      <c r="C6" s="81" t="s">
        <v>5816</v>
      </c>
      <c r="D6" s="81" t="s">
        <v>5817</v>
      </c>
      <c r="E6" s="81" t="s">
        <v>5818</v>
      </c>
      <c r="F6" s="81" t="s">
        <v>5819</v>
      </c>
      <c r="G6" s="81" t="s">
        <v>5820</v>
      </c>
      <c r="H6" s="81" t="s">
        <v>5821</v>
      </c>
      <c r="I6" s="81" t="s">
        <v>5822</v>
      </c>
      <c r="J6" s="81" t="s">
        <v>5823</v>
      </c>
      <c r="K6" s="81" t="s">
        <v>5824</v>
      </c>
      <c r="L6" s="81" t="s">
        <v>5825</v>
      </c>
      <c r="M6" s="81" t="s">
        <v>5826</v>
      </c>
      <c r="N6" s="81" t="s">
        <v>5827</v>
      </c>
      <c r="O6" s="81" t="s">
        <v>5828</v>
      </c>
      <c r="P6" s="81" t="s">
        <v>5829</v>
      </c>
    </row>
    <row r="7" spans="1:16" ht="12.75">
      <c r="A7" s="82" t="s">
        <v>5830</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2.75">
      <c r="A8" s="77">
        <v>0</v>
      </c>
      <c r="B8" s="79" t="s">
        <v>5831</v>
      </c>
      <c r="C8" s="79" t="s">
        <v>5832</v>
      </c>
      <c r="D8" s="79" t="s">
        <v>5833</v>
      </c>
      <c r="E8" s="79" t="s">
        <v>5834</v>
      </c>
      <c r="F8" s="79" t="s">
        <v>5835</v>
      </c>
      <c r="G8" s="79" t="s">
        <v>5836</v>
      </c>
      <c r="H8" s="79" t="s">
        <v>5837</v>
      </c>
      <c r="I8" s="79" t="s">
        <v>5838</v>
      </c>
      <c r="J8" s="79" t="s">
        <v>5839</v>
      </c>
      <c r="K8" s="79" t="s">
        <v>5840</v>
      </c>
      <c r="L8" s="79" t="s">
        <v>5841</v>
      </c>
      <c r="M8" s="79" t="s">
        <v>5842</v>
      </c>
      <c r="N8" s="79" t="s">
        <v>5843</v>
      </c>
      <c r="O8" s="79" t="s">
        <v>5844</v>
      </c>
      <c r="P8" s="79" t="s">
        <v>5845</v>
      </c>
    </row>
    <row r="9" spans="1:16" ht="12.75">
      <c r="A9" s="77">
        <v>1</v>
      </c>
      <c r="B9" s="79" t="s">
        <v>5846</v>
      </c>
      <c r="C9" s="79" t="s">
        <v>5847</v>
      </c>
      <c r="D9" s="79" t="s">
        <v>5848</v>
      </c>
      <c r="E9" s="79" t="s">
        <v>5849</v>
      </c>
      <c r="F9" s="79" t="s">
        <v>5850</v>
      </c>
      <c r="G9" s="79" t="s">
        <v>5851</v>
      </c>
      <c r="H9" s="79" t="s">
        <v>5852</v>
      </c>
      <c r="I9" s="79" t="s">
        <v>5853</v>
      </c>
      <c r="J9" s="79" t="s">
        <v>5854</v>
      </c>
      <c r="K9" s="79" t="s">
        <v>5855</v>
      </c>
      <c r="L9" s="79" t="s">
        <v>5856</v>
      </c>
      <c r="M9" s="79" t="s">
        <v>5857</v>
      </c>
      <c r="N9" s="79" t="s">
        <v>5858</v>
      </c>
      <c r="O9" s="79" t="s">
        <v>5859</v>
      </c>
      <c r="P9" s="79" t="s">
        <v>5860</v>
      </c>
    </row>
    <row r="10" spans="1:16" ht="12.75">
      <c r="A10" s="77">
        <v>2</v>
      </c>
      <c r="B10" s="79" t="s">
        <v>5861</v>
      </c>
      <c r="C10" s="79" t="s">
        <v>5862</v>
      </c>
      <c r="D10" s="79" t="s">
        <v>5863</v>
      </c>
      <c r="E10" s="79" t="s">
        <v>5864</v>
      </c>
      <c r="F10" s="79" t="s">
        <v>5865</v>
      </c>
      <c r="G10" s="79" t="s">
        <v>5866</v>
      </c>
      <c r="H10" s="79" t="s">
        <v>5867</v>
      </c>
      <c r="I10" s="79" t="s">
        <v>5868</v>
      </c>
      <c r="J10" s="79" t="s">
        <v>5869</v>
      </c>
      <c r="K10" s="79" t="s">
        <v>5870</v>
      </c>
      <c r="L10" s="79" t="s">
        <v>5871</v>
      </c>
      <c r="M10" s="79" t="s">
        <v>5872</v>
      </c>
      <c r="N10" s="79" t="s">
        <v>5873</v>
      </c>
      <c r="O10" s="79" t="s">
        <v>5874</v>
      </c>
      <c r="P10" s="79" t="s">
        <v>5875</v>
      </c>
    </row>
    <row r="11" spans="1:16" ht="12.75">
      <c r="A11" s="77">
        <v>3</v>
      </c>
      <c r="B11" s="79" t="s">
        <v>5876</v>
      </c>
      <c r="C11" s="79" t="s">
        <v>5877</v>
      </c>
      <c r="D11" s="79" t="s">
        <v>5878</v>
      </c>
      <c r="E11" s="79" t="s">
        <v>5879</v>
      </c>
      <c r="F11" s="79" t="s">
        <v>5880</v>
      </c>
      <c r="G11" s="79" t="s">
        <v>5881</v>
      </c>
      <c r="H11" s="79" t="s">
        <v>5882</v>
      </c>
      <c r="I11" s="79" t="s">
        <v>5883</v>
      </c>
      <c r="J11" s="79" t="s">
        <v>5884</v>
      </c>
      <c r="K11" s="79" t="s">
        <v>5885</v>
      </c>
      <c r="L11" s="79" t="s">
        <v>5886</v>
      </c>
      <c r="M11" s="79" t="s">
        <v>5887</v>
      </c>
      <c r="N11" s="79" t="s">
        <v>5888</v>
      </c>
      <c r="O11" s="79" t="s">
        <v>5889</v>
      </c>
      <c r="P11" s="79" t="s">
        <v>5890</v>
      </c>
    </row>
    <row r="12" spans="1:16" ht="12.75">
      <c r="A12" s="77">
        <v>4</v>
      </c>
      <c r="B12" s="79" t="s">
        <v>5891</v>
      </c>
      <c r="C12" s="79" t="s">
        <v>5892</v>
      </c>
      <c r="D12" s="79" t="s">
        <v>5893</v>
      </c>
      <c r="E12" s="79" t="s">
        <v>5894</v>
      </c>
      <c r="F12" s="79" t="s">
        <v>5895</v>
      </c>
      <c r="G12" s="79" t="s">
        <v>5896</v>
      </c>
      <c r="H12" s="79" t="s">
        <v>5897</v>
      </c>
      <c r="I12" s="79" t="s">
        <v>5898</v>
      </c>
      <c r="J12" s="79" t="s">
        <v>5899</v>
      </c>
      <c r="K12" s="79" t="s">
        <v>5900</v>
      </c>
      <c r="L12" s="79" t="s">
        <v>5901</v>
      </c>
      <c r="M12" s="79" t="s">
        <v>5902</v>
      </c>
      <c r="N12" s="79" t="s">
        <v>5903</v>
      </c>
      <c r="O12" s="79" t="s">
        <v>5904</v>
      </c>
      <c r="P12" s="79" t="s">
        <v>5905</v>
      </c>
    </row>
    <row r="13" spans="1:16" ht="12.75">
      <c r="A13" s="77">
        <v>5</v>
      </c>
      <c r="B13" s="79" t="s">
        <v>5906</v>
      </c>
      <c r="C13" s="79" t="s">
        <v>5907</v>
      </c>
      <c r="D13" s="79" t="s">
        <v>5908</v>
      </c>
      <c r="E13" s="79" t="s">
        <v>5909</v>
      </c>
      <c r="F13" s="79" t="s">
        <v>5910</v>
      </c>
      <c r="G13" s="79" t="s">
        <v>5911</v>
      </c>
      <c r="H13" s="79" t="s">
        <v>5912</v>
      </c>
      <c r="I13" s="79" t="s">
        <v>5913</v>
      </c>
      <c r="J13" s="79" t="s">
        <v>5914</v>
      </c>
      <c r="K13" s="79" t="s">
        <v>5915</v>
      </c>
      <c r="L13" s="79" t="s">
        <v>5916</v>
      </c>
      <c r="M13" s="79" t="s">
        <v>5917</v>
      </c>
      <c r="N13" s="79" t="s">
        <v>5918</v>
      </c>
      <c r="O13" s="79" t="s">
        <v>5919</v>
      </c>
      <c r="P13" s="79" t="s">
        <v>5920</v>
      </c>
    </row>
    <row r="14" spans="1:16" ht="12.75">
      <c r="A14" s="77">
        <v>6</v>
      </c>
      <c r="B14" s="79" t="s">
        <v>5921</v>
      </c>
      <c r="C14" s="79" t="s">
        <v>5922</v>
      </c>
      <c r="D14" s="79" t="s">
        <v>5923</v>
      </c>
      <c r="E14" s="79" t="s">
        <v>5924</v>
      </c>
      <c r="F14" s="79" t="s">
        <v>5925</v>
      </c>
      <c r="G14" s="79" t="s">
        <v>5926</v>
      </c>
      <c r="H14" s="79" t="s">
        <v>5927</v>
      </c>
      <c r="I14" s="79" t="s">
        <v>5928</v>
      </c>
      <c r="J14" s="79" t="s">
        <v>5929</v>
      </c>
      <c r="K14" s="79" t="s">
        <v>5930</v>
      </c>
      <c r="L14" s="79" t="s">
        <v>5931</v>
      </c>
      <c r="M14" s="79" t="s">
        <v>5932</v>
      </c>
      <c r="N14" s="79" t="s">
        <v>5933</v>
      </c>
      <c r="O14" s="79" t="s">
        <v>5934</v>
      </c>
      <c r="P14" s="79" t="s">
        <v>5935</v>
      </c>
    </row>
    <row r="15" spans="1:16" ht="12.75">
      <c r="A15" s="77">
        <v>7</v>
      </c>
      <c r="B15" s="79" t="s">
        <v>5936</v>
      </c>
      <c r="C15" s="79" t="s">
        <v>5937</v>
      </c>
      <c r="D15" s="79" t="s">
        <v>5938</v>
      </c>
      <c r="E15" s="79" t="s">
        <v>5939</v>
      </c>
      <c r="F15" s="79" t="s">
        <v>5940</v>
      </c>
      <c r="G15" s="79" t="s">
        <v>5941</v>
      </c>
      <c r="H15" s="79" t="s">
        <v>5942</v>
      </c>
      <c r="I15" s="79" t="s">
        <v>5943</v>
      </c>
      <c r="J15" s="79" t="s">
        <v>5944</v>
      </c>
      <c r="K15" s="79" t="s">
        <v>5945</v>
      </c>
      <c r="L15" s="79" t="s">
        <v>5946</v>
      </c>
      <c r="M15" s="79" t="s">
        <v>5947</v>
      </c>
      <c r="N15" s="79" t="s">
        <v>5948</v>
      </c>
      <c r="O15" s="79" t="s">
        <v>5949</v>
      </c>
      <c r="P15" s="79" t="s">
        <v>5950</v>
      </c>
    </row>
    <row r="16" spans="1:16" ht="12.75">
      <c r="A16" s="77">
        <v>8</v>
      </c>
      <c r="B16" s="79" t="s">
        <v>5951</v>
      </c>
      <c r="C16" s="79" t="s">
        <v>5952</v>
      </c>
      <c r="D16" s="79" t="s">
        <v>5953</v>
      </c>
      <c r="E16" s="79" t="s">
        <v>5954</v>
      </c>
      <c r="F16" s="79" t="s">
        <v>5955</v>
      </c>
      <c r="G16" s="79" t="s">
        <v>5956</v>
      </c>
      <c r="H16" s="79" t="s">
        <v>5957</v>
      </c>
      <c r="I16" s="79" t="s">
        <v>5958</v>
      </c>
      <c r="J16" s="79" t="s">
        <v>5959</v>
      </c>
      <c r="K16" s="79" t="s">
        <v>5960</v>
      </c>
      <c r="L16" s="79" t="s">
        <v>5961</v>
      </c>
      <c r="M16" s="79" t="s">
        <v>5962</v>
      </c>
      <c r="N16" s="79" t="s">
        <v>5963</v>
      </c>
      <c r="O16" s="79" t="s">
        <v>5964</v>
      </c>
      <c r="P16" s="79" t="s">
        <v>5965</v>
      </c>
    </row>
    <row r="17" spans="1:16" ht="12.75">
      <c r="A17" s="77">
        <v>9</v>
      </c>
      <c r="B17" s="79" t="s">
        <v>5966</v>
      </c>
      <c r="C17" s="79" t="s">
        <v>5967</v>
      </c>
      <c r="D17" s="79" t="s">
        <v>5968</v>
      </c>
      <c r="E17" s="79" t="s">
        <v>5969</v>
      </c>
      <c r="F17" s="79" t="s">
        <v>5970</v>
      </c>
      <c r="G17" s="79" t="s">
        <v>5971</v>
      </c>
      <c r="H17" s="79" t="s">
        <v>5972</v>
      </c>
      <c r="I17" s="79" t="s">
        <v>5973</v>
      </c>
      <c r="J17" s="79" t="s">
        <v>5974</v>
      </c>
      <c r="K17" s="79" t="s">
        <v>5975</v>
      </c>
      <c r="L17" s="79" t="s">
        <v>5976</v>
      </c>
      <c r="M17" s="79" t="s">
        <v>5977</v>
      </c>
      <c r="N17" s="79" t="s">
        <v>5978</v>
      </c>
      <c r="O17" s="79" t="s">
        <v>5979</v>
      </c>
      <c r="P17" s="79" t="s">
        <v>5980</v>
      </c>
    </row>
    <row r="18" spans="1:16" ht="12.75">
      <c r="A18" s="77">
        <v>10</v>
      </c>
      <c r="B18" s="79" t="s">
        <v>5981</v>
      </c>
      <c r="C18" s="79" t="s">
        <v>5982</v>
      </c>
      <c r="D18" s="79" t="s">
        <v>5983</v>
      </c>
      <c r="E18" s="79" t="s">
        <v>5984</v>
      </c>
      <c r="F18" s="79" t="s">
        <v>5985</v>
      </c>
      <c r="G18" s="79" t="s">
        <v>5986</v>
      </c>
      <c r="H18" s="79" t="s">
        <v>5987</v>
      </c>
      <c r="I18" s="79" t="s">
        <v>5988</v>
      </c>
      <c r="J18" s="79" t="s">
        <v>5989</v>
      </c>
      <c r="K18" s="79" t="s">
        <v>5990</v>
      </c>
      <c r="L18" s="79" t="s">
        <v>5991</v>
      </c>
      <c r="M18" s="79" t="s">
        <v>5992</v>
      </c>
      <c r="N18" s="79" t="s">
        <v>5993</v>
      </c>
      <c r="O18" s="79" t="s">
        <v>5994</v>
      </c>
      <c r="P18" s="79" t="s">
        <v>5995</v>
      </c>
    </row>
    <row r="19" spans="1:16" ht="12.75">
      <c r="A19" s="77">
        <v>11</v>
      </c>
      <c r="B19" s="79" t="s">
        <v>5996</v>
      </c>
      <c r="C19" s="79" t="s">
        <v>5997</v>
      </c>
      <c r="D19" s="79" t="s">
        <v>5998</v>
      </c>
      <c r="E19" s="79" t="s">
        <v>5999</v>
      </c>
      <c r="F19" s="79" t="s">
        <v>6000</v>
      </c>
      <c r="G19" s="79" t="s">
        <v>6001</v>
      </c>
      <c r="H19" s="79" t="s">
        <v>6002</v>
      </c>
      <c r="I19" s="79" t="s">
        <v>6003</v>
      </c>
      <c r="J19" s="79" t="s">
        <v>6004</v>
      </c>
      <c r="K19" s="79" t="s">
        <v>6005</v>
      </c>
      <c r="L19" s="79" t="s">
        <v>6006</v>
      </c>
      <c r="M19" s="79" t="s">
        <v>6007</v>
      </c>
      <c r="N19" s="79" t="s">
        <v>6008</v>
      </c>
      <c r="O19" s="79" t="s">
        <v>6009</v>
      </c>
      <c r="P19" s="79" t="s">
        <v>6010</v>
      </c>
    </row>
    <row r="20" spans="1:16" ht="12.75">
      <c r="A20" s="77">
        <v>12</v>
      </c>
      <c r="B20" s="79" t="s">
        <v>6011</v>
      </c>
      <c r="C20" s="79" t="s">
        <v>6012</v>
      </c>
      <c r="D20" s="79" t="s">
        <v>6013</v>
      </c>
      <c r="E20" s="79" t="s">
        <v>6014</v>
      </c>
      <c r="F20" s="79" t="s">
        <v>6015</v>
      </c>
      <c r="G20" s="79" t="s">
        <v>6016</v>
      </c>
      <c r="H20" s="79" t="s">
        <v>6017</v>
      </c>
      <c r="I20" s="79" t="s">
        <v>6018</v>
      </c>
      <c r="J20" s="79" t="s">
        <v>6019</v>
      </c>
      <c r="K20" s="79" t="s">
        <v>6020</v>
      </c>
      <c r="L20" s="79" t="s">
        <v>6021</v>
      </c>
      <c r="M20" s="79" t="s">
        <v>6022</v>
      </c>
      <c r="N20" s="79" t="s">
        <v>6023</v>
      </c>
      <c r="O20" s="79" t="s">
        <v>6024</v>
      </c>
      <c r="P20" s="79" t="s">
        <v>6025</v>
      </c>
    </row>
    <row r="21" spans="1:16" ht="12.75">
      <c r="A21" s="77">
        <v>13</v>
      </c>
      <c r="B21" s="79" t="s">
        <v>6026</v>
      </c>
      <c r="C21" s="79" t="s">
        <v>6027</v>
      </c>
      <c r="D21" s="79" t="s">
        <v>6028</v>
      </c>
      <c r="E21" s="79" t="s">
        <v>6029</v>
      </c>
      <c r="F21" s="79" t="s">
        <v>6030</v>
      </c>
      <c r="G21" s="79" t="s">
        <v>6031</v>
      </c>
      <c r="H21" s="79" t="s">
        <v>6032</v>
      </c>
      <c r="I21" s="79" t="s">
        <v>6033</v>
      </c>
      <c r="J21" s="79" t="s">
        <v>6034</v>
      </c>
      <c r="K21" s="79" t="s">
        <v>6035</v>
      </c>
      <c r="L21" s="79" t="s">
        <v>6036</v>
      </c>
      <c r="M21" s="79" t="s">
        <v>6037</v>
      </c>
      <c r="N21" s="79" t="s">
        <v>6038</v>
      </c>
      <c r="O21" s="79" t="s">
        <v>6039</v>
      </c>
      <c r="P21" s="79" t="s">
        <v>6040</v>
      </c>
    </row>
    <row r="22" spans="1:16" ht="12.75">
      <c r="A22" s="77">
        <v>14</v>
      </c>
      <c r="B22" s="79" t="s">
        <v>6041</v>
      </c>
      <c r="C22" s="79" t="s">
        <v>6042</v>
      </c>
      <c r="D22" s="79" t="s">
        <v>6043</v>
      </c>
      <c r="E22" s="79" t="s">
        <v>6044</v>
      </c>
      <c r="F22" s="79" t="s">
        <v>6045</v>
      </c>
      <c r="G22" s="79" t="s">
        <v>6046</v>
      </c>
      <c r="H22" s="79" t="s">
        <v>6047</v>
      </c>
      <c r="I22" s="79" t="s">
        <v>6048</v>
      </c>
      <c r="J22" s="79" t="s">
        <v>6049</v>
      </c>
      <c r="K22" s="79" t="s">
        <v>6050</v>
      </c>
      <c r="L22" s="79" t="s">
        <v>6051</v>
      </c>
      <c r="M22" s="79" t="s">
        <v>6052</v>
      </c>
      <c r="N22" s="79" t="s">
        <v>6053</v>
      </c>
      <c r="O22" s="79" t="s">
        <v>6054</v>
      </c>
      <c r="P22" s="79" t="s">
        <v>6055</v>
      </c>
    </row>
    <row r="23" spans="1:16" ht="12.75">
      <c r="A23" s="77">
        <v>15</v>
      </c>
      <c r="B23" s="79" t="s">
        <v>6056</v>
      </c>
      <c r="C23" s="79" t="s">
        <v>6057</v>
      </c>
      <c r="D23" s="79" t="s">
        <v>6058</v>
      </c>
      <c r="E23" s="79" t="s">
        <v>6059</v>
      </c>
      <c r="F23" s="79" t="s">
        <v>6060</v>
      </c>
      <c r="G23" s="79" t="s">
        <v>6061</v>
      </c>
      <c r="H23" s="79" t="s">
        <v>6062</v>
      </c>
      <c r="I23" s="79" t="s">
        <v>6063</v>
      </c>
      <c r="J23" s="79" t="s">
        <v>6064</v>
      </c>
      <c r="K23" s="79" t="s">
        <v>6065</v>
      </c>
      <c r="L23" s="79" t="s">
        <v>6066</v>
      </c>
      <c r="M23" s="79" t="s">
        <v>6067</v>
      </c>
      <c r="N23" s="79" t="s">
        <v>6068</v>
      </c>
      <c r="O23" s="79" t="s">
        <v>6069</v>
      </c>
      <c r="P23" s="79" t="s">
        <v>6070</v>
      </c>
    </row>
    <row r="24" spans="1:16" ht="12.75">
      <c r="A24" s="77">
        <v>16</v>
      </c>
      <c r="B24" s="79" t="s">
        <v>6071</v>
      </c>
      <c r="C24" s="79" t="s">
        <v>6072</v>
      </c>
      <c r="D24" s="79" t="s">
        <v>6073</v>
      </c>
      <c r="E24" s="79" t="s">
        <v>6074</v>
      </c>
      <c r="F24" s="79" t="s">
        <v>6075</v>
      </c>
      <c r="G24" s="79" t="s">
        <v>6076</v>
      </c>
      <c r="H24" s="79" t="s">
        <v>6077</v>
      </c>
      <c r="I24" s="79" t="s">
        <v>6078</v>
      </c>
      <c r="J24" s="79" t="s">
        <v>6079</v>
      </c>
      <c r="K24" s="79" t="s">
        <v>6080</v>
      </c>
      <c r="L24" s="79" t="s">
        <v>6081</v>
      </c>
      <c r="M24" s="79" t="s">
        <v>6082</v>
      </c>
      <c r="N24" s="79" t="s">
        <v>6083</v>
      </c>
      <c r="O24" s="79" t="s">
        <v>6084</v>
      </c>
      <c r="P24" s="79" t="s">
        <v>6085</v>
      </c>
    </row>
    <row r="25" spans="1:16" ht="12.75">
      <c r="A25" s="77">
        <v>17</v>
      </c>
      <c r="B25" s="79" t="s">
        <v>6086</v>
      </c>
      <c r="C25" s="79" t="s">
        <v>6087</v>
      </c>
      <c r="D25" s="79" t="s">
        <v>6088</v>
      </c>
      <c r="E25" s="79" t="s">
        <v>6089</v>
      </c>
      <c r="F25" s="79" t="s">
        <v>6090</v>
      </c>
      <c r="G25" s="79" t="s">
        <v>6091</v>
      </c>
      <c r="H25" s="79" t="s">
        <v>6092</v>
      </c>
      <c r="I25" s="79" t="s">
        <v>6093</v>
      </c>
      <c r="J25" s="79" t="s">
        <v>6094</v>
      </c>
      <c r="K25" s="79" t="s">
        <v>6095</v>
      </c>
      <c r="L25" s="79" t="s">
        <v>6096</v>
      </c>
      <c r="M25" s="79" t="s">
        <v>6097</v>
      </c>
      <c r="N25" s="79" t="s">
        <v>6098</v>
      </c>
      <c r="O25" s="79" t="s">
        <v>6099</v>
      </c>
      <c r="P25" s="79" t="s">
        <v>6100</v>
      </c>
    </row>
    <row r="26" spans="1:16" ht="12.75">
      <c r="A26" s="77">
        <v>18</v>
      </c>
      <c r="B26" s="79" t="s">
        <v>6101</v>
      </c>
      <c r="C26" s="79" t="s">
        <v>6102</v>
      </c>
      <c r="D26" s="79" t="s">
        <v>6103</v>
      </c>
      <c r="E26" s="79" t="s">
        <v>6104</v>
      </c>
      <c r="F26" s="79" t="s">
        <v>6105</v>
      </c>
      <c r="G26" s="79" t="s">
        <v>6106</v>
      </c>
      <c r="H26" s="79" t="s">
        <v>6107</v>
      </c>
      <c r="I26" s="79" t="s">
        <v>6108</v>
      </c>
      <c r="J26" s="79" t="s">
        <v>6109</v>
      </c>
      <c r="K26" s="79" t="s">
        <v>6110</v>
      </c>
      <c r="L26" s="79" t="s">
        <v>6111</v>
      </c>
      <c r="M26" s="79" t="s">
        <v>6112</v>
      </c>
      <c r="N26" s="79" t="s">
        <v>6113</v>
      </c>
      <c r="O26" s="79" t="s">
        <v>6114</v>
      </c>
      <c r="P26" s="79" t="s">
        <v>6115</v>
      </c>
    </row>
    <row r="27" spans="1:16" ht="12.75">
      <c r="A27" s="77">
        <v>19</v>
      </c>
      <c r="B27" s="79" t="s">
        <v>6116</v>
      </c>
      <c r="C27" s="79" t="s">
        <v>6117</v>
      </c>
      <c r="D27" s="79" t="s">
        <v>6118</v>
      </c>
      <c r="E27" s="79" t="s">
        <v>6119</v>
      </c>
      <c r="F27" s="79" t="s">
        <v>6120</v>
      </c>
      <c r="G27" s="79" t="s">
        <v>6121</v>
      </c>
      <c r="H27" s="79" t="s">
        <v>6122</v>
      </c>
      <c r="I27" s="79" t="s">
        <v>6123</v>
      </c>
      <c r="J27" s="79" t="s">
        <v>6124</v>
      </c>
      <c r="K27" s="79" t="s">
        <v>6125</v>
      </c>
      <c r="L27" s="79" t="s">
        <v>6126</v>
      </c>
      <c r="M27" s="79" t="s">
        <v>6127</v>
      </c>
      <c r="N27" s="79" t="s">
        <v>6128</v>
      </c>
      <c r="O27" s="79" t="s">
        <v>6129</v>
      </c>
      <c r="P27" s="79" t="s">
        <v>6130</v>
      </c>
    </row>
    <row r="28" spans="1:16" ht="12.75">
      <c r="A28" s="77">
        <v>20</v>
      </c>
      <c r="B28" s="79" t="s">
        <v>6131</v>
      </c>
      <c r="C28" s="79" t="s">
        <v>6132</v>
      </c>
      <c r="D28" s="79" t="s">
        <v>6133</v>
      </c>
      <c r="E28" s="79" t="s">
        <v>6134</v>
      </c>
      <c r="F28" s="79" t="s">
        <v>6135</v>
      </c>
      <c r="G28" s="79" t="s">
        <v>6136</v>
      </c>
      <c r="H28" s="79" t="s">
        <v>6137</v>
      </c>
      <c r="I28" s="79" t="s">
        <v>6138</v>
      </c>
      <c r="J28" s="79" t="s">
        <v>6139</v>
      </c>
      <c r="K28" s="79" t="s">
        <v>6140</v>
      </c>
      <c r="L28" s="79" t="s">
        <v>6141</v>
      </c>
      <c r="M28" s="79" t="s">
        <v>6142</v>
      </c>
      <c r="N28" s="79" t="s">
        <v>6143</v>
      </c>
      <c r="O28" s="79" t="s">
        <v>6144</v>
      </c>
      <c r="P28" s="79" t="s">
        <v>6145</v>
      </c>
    </row>
    <row r="29" spans="1:16" ht="12.75">
      <c r="A29" s="77">
        <v>21</v>
      </c>
      <c r="B29" s="79" t="s">
        <v>6146</v>
      </c>
      <c r="C29" s="79" t="s">
        <v>6147</v>
      </c>
      <c r="D29" s="79" t="s">
        <v>6148</v>
      </c>
      <c r="E29" s="79" t="s">
        <v>6149</v>
      </c>
      <c r="F29" s="79" t="s">
        <v>6150</v>
      </c>
      <c r="G29" s="79" t="s">
        <v>6151</v>
      </c>
      <c r="H29" s="79" t="s">
        <v>6152</v>
      </c>
      <c r="I29" s="79" t="s">
        <v>6153</v>
      </c>
      <c r="J29" s="79" t="s">
        <v>6154</v>
      </c>
      <c r="K29" s="79" t="s">
        <v>6155</v>
      </c>
      <c r="L29" s="79" t="s">
        <v>6156</v>
      </c>
      <c r="M29" s="79" t="s">
        <v>6157</v>
      </c>
      <c r="N29" s="79" t="s">
        <v>6158</v>
      </c>
      <c r="O29" s="79" t="s">
        <v>6159</v>
      </c>
      <c r="P29" s="79" t="s">
        <v>6160</v>
      </c>
    </row>
    <row r="30" spans="1:16" ht="12.75">
      <c r="A30" s="77">
        <v>22</v>
      </c>
      <c r="B30" s="79" t="s">
        <v>6161</v>
      </c>
      <c r="C30" s="79" t="s">
        <v>6162</v>
      </c>
      <c r="D30" s="79" t="s">
        <v>6163</v>
      </c>
      <c r="E30" s="79" t="s">
        <v>6164</v>
      </c>
      <c r="F30" s="79" t="s">
        <v>6165</v>
      </c>
      <c r="G30" s="79" t="s">
        <v>6166</v>
      </c>
      <c r="H30" s="79" t="s">
        <v>6167</v>
      </c>
      <c r="I30" s="79" t="s">
        <v>6168</v>
      </c>
      <c r="J30" s="79" t="s">
        <v>6169</v>
      </c>
      <c r="K30" s="79" t="s">
        <v>6170</v>
      </c>
      <c r="L30" s="79" t="s">
        <v>6171</v>
      </c>
      <c r="M30" s="79" t="s">
        <v>6172</v>
      </c>
      <c r="N30" s="79" t="s">
        <v>6173</v>
      </c>
      <c r="O30" s="79" t="s">
        <v>6174</v>
      </c>
      <c r="P30" s="79" t="s">
        <v>6175</v>
      </c>
    </row>
    <row r="31" spans="1:16" ht="12.75">
      <c r="A31" s="77">
        <v>23</v>
      </c>
      <c r="B31" s="79" t="s">
        <v>6176</v>
      </c>
      <c r="C31" s="79" t="s">
        <v>6177</v>
      </c>
      <c r="D31" s="79" t="s">
        <v>6178</v>
      </c>
      <c r="E31" s="79" t="s">
        <v>6179</v>
      </c>
      <c r="F31" s="79" t="s">
        <v>6180</v>
      </c>
      <c r="G31" s="79" t="s">
        <v>6181</v>
      </c>
      <c r="H31" s="79" t="s">
        <v>6182</v>
      </c>
      <c r="I31" s="79" t="s">
        <v>6183</v>
      </c>
      <c r="J31" s="79" t="s">
        <v>6184</v>
      </c>
      <c r="K31" s="79" t="s">
        <v>6185</v>
      </c>
      <c r="L31" s="79" t="s">
        <v>6186</v>
      </c>
      <c r="M31" s="79" t="s">
        <v>6187</v>
      </c>
      <c r="N31" s="79" t="s">
        <v>6188</v>
      </c>
      <c r="O31" s="79" t="s">
        <v>6189</v>
      </c>
      <c r="P31" s="79" t="s">
        <v>6190</v>
      </c>
    </row>
    <row r="32" spans="1:16" ht="12.75">
      <c r="A32" s="77">
        <v>24</v>
      </c>
      <c r="B32" s="79" t="s">
        <v>6191</v>
      </c>
      <c r="C32" s="79" t="s">
        <v>6192</v>
      </c>
      <c r="D32" s="79" t="s">
        <v>6193</v>
      </c>
      <c r="E32" s="79" t="s">
        <v>6194</v>
      </c>
      <c r="F32" s="79" t="s">
        <v>6195</v>
      </c>
      <c r="G32" s="79" t="s">
        <v>6196</v>
      </c>
      <c r="H32" s="79" t="s">
        <v>6197</v>
      </c>
      <c r="I32" s="79" t="s">
        <v>6198</v>
      </c>
      <c r="J32" s="79" t="s">
        <v>6199</v>
      </c>
      <c r="K32" s="79" t="s">
        <v>6200</v>
      </c>
      <c r="L32" s="79" t="s">
        <v>6201</v>
      </c>
      <c r="M32" s="79" t="s">
        <v>6202</v>
      </c>
      <c r="N32" s="79" t="s">
        <v>6203</v>
      </c>
      <c r="O32" s="79" t="s">
        <v>6204</v>
      </c>
      <c r="P32" s="79" t="s">
        <v>6205</v>
      </c>
    </row>
    <row r="33" spans="1:16" ht="12.75">
      <c r="A33" s="77">
        <v>25</v>
      </c>
      <c r="B33" s="79" t="s">
        <v>6206</v>
      </c>
      <c r="C33" s="79" t="s">
        <v>6207</v>
      </c>
      <c r="D33" s="79" t="s">
        <v>6208</v>
      </c>
      <c r="E33" s="79" t="s">
        <v>6209</v>
      </c>
      <c r="F33" s="79" t="s">
        <v>6210</v>
      </c>
      <c r="G33" s="79" t="s">
        <v>6211</v>
      </c>
      <c r="H33" s="79" t="s">
        <v>6212</v>
      </c>
      <c r="I33" s="79" t="s">
        <v>6213</v>
      </c>
      <c r="J33" s="79" t="s">
        <v>6214</v>
      </c>
      <c r="K33" s="79" t="s">
        <v>6215</v>
      </c>
      <c r="L33" s="79" t="s">
        <v>6216</v>
      </c>
      <c r="M33" s="79" t="s">
        <v>6217</v>
      </c>
      <c r="N33" s="79" t="s">
        <v>6218</v>
      </c>
      <c r="O33" s="79" t="s">
        <v>6219</v>
      </c>
      <c r="P33" s="79" t="s">
        <v>6220</v>
      </c>
    </row>
    <row r="34" spans="1:16" ht="12.75">
      <c r="A34" s="77">
        <v>26</v>
      </c>
      <c r="B34" s="79" t="s">
        <v>6221</v>
      </c>
      <c r="C34" s="79" t="s">
        <v>6222</v>
      </c>
      <c r="D34" s="79" t="s">
        <v>6223</v>
      </c>
      <c r="E34" s="79" t="s">
        <v>6224</v>
      </c>
      <c r="F34" s="79" t="s">
        <v>6225</v>
      </c>
      <c r="G34" s="79" t="s">
        <v>6226</v>
      </c>
      <c r="H34" s="79" t="s">
        <v>6227</v>
      </c>
      <c r="I34" s="79" t="s">
        <v>6228</v>
      </c>
      <c r="J34" s="79" t="s">
        <v>6229</v>
      </c>
      <c r="K34" s="79" t="s">
        <v>6230</v>
      </c>
      <c r="L34" s="79" t="s">
        <v>6231</v>
      </c>
      <c r="M34" s="79" t="s">
        <v>6232</v>
      </c>
      <c r="N34" s="79" t="s">
        <v>6233</v>
      </c>
      <c r="O34" s="79" t="s">
        <v>6234</v>
      </c>
      <c r="P34" s="79" t="s">
        <v>6235</v>
      </c>
    </row>
    <row r="35" spans="1:16" ht="12.75">
      <c r="A35" s="77">
        <v>27</v>
      </c>
      <c r="B35" s="79" t="s">
        <v>6236</v>
      </c>
      <c r="C35" s="79" t="s">
        <v>6237</v>
      </c>
      <c r="D35" s="79" t="s">
        <v>6238</v>
      </c>
      <c r="E35" s="79" t="s">
        <v>6239</v>
      </c>
      <c r="F35" s="79" t="s">
        <v>6240</v>
      </c>
      <c r="G35" s="79" t="s">
        <v>6241</v>
      </c>
      <c r="H35" s="79" t="s">
        <v>6242</v>
      </c>
      <c r="I35" s="79" t="s">
        <v>6243</v>
      </c>
      <c r="J35" s="79" t="s">
        <v>6244</v>
      </c>
      <c r="K35" s="79" t="s">
        <v>6245</v>
      </c>
      <c r="L35" s="79" t="s">
        <v>6246</v>
      </c>
      <c r="M35" s="79" t="s">
        <v>6247</v>
      </c>
      <c r="N35" s="79" t="s">
        <v>6248</v>
      </c>
      <c r="O35" s="79" t="s">
        <v>6249</v>
      </c>
      <c r="P35" s="79" t="s">
        <v>6250</v>
      </c>
    </row>
    <row r="36" spans="1:16" ht="12.75">
      <c r="A36" s="77">
        <v>28</v>
      </c>
      <c r="B36" s="79" t="s">
        <v>6251</v>
      </c>
      <c r="C36" s="79" t="s">
        <v>6252</v>
      </c>
      <c r="D36" s="79" t="s">
        <v>6253</v>
      </c>
      <c r="E36" s="79" t="s">
        <v>6254</v>
      </c>
      <c r="F36" s="79" t="s">
        <v>6255</v>
      </c>
      <c r="G36" s="79" t="s">
        <v>6256</v>
      </c>
      <c r="H36" s="79" t="s">
        <v>6257</v>
      </c>
      <c r="I36" s="79" t="s">
        <v>6258</v>
      </c>
      <c r="J36" s="79" t="s">
        <v>6259</v>
      </c>
      <c r="K36" s="79" t="s">
        <v>6260</v>
      </c>
      <c r="L36" s="79" t="s">
        <v>6261</v>
      </c>
      <c r="M36" s="79" t="s">
        <v>6262</v>
      </c>
      <c r="N36" s="79" t="s">
        <v>6263</v>
      </c>
      <c r="O36" s="79" t="s">
        <v>6264</v>
      </c>
      <c r="P36" s="79" t="s">
        <v>6265</v>
      </c>
    </row>
    <row r="37" spans="1:16" ht="12.75">
      <c r="A37" s="77">
        <v>29</v>
      </c>
      <c r="B37" s="79" t="s">
        <v>6266</v>
      </c>
      <c r="C37" s="79" t="s">
        <v>6267</v>
      </c>
      <c r="D37" s="79" t="s">
        <v>6268</v>
      </c>
      <c r="E37" s="79" t="s">
        <v>6269</v>
      </c>
      <c r="F37" s="79" t="s">
        <v>6270</v>
      </c>
      <c r="G37" s="79" t="s">
        <v>6271</v>
      </c>
      <c r="H37" s="79" t="s">
        <v>6272</v>
      </c>
      <c r="I37" s="79" t="s">
        <v>6273</v>
      </c>
      <c r="J37" s="79" t="s">
        <v>6274</v>
      </c>
      <c r="K37" s="79" t="s">
        <v>6275</v>
      </c>
      <c r="L37" s="79" t="s">
        <v>6276</v>
      </c>
      <c r="M37" s="79" t="s">
        <v>6277</v>
      </c>
      <c r="N37" s="79" t="s">
        <v>6278</v>
      </c>
      <c r="O37" s="79" t="s">
        <v>6279</v>
      </c>
      <c r="P37" s="79" t="s">
        <v>6280</v>
      </c>
    </row>
    <row r="38" spans="1:16" ht="12.75">
      <c r="A38" s="77">
        <v>30</v>
      </c>
      <c r="B38" s="79" t="s">
        <v>6281</v>
      </c>
      <c r="C38" s="79" t="s">
        <v>6282</v>
      </c>
      <c r="D38" s="79" t="s">
        <v>6283</v>
      </c>
      <c r="E38" s="79" t="s">
        <v>6284</v>
      </c>
      <c r="F38" s="79" t="s">
        <v>6285</v>
      </c>
      <c r="G38" s="79" t="s">
        <v>6286</v>
      </c>
      <c r="H38" s="79" t="s">
        <v>6287</v>
      </c>
      <c r="I38" s="79" t="s">
        <v>6288</v>
      </c>
      <c r="J38" s="79" t="s">
        <v>6289</v>
      </c>
      <c r="K38" s="79" t="s">
        <v>6290</v>
      </c>
      <c r="L38" s="79" t="s">
        <v>6291</v>
      </c>
      <c r="M38" s="79" t="s">
        <v>6292</v>
      </c>
      <c r="N38" s="79" t="s">
        <v>6293</v>
      </c>
      <c r="O38" s="79" t="s">
        <v>6294</v>
      </c>
      <c r="P38" s="79" t="s">
        <v>6295</v>
      </c>
    </row>
    <row r="39" spans="1:16" ht="12.75">
      <c r="A39" s="77">
        <v>31</v>
      </c>
      <c r="B39" s="79" t="s">
        <v>6296</v>
      </c>
      <c r="C39" s="79" t="s">
        <v>6297</v>
      </c>
      <c r="D39" s="79" t="s">
        <v>6298</v>
      </c>
      <c r="E39" s="79" t="s">
        <v>6299</v>
      </c>
      <c r="F39" s="79" t="s">
        <v>6300</v>
      </c>
      <c r="G39" s="79" t="s">
        <v>6301</v>
      </c>
      <c r="H39" s="79" t="s">
        <v>6302</v>
      </c>
      <c r="I39" s="79" t="s">
        <v>6303</v>
      </c>
      <c r="J39" s="79" t="s">
        <v>6304</v>
      </c>
      <c r="K39" s="79" t="s">
        <v>6305</v>
      </c>
      <c r="L39" s="79" t="s">
        <v>6306</v>
      </c>
      <c r="M39" s="79" t="s">
        <v>6307</v>
      </c>
      <c r="N39" s="79" t="s">
        <v>6308</v>
      </c>
      <c r="O39" s="79" t="s">
        <v>6309</v>
      </c>
      <c r="P39" s="79" t="s">
        <v>6310</v>
      </c>
    </row>
    <row r="40" spans="1:16" ht="12.75">
      <c r="A40" s="77">
        <v>32</v>
      </c>
      <c r="B40" s="79" t="s">
        <v>6311</v>
      </c>
      <c r="C40" s="79" t="s">
        <v>6312</v>
      </c>
      <c r="D40" s="79" t="s">
        <v>6313</v>
      </c>
      <c r="E40" s="79" t="s">
        <v>6314</v>
      </c>
      <c r="F40" s="79" t="s">
        <v>6315</v>
      </c>
      <c r="G40" s="79" t="s">
        <v>6316</v>
      </c>
      <c r="H40" s="79" t="s">
        <v>6317</v>
      </c>
      <c r="I40" s="79" t="s">
        <v>6318</v>
      </c>
      <c r="J40" s="79" t="s">
        <v>6319</v>
      </c>
      <c r="K40" s="79" t="s">
        <v>6320</v>
      </c>
      <c r="L40" s="79" t="s">
        <v>6321</v>
      </c>
      <c r="M40" s="79" t="s">
        <v>6322</v>
      </c>
      <c r="N40" s="79" t="s">
        <v>6323</v>
      </c>
      <c r="O40" s="79" t="s">
        <v>6324</v>
      </c>
      <c r="P40" s="79" t="s">
        <v>6325</v>
      </c>
    </row>
    <row r="41" spans="1:16" ht="12.75">
      <c r="A41" s="77">
        <v>33</v>
      </c>
      <c r="B41" s="79" t="s">
        <v>6326</v>
      </c>
      <c r="C41" s="79" t="s">
        <v>6327</v>
      </c>
      <c r="D41" s="79" t="s">
        <v>6328</v>
      </c>
      <c r="E41" s="79" t="s">
        <v>6329</v>
      </c>
      <c r="F41" s="79" t="s">
        <v>6330</v>
      </c>
      <c r="G41" s="79" t="s">
        <v>6331</v>
      </c>
      <c r="H41" s="79" t="s">
        <v>6332</v>
      </c>
      <c r="I41" s="79" t="s">
        <v>6333</v>
      </c>
      <c r="J41" s="79" t="s">
        <v>6334</v>
      </c>
      <c r="K41" s="79" t="s">
        <v>6335</v>
      </c>
      <c r="L41" s="79" t="s">
        <v>6336</v>
      </c>
      <c r="M41" s="79" t="s">
        <v>6337</v>
      </c>
      <c r="N41" s="79" t="s">
        <v>6338</v>
      </c>
      <c r="O41" s="79" t="s">
        <v>6339</v>
      </c>
      <c r="P41" s="79" t="s">
        <v>6340</v>
      </c>
    </row>
    <row r="42" spans="1:16" ht="12.75">
      <c r="A42" s="77">
        <v>34</v>
      </c>
      <c r="B42" s="79" t="s">
        <v>6341</v>
      </c>
      <c r="C42" s="79" t="s">
        <v>6342</v>
      </c>
      <c r="D42" s="79" t="s">
        <v>6343</v>
      </c>
      <c r="E42" s="79" t="s">
        <v>6344</v>
      </c>
      <c r="F42" s="79" t="s">
        <v>6345</v>
      </c>
      <c r="G42" s="79" t="s">
        <v>6346</v>
      </c>
      <c r="H42" s="79" t="s">
        <v>6347</v>
      </c>
      <c r="I42" s="79" t="s">
        <v>6348</v>
      </c>
      <c r="J42" s="79" t="s">
        <v>6349</v>
      </c>
      <c r="K42" s="79" t="s">
        <v>6350</v>
      </c>
      <c r="L42" s="79" t="s">
        <v>6351</v>
      </c>
      <c r="M42" s="79" t="s">
        <v>6352</v>
      </c>
      <c r="N42" s="79" t="s">
        <v>6353</v>
      </c>
      <c r="O42" s="79" t="s">
        <v>6354</v>
      </c>
      <c r="P42" s="79" t="s">
        <v>6355</v>
      </c>
    </row>
    <row r="43" spans="1:16" ht="12.75">
      <c r="A43" s="77">
        <v>35</v>
      </c>
      <c r="B43" s="79" t="s">
        <v>6356</v>
      </c>
      <c r="C43" s="79" t="s">
        <v>6357</v>
      </c>
      <c r="D43" s="79" t="s">
        <v>6358</v>
      </c>
      <c r="E43" s="79" t="s">
        <v>6359</v>
      </c>
      <c r="F43" s="79" t="s">
        <v>6360</v>
      </c>
      <c r="G43" s="79" t="s">
        <v>6361</v>
      </c>
      <c r="H43" s="79" t="s">
        <v>6362</v>
      </c>
      <c r="I43" s="79" t="s">
        <v>6363</v>
      </c>
      <c r="J43" s="79" t="s">
        <v>6364</v>
      </c>
      <c r="K43" s="79" t="s">
        <v>6365</v>
      </c>
      <c r="L43" s="79" t="s">
        <v>6366</v>
      </c>
      <c r="M43" s="79" t="s">
        <v>6367</v>
      </c>
      <c r="N43" s="79" t="s">
        <v>6368</v>
      </c>
      <c r="O43" s="79" t="s">
        <v>6369</v>
      </c>
      <c r="P43" s="79" t="s">
        <v>6370</v>
      </c>
    </row>
    <row r="44" spans="1:16" ht="12.75">
      <c r="A44" s="77">
        <v>36</v>
      </c>
      <c r="B44" s="79" t="s">
        <v>6371</v>
      </c>
      <c r="C44" s="79" t="s">
        <v>6372</v>
      </c>
      <c r="D44" s="79" t="s">
        <v>6373</v>
      </c>
      <c r="E44" s="79" t="s">
        <v>6374</v>
      </c>
      <c r="F44" s="79" t="s">
        <v>6375</v>
      </c>
      <c r="G44" s="79" t="s">
        <v>6376</v>
      </c>
      <c r="H44" s="79" t="s">
        <v>6377</v>
      </c>
      <c r="I44" s="79" t="s">
        <v>6378</v>
      </c>
      <c r="J44" s="79" t="s">
        <v>6379</v>
      </c>
      <c r="K44" s="79" t="s">
        <v>6380</v>
      </c>
      <c r="L44" s="79" t="s">
        <v>6381</v>
      </c>
      <c r="M44" s="79" t="s">
        <v>6382</v>
      </c>
      <c r="N44" s="79" t="s">
        <v>6383</v>
      </c>
      <c r="O44" s="79" t="s">
        <v>6384</v>
      </c>
      <c r="P44" s="79" t="s">
        <v>6385</v>
      </c>
    </row>
    <row r="45" spans="1:16" ht="12.75">
      <c r="A45" s="77">
        <v>37</v>
      </c>
      <c r="B45" s="79" t="s">
        <v>6386</v>
      </c>
      <c r="C45" s="79" t="s">
        <v>6387</v>
      </c>
      <c r="D45" s="79" t="s">
        <v>6388</v>
      </c>
      <c r="E45" s="79" t="s">
        <v>6389</v>
      </c>
      <c r="F45" s="79" t="s">
        <v>6390</v>
      </c>
      <c r="G45" s="79" t="s">
        <v>6391</v>
      </c>
      <c r="H45" s="79" t="s">
        <v>6392</v>
      </c>
      <c r="I45" s="79" t="s">
        <v>6393</v>
      </c>
      <c r="J45" s="79" t="s">
        <v>6394</v>
      </c>
      <c r="K45" s="79" t="s">
        <v>6395</v>
      </c>
      <c r="L45" s="79" t="s">
        <v>6396</v>
      </c>
      <c r="M45" s="79" t="s">
        <v>6397</v>
      </c>
      <c r="N45" s="79" t="s">
        <v>6398</v>
      </c>
      <c r="O45" s="79" t="s">
        <v>6399</v>
      </c>
      <c r="P45" s="79" t="s">
        <v>6400</v>
      </c>
    </row>
    <row r="46" spans="1:16" ht="12.75">
      <c r="A46" s="77">
        <v>38</v>
      </c>
      <c r="B46" s="79" t="s">
        <v>6401</v>
      </c>
      <c r="C46" s="79" t="s">
        <v>6402</v>
      </c>
      <c r="D46" s="79" t="s">
        <v>6403</v>
      </c>
      <c r="E46" s="79" t="s">
        <v>6404</v>
      </c>
      <c r="F46" s="79" t="s">
        <v>6405</v>
      </c>
      <c r="G46" s="79" t="s">
        <v>6406</v>
      </c>
      <c r="H46" s="79" t="s">
        <v>6407</v>
      </c>
      <c r="I46" s="79" t="s">
        <v>6408</v>
      </c>
      <c r="J46" s="79" t="s">
        <v>6409</v>
      </c>
      <c r="K46" s="79" t="s">
        <v>6410</v>
      </c>
      <c r="L46" s="79" t="s">
        <v>6411</v>
      </c>
      <c r="M46" s="79" t="s">
        <v>6412</v>
      </c>
      <c r="N46" s="79" t="s">
        <v>6413</v>
      </c>
      <c r="O46" s="79" t="s">
        <v>6414</v>
      </c>
      <c r="P46" s="79" t="s">
        <v>6415</v>
      </c>
    </row>
    <row r="47" spans="1:16" ht="12.75">
      <c r="A47" s="77">
        <v>39</v>
      </c>
      <c r="B47" s="79" t="s">
        <v>6416</v>
      </c>
      <c r="C47" s="79" t="s">
        <v>6417</v>
      </c>
      <c r="D47" s="79" t="s">
        <v>6418</v>
      </c>
      <c r="E47" s="79" t="s">
        <v>6419</v>
      </c>
      <c r="F47" s="79" t="s">
        <v>6420</v>
      </c>
      <c r="G47" s="79" t="s">
        <v>6421</v>
      </c>
      <c r="H47" s="79" t="s">
        <v>6422</v>
      </c>
      <c r="I47" s="79" t="s">
        <v>6423</v>
      </c>
      <c r="J47" s="79" t="s">
        <v>6424</v>
      </c>
      <c r="K47" s="79" t="s">
        <v>6425</v>
      </c>
      <c r="L47" s="79" t="s">
        <v>6426</v>
      </c>
      <c r="M47" s="79" t="s">
        <v>6427</v>
      </c>
      <c r="N47" s="79" t="s">
        <v>6428</v>
      </c>
      <c r="O47" s="79" t="s">
        <v>6429</v>
      </c>
      <c r="P47" s="79" t="s">
        <v>6430</v>
      </c>
    </row>
    <row r="48" spans="1:16" ht="12.75">
      <c r="A48" s="77">
        <v>40</v>
      </c>
      <c r="B48" s="79" t="s">
        <v>6431</v>
      </c>
      <c r="C48" s="79" t="s">
        <v>6432</v>
      </c>
      <c r="D48" s="79" t="s">
        <v>6433</v>
      </c>
      <c r="E48" s="79" t="s">
        <v>6434</v>
      </c>
      <c r="F48" s="79" t="s">
        <v>6435</v>
      </c>
      <c r="G48" s="79" t="s">
        <v>6436</v>
      </c>
      <c r="H48" s="79" t="s">
        <v>6437</v>
      </c>
      <c r="I48" s="79" t="s">
        <v>6438</v>
      </c>
      <c r="J48" s="79" t="s">
        <v>6439</v>
      </c>
      <c r="K48" s="79" t="s">
        <v>6440</v>
      </c>
      <c r="L48" s="79" t="s">
        <v>6441</v>
      </c>
      <c r="M48" s="79" t="s">
        <v>6442</v>
      </c>
      <c r="N48" s="79" t="s">
        <v>6443</v>
      </c>
      <c r="O48" s="79" t="s">
        <v>6444</v>
      </c>
      <c r="P48" s="79" t="s">
        <v>6445</v>
      </c>
    </row>
    <row r="49" spans="1:16" ht="12.75">
      <c r="A49" s="77">
        <v>41</v>
      </c>
      <c r="B49" s="79" t="s">
        <v>6446</v>
      </c>
      <c r="C49" s="79" t="s">
        <v>6447</v>
      </c>
      <c r="D49" s="79" t="s">
        <v>6448</v>
      </c>
      <c r="E49" s="79" t="s">
        <v>6449</v>
      </c>
      <c r="F49" s="79" t="s">
        <v>6450</v>
      </c>
      <c r="G49" s="79" t="s">
        <v>6451</v>
      </c>
      <c r="H49" s="79" t="s">
        <v>6452</v>
      </c>
      <c r="I49" s="79" t="s">
        <v>6453</v>
      </c>
      <c r="J49" s="79" t="s">
        <v>6454</v>
      </c>
      <c r="K49" s="79" t="s">
        <v>6455</v>
      </c>
      <c r="L49" s="79" t="s">
        <v>6456</v>
      </c>
      <c r="M49" s="79" t="s">
        <v>6457</v>
      </c>
      <c r="N49" s="79" t="s">
        <v>6458</v>
      </c>
      <c r="O49" s="79" t="s">
        <v>6459</v>
      </c>
      <c r="P49" s="79" t="s">
        <v>6460</v>
      </c>
    </row>
    <row r="50" spans="1:16" ht="12.75">
      <c r="A50" s="77">
        <v>42</v>
      </c>
      <c r="B50" s="79" t="s">
        <v>6461</v>
      </c>
      <c r="C50" s="79" t="s">
        <v>6462</v>
      </c>
      <c r="D50" s="79" t="s">
        <v>6463</v>
      </c>
      <c r="E50" s="79" t="s">
        <v>6464</v>
      </c>
      <c r="F50" s="79" t="s">
        <v>6465</v>
      </c>
      <c r="G50" s="79" t="s">
        <v>6466</v>
      </c>
      <c r="H50" s="79" t="s">
        <v>6467</v>
      </c>
      <c r="I50" s="79" t="s">
        <v>6468</v>
      </c>
      <c r="J50" s="79" t="s">
        <v>6469</v>
      </c>
      <c r="K50" s="79" t="s">
        <v>6470</v>
      </c>
      <c r="L50" s="79" t="s">
        <v>6471</v>
      </c>
      <c r="M50" s="79" t="s">
        <v>6472</v>
      </c>
      <c r="N50" s="79" t="s">
        <v>6473</v>
      </c>
      <c r="O50" s="79" t="s">
        <v>6474</v>
      </c>
      <c r="P50" s="79" t="s">
        <v>6475</v>
      </c>
    </row>
    <row r="51" spans="1:16" ht="12.75">
      <c r="A51" s="77">
        <v>43</v>
      </c>
      <c r="B51" s="79" t="s">
        <v>6476</v>
      </c>
      <c r="C51" s="79" t="s">
        <v>6477</v>
      </c>
      <c r="D51" s="79" t="s">
        <v>6478</v>
      </c>
      <c r="E51" s="79" t="s">
        <v>6479</v>
      </c>
      <c r="F51" s="79" t="s">
        <v>6480</v>
      </c>
      <c r="G51" s="79" t="s">
        <v>6481</v>
      </c>
      <c r="H51" s="79" t="s">
        <v>6482</v>
      </c>
      <c r="I51" s="79" t="s">
        <v>6483</v>
      </c>
      <c r="J51" s="79" t="s">
        <v>6484</v>
      </c>
      <c r="K51" s="79" t="s">
        <v>6485</v>
      </c>
      <c r="L51" s="79" t="s">
        <v>6486</v>
      </c>
      <c r="M51" s="79" t="s">
        <v>6487</v>
      </c>
      <c r="N51" s="79" t="s">
        <v>6488</v>
      </c>
      <c r="O51" s="79" t="s">
        <v>6489</v>
      </c>
      <c r="P51" s="79" t="s">
        <v>6490</v>
      </c>
    </row>
    <row r="52" spans="1:16" ht="12.75">
      <c r="A52" s="77">
        <v>44</v>
      </c>
      <c r="B52" s="79" t="s">
        <v>6491</v>
      </c>
      <c r="C52" s="79" t="s">
        <v>6492</v>
      </c>
      <c r="D52" s="79" t="s">
        <v>6493</v>
      </c>
      <c r="E52" s="79" t="s">
        <v>6494</v>
      </c>
      <c r="F52" s="79" t="s">
        <v>6495</v>
      </c>
      <c r="G52" s="79" t="s">
        <v>6496</v>
      </c>
      <c r="H52" s="79" t="s">
        <v>6497</v>
      </c>
      <c r="I52" s="79" t="s">
        <v>6498</v>
      </c>
      <c r="J52" s="79" t="s">
        <v>6499</v>
      </c>
      <c r="K52" s="79" t="s">
        <v>6500</v>
      </c>
      <c r="L52" s="79" t="s">
        <v>6501</v>
      </c>
      <c r="M52" s="79" t="s">
        <v>6502</v>
      </c>
      <c r="N52" s="79" t="s">
        <v>6503</v>
      </c>
      <c r="O52" s="79" t="s">
        <v>6504</v>
      </c>
      <c r="P52" s="79" t="s">
        <v>6505</v>
      </c>
    </row>
    <row r="53" spans="1:16" ht="12.75">
      <c r="A53" s="77">
        <v>45</v>
      </c>
      <c r="B53" s="79" t="s">
        <v>6506</v>
      </c>
      <c r="C53" s="79" t="s">
        <v>6507</v>
      </c>
      <c r="D53" s="79" t="s">
        <v>6508</v>
      </c>
      <c r="E53" s="79" t="s">
        <v>6509</v>
      </c>
      <c r="F53" s="79" t="s">
        <v>6510</v>
      </c>
      <c r="G53" s="79" t="s">
        <v>6511</v>
      </c>
      <c r="H53" s="79" t="s">
        <v>6512</v>
      </c>
      <c r="I53" s="79" t="s">
        <v>6513</v>
      </c>
      <c r="J53" s="79" t="s">
        <v>6514</v>
      </c>
      <c r="K53" s="79" t="s">
        <v>6515</v>
      </c>
      <c r="L53" s="79" t="s">
        <v>6516</v>
      </c>
      <c r="M53" s="79" t="s">
        <v>6517</v>
      </c>
      <c r="N53" s="79" t="s">
        <v>6518</v>
      </c>
      <c r="O53" s="79" t="s">
        <v>6519</v>
      </c>
      <c r="P53" s="79" t="s">
        <v>6520</v>
      </c>
    </row>
    <row r="54" spans="1:16" ht="12.75">
      <c r="A54" s="77">
        <v>46</v>
      </c>
      <c r="B54" s="79" t="s">
        <v>6521</v>
      </c>
      <c r="C54" s="79" t="s">
        <v>6522</v>
      </c>
      <c r="D54" s="79" t="s">
        <v>6523</v>
      </c>
      <c r="E54" s="79" t="s">
        <v>6524</v>
      </c>
      <c r="F54" s="79" t="s">
        <v>6525</v>
      </c>
      <c r="G54" s="79" t="s">
        <v>6526</v>
      </c>
      <c r="H54" s="79" t="s">
        <v>6527</v>
      </c>
      <c r="I54" s="79" t="s">
        <v>6528</v>
      </c>
      <c r="J54" s="79" t="s">
        <v>6529</v>
      </c>
      <c r="K54" s="79" t="s">
        <v>6530</v>
      </c>
      <c r="L54" s="79" t="s">
        <v>6531</v>
      </c>
      <c r="M54" s="79" t="s">
        <v>6532</v>
      </c>
      <c r="N54" s="79" t="s">
        <v>6533</v>
      </c>
      <c r="O54" s="79" t="s">
        <v>6534</v>
      </c>
      <c r="P54" s="79" t="s">
        <v>6535</v>
      </c>
    </row>
    <row r="55" spans="1:16" ht="12.75">
      <c r="A55" s="77">
        <v>47</v>
      </c>
      <c r="B55" s="79" t="s">
        <v>6536</v>
      </c>
      <c r="C55" s="79" t="s">
        <v>6537</v>
      </c>
      <c r="D55" s="79" t="s">
        <v>6538</v>
      </c>
      <c r="E55" s="79" t="s">
        <v>6539</v>
      </c>
      <c r="F55" s="79" t="s">
        <v>6540</v>
      </c>
      <c r="G55" s="79" t="s">
        <v>6541</v>
      </c>
      <c r="H55" s="79" t="s">
        <v>6542</v>
      </c>
      <c r="I55" s="79" t="s">
        <v>6543</v>
      </c>
      <c r="J55" s="79" t="s">
        <v>6544</v>
      </c>
      <c r="K55" s="79" t="s">
        <v>6545</v>
      </c>
      <c r="L55" s="79" t="s">
        <v>6546</v>
      </c>
      <c r="M55" s="79" t="s">
        <v>6547</v>
      </c>
      <c r="N55" s="79" t="s">
        <v>6548</v>
      </c>
      <c r="O55" s="79" t="s">
        <v>6549</v>
      </c>
      <c r="P55" s="79" t="s">
        <v>6550</v>
      </c>
    </row>
    <row r="56" spans="1:16" ht="12.75">
      <c r="A56" s="77">
        <v>48</v>
      </c>
      <c r="B56" s="79" t="s">
        <v>6551</v>
      </c>
      <c r="C56" s="79" t="s">
        <v>6552</v>
      </c>
      <c r="D56" s="79" t="s">
        <v>6553</v>
      </c>
      <c r="E56" s="79" t="s">
        <v>6554</v>
      </c>
      <c r="F56" s="79" t="s">
        <v>6555</v>
      </c>
      <c r="G56" s="79" t="s">
        <v>6556</v>
      </c>
      <c r="H56" s="79" t="s">
        <v>6557</v>
      </c>
      <c r="I56" s="79" t="s">
        <v>6558</v>
      </c>
      <c r="J56" s="79" t="s">
        <v>6559</v>
      </c>
      <c r="K56" s="79" t="s">
        <v>6560</v>
      </c>
      <c r="L56" s="79" t="s">
        <v>6561</v>
      </c>
      <c r="M56" s="79" t="s">
        <v>6562</v>
      </c>
      <c r="N56" s="79" t="s">
        <v>6563</v>
      </c>
      <c r="O56" s="79" t="s">
        <v>6564</v>
      </c>
      <c r="P56" s="79" t="s">
        <v>6565</v>
      </c>
    </row>
    <row r="58" ht="12.75">
      <c r="A58" s="76" t="e">
        <f>HLOOKUP('[2]NEER Claim Cost Calculator'!$I$22,B62:Q111,MATCH('[2]NEER Claim Cost Calculator'!$K$22,A62:A111))</f>
        <v>#REF!</v>
      </c>
    </row>
    <row r="59" spans="1:16" ht="12.75">
      <c r="A59" s="475" t="s">
        <v>6566</v>
      </c>
      <c r="B59" s="475"/>
      <c r="C59" s="475"/>
      <c r="D59" s="475"/>
      <c r="E59" s="475"/>
      <c r="F59" s="475"/>
      <c r="G59" s="475"/>
      <c r="H59" s="475"/>
      <c r="I59" s="475"/>
      <c r="J59" s="475"/>
      <c r="K59" s="475"/>
      <c r="L59" s="475"/>
      <c r="M59" s="475"/>
      <c r="N59" s="475"/>
      <c r="O59" s="475"/>
      <c r="P59" s="475"/>
    </row>
    <row r="60" spans="1:16" ht="12.75">
      <c r="A60" s="479" t="s">
        <v>6567</v>
      </c>
      <c r="B60" s="479"/>
      <c r="C60" s="479"/>
      <c r="D60" s="479"/>
      <c r="E60" s="479"/>
      <c r="F60" s="479"/>
      <c r="G60" s="479"/>
      <c r="H60" s="479"/>
      <c r="I60" s="479"/>
      <c r="J60" s="479"/>
      <c r="K60" s="479"/>
      <c r="L60" s="479"/>
      <c r="M60" s="479"/>
      <c r="N60" s="479"/>
      <c r="O60" s="479"/>
      <c r="P60" s="479"/>
    </row>
    <row r="61" spans="1:16" ht="12.75">
      <c r="A61" s="80" t="s">
        <v>6568</v>
      </c>
      <c r="B61" s="81" t="s">
        <v>6569</v>
      </c>
      <c r="C61" s="81" t="s">
        <v>6570</v>
      </c>
      <c r="D61" s="81" t="s">
        <v>6571</v>
      </c>
      <c r="E61" s="81" t="s">
        <v>6572</v>
      </c>
      <c r="F61" s="81" t="s">
        <v>6573</v>
      </c>
      <c r="G61" s="81" t="s">
        <v>6574</v>
      </c>
      <c r="H61" s="81" t="s">
        <v>6575</v>
      </c>
      <c r="I61" s="81" t="s">
        <v>6576</v>
      </c>
      <c r="J61" s="81" t="s">
        <v>6577</v>
      </c>
      <c r="K61" s="81" t="s">
        <v>6578</v>
      </c>
      <c r="L61" s="81" t="s">
        <v>6579</v>
      </c>
      <c r="M61" s="81" t="s">
        <v>6580</v>
      </c>
      <c r="N61" s="81" t="s">
        <v>6581</v>
      </c>
      <c r="O61" s="81" t="s">
        <v>6582</v>
      </c>
      <c r="P61" s="81" t="s">
        <v>6583</v>
      </c>
    </row>
    <row r="62" spans="1:16" ht="12.75">
      <c r="A62" s="82" t="s">
        <v>6584</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ht="12.75">
      <c r="A63" s="77">
        <v>0</v>
      </c>
      <c r="B63" s="79" t="s">
        <v>6585</v>
      </c>
      <c r="C63" s="79" t="s">
        <v>6586</v>
      </c>
      <c r="D63" s="79" t="s">
        <v>6587</v>
      </c>
      <c r="E63" s="79" t="s">
        <v>6588</v>
      </c>
      <c r="F63" s="79" t="s">
        <v>6589</v>
      </c>
      <c r="G63" s="79" t="s">
        <v>6590</v>
      </c>
      <c r="H63" s="79" t="s">
        <v>6591</v>
      </c>
      <c r="I63" s="79" t="s">
        <v>6592</v>
      </c>
      <c r="J63" s="79" t="s">
        <v>6593</v>
      </c>
      <c r="K63" s="79" t="s">
        <v>6594</v>
      </c>
      <c r="L63" s="79" t="s">
        <v>6595</v>
      </c>
      <c r="M63" s="79" t="s">
        <v>6596</v>
      </c>
      <c r="N63" s="79" t="s">
        <v>6597</v>
      </c>
      <c r="O63" s="79" t="s">
        <v>6598</v>
      </c>
      <c r="P63" s="79" t="s">
        <v>6599</v>
      </c>
    </row>
    <row r="64" spans="1:16" ht="12.75">
      <c r="A64" s="77">
        <v>1</v>
      </c>
      <c r="B64" s="79" t="s">
        <v>6600</v>
      </c>
      <c r="C64" s="79" t="s">
        <v>6601</v>
      </c>
      <c r="D64" s="79" t="s">
        <v>6602</v>
      </c>
      <c r="E64" s="79" t="s">
        <v>6603</v>
      </c>
      <c r="F64" s="79" t="s">
        <v>6604</v>
      </c>
      <c r="G64" s="79" t="s">
        <v>6605</v>
      </c>
      <c r="H64" s="79" t="s">
        <v>6606</v>
      </c>
      <c r="I64" s="79" t="s">
        <v>6607</v>
      </c>
      <c r="J64" s="79" t="s">
        <v>6608</v>
      </c>
      <c r="K64" s="79" t="s">
        <v>6609</v>
      </c>
      <c r="L64" s="79" t="s">
        <v>6610</v>
      </c>
      <c r="M64" s="79" t="s">
        <v>6611</v>
      </c>
      <c r="N64" s="79" t="s">
        <v>6612</v>
      </c>
      <c r="O64" s="79" t="s">
        <v>6613</v>
      </c>
      <c r="P64" s="79" t="s">
        <v>6614</v>
      </c>
    </row>
    <row r="65" spans="1:16" ht="12.75">
      <c r="A65" s="77">
        <v>2</v>
      </c>
      <c r="B65" s="79" t="s">
        <v>6615</v>
      </c>
      <c r="C65" s="79" t="s">
        <v>6616</v>
      </c>
      <c r="D65" s="79" t="s">
        <v>6617</v>
      </c>
      <c r="E65" s="79" t="s">
        <v>6618</v>
      </c>
      <c r="F65" s="79" t="s">
        <v>6619</v>
      </c>
      <c r="G65" s="79" t="s">
        <v>6620</v>
      </c>
      <c r="H65" s="79" t="s">
        <v>6621</v>
      </c>
      <c r="I65" s="79" t="s">
        <v>6622</v>
      </c>
      <c r="J65" s="79" t="s">
        <v>6623</v>
      </c>
      <c r="K65" s="79" t="s">
        <v>6624</v>
      </c>
      <c r="L65" s="79" t="s">
        <v>6625</v>
      </c>
      <c r="M65" s="79" t="s">
        <v>6626</v>
      </c>
      <c r="N65" s="79" t="s">
        <v>6627</v>
      </c>
      <c r="O65" s="79" t="s">
        <v>6628</v>
      </c>
      <c r="P65" s="79" t="s">
        <v>6629</v>
      </c>
    </row>
    <row r="66" spans="1:16" ht="12.75">
      <c r="A66" s="77">
        <v>3</v>
      </c>
      <c r="B66" s="79" t="s">
        <v>6630</v>
      </c>
      <c r="C66" s="79" t="s">
        <v>6631</v>
      </c>
      <c r="D66" s="79" t="s">
        <v>6632</v>
      </c>
      <c r="E66" s="79" t="s">
        <v>6633</v>
      </c>
      <c r="F66" s="79" t="s">
        <v>6634</v>
      </c>
      <c r="G66" s="79" t="s">
        <v>6635</v>
      </c>
      <c r="H66" s="79" t="s">
        <v>6636</v>
      </c>
      <c r="I66" s="79" t="s">
        <v>6637</v>
      </c>
      <c r="J66" s="79" t="s">
        <v>6638</v>
      </c>
      <c r="K66" s="79" t="s">
        <v>6639</v>
      </c>
      <c r="L66" s="79" t="s">
        <v>6640</v>
      </c>
      <c r="M66" s="79" t="s">
        <v>6641</v>
      </c>
      <c r="N66" s="79" t="s">
        <v>6642</v>
      </c>
      <c r="O66" s="79" t="s">
        <v>6643</v>
      </c>
      <c r="P66" s="79" t="s">
        <v>6644</v>
      </c>
    </row>
    <row r="67" spans="1:16" ht="12.75">
      <c r="A67" s="77">
        <v>4</v>
      </c>
      <c r="B67" s="79" t="s">
        <v>6645</v>
      </c>
      <c r="C67" s="79" t="s">
        <v>6646</v>
      </c>
      <c r="D67" s="79" t="s">
        <v>6647</v>
      </c>
      <c r="E67" s="79" t="s">
        <v>6648</v>
      </c>
      <c r="F67" s="79" t="s">
        <v>6649</v>
      </c>
      <c r="G67" s="79" t="s">
        <v>6650</v>
      </c>
      <c r="H67" s="79" t="s">
        <v>6651</v>
      </c>
      <c r="I67" s="79" t="s">
        <v>6652</v>
      </c>
      <c r="J67" s="79" t="s">
        <v>6653</v>
      </c>
      <c r="K67" s="79" t="s">
        <v>6654</v>
      </c>
      <c r="L67" s="79" t="s">
        <v>6655</v>
      </c>
      <c r="M67" s="79" t="s">
        <v>6656</v>
      </c>
      <c r="N67" s="79" t="s">
        <v>6657</v>
      </c>
      <c r="O67" s="79" t="s">
        <v>6658</v>
      </c>
      <c r="P67" s="79" t="s">
        <v>6659</v>
      </c>
    </row>
    <row r="68" spans="1:16" ht="12.75">
      <c r="A68" s="77">
        <v>5</v>
      </c>
      <c r="B68" s="79" t="s">
        <v>6660</v>
      </c>
      <c r="C68" s="79" t="s">
        <v>6661</v>
      </c>
      <c r="D68" s="79" t="s">
        <v>6662</v>
      </c>
      <c r="E68" s="79" t="s">
        <v>6663</v>
      </c>
      <c r="F68" s="79" t="s">
        <v>6664</v>
      </c>
      <c r="G68" s="79" t="s">
        <v>6665</v>
      </c>
      <c r="H68" s="79" t="s">
        <v>6666</v>
      </c>
      <c r="I68" s="79" t="s">
        <v>6667</v>
      </c>
      <c r="J68" s="79" t="s">
        <v>6668</v>
      </c>
      <c r="K68" s="79" t="s">
        <v>6669</v>
      </c>
      <c r="L68" s="79" t="s">
        <v>6670</v>
      </c>
      <c r="M68" s="79" t="s">
        <v>6671</v>
      </c>
      <c r="N68" s="79" t="s">
        <v>6672</v>
      </c>
      <c r="O68" s="79" t="s">
        <v>6673</v>
      </c>
      <c r="P68" s="79" t="s">
        <v>6674</v>
      </c>
    </row>
    <row r="69" spans="1:16" ht="12.75">
      <c r="A69" s="77">
        <v>6</v>
      </c>
      <c r="B69" s="79" t="s">
        <v>6675</v>
      </c>
      <c r="C69" s="79" t="s">
        <v>6676</v>
      </c>
      <c r="D69" s="79" t="s">
        <v>6677</v>
      </c>
      <c r="E69" s="79" t="s">
        <v>6678</v>
      </c>
      <c r="F69" s="79" t="s">
        <v>6679</v>
      </c>
      <c r="G69" s="79" t="s">
        <v>6680</v>
      </c>
      <c r="H69" s="79" t="s">
        <v>6681</v>
      </c>
      <c r="I69" s="79" t="s">
        <v>6682</v>
      </c>
      <c r="J69" s="79" t="s">
        <v>6683</v>
      </c>
      <c r="K69" s="79" t="s">
        <v>6684</v>
      </c>
      <c r="L69" s="79" t="s">
        <v>6685</v>
      </c>
      <c r="M69" s="79" t="s">
        <v>6686</v>
      </c>
      <c r="N69" s="79" t="s">
        <v>6687</v>
      </c>
      <c r="O69" s="79" t="s">
        <v>6688</v>
      </c>
      <c r="P69" s="79" t="s">
        <v>6689</v>
      </c>
    </row>
    <row r="70" spans="1:16" ht="12.75">
      <c r="A70" s="77">
        <v>7</v>
      </c>
      <c r="B70" s="79" t="s">
        <v>6690</v>
      </c>
      <c r="C70" s="79" t="s">
        <v>6691</v>
      </c>
      <c r="D70" s="79" t="s">
        <v>6692</v>
      </c>
      <c r="E70" s="79" t="s">
        <v>6693</v>
      </c>
      <c r="F70" s="79" t="s">
        <v>6694</v>
      </c>
      <c r="G70" s="79" t="s">
        <v>6695</v>
      </c>
      <c r="H70" s="79" t="s">
        <v>6696</v>
      </c>
      <c r="I70" s="79" t="s">
        <v>6697</v>
      </c>
      <c r="J70" s="79" t="s">
        <v>6698</v>
      </c>
      <c r="K70" s="79" t="s">
        <v>6699</v>
      </c>
      <c r="L70" s="79" t="s">
        <v>6700</v>
      </c>
      <c r="M70" s="79" t="s">
        <v>6701</v>
      </c>
      <c r="N70" s="79" t="s">
        <v>6702</v>
      </c>
      <c r="O70" s="79" t="s">
        <v>6703</v>
      </c>
      <c r="P70" s="79" t="s">
        <v>6704</v>
      </c>
    </row>
    <row r="71" spans="1:16" ht="12.75">
      <c r="A71" s="77">
        <v>8</v>
      </c>
      <c r="B71" s="79" t="s">
        <v>6705</v>
      </c>
      <c r="C71" s="79" t="s">
        <v>6706</v>
      </c>
      <c r="D71" s="79" t="s">
        <v>6707</v>
      </c>
      <c r="E71" s="79" t="s">
        <v>6708</v>
      </c>
      <c r="F71" s="79" t="s">
        <v>6709</v>
      </c>
      <c r="G71" s="79" t="s">
        <v>6710</v>
      </c>
      <c r="H71" s="79" t="s">
        <v>6711</v>
      </c>
      <c r="I71" s="79" t="s">
        <v>6712</v>
      </c>
      <c r="J71" s="79" t="s">
        <v>6713</v>
      </c>
      <c r="K71" s="79" t="s">
        <v>6714</v>
      </c>
      <c r="L71" s="79" t="s">
        <v>6715</v>
      </c>
      <c r="M71" s="79" t="s">
        <v>6716</v>
      </c>
      <c r="N71" s="79" t="s">
        <v>6717</v>
      </c>
      <c r="O71" s="79" t="s">
        <v>6718</v>
      </c>
      <c r="P71" s="79" t="s">
        <v>6719</v>
      </c>
    </row>
    <row r="72" spans="1:16" ht="12.75">
      <c r="A72" s="77">
        <v>9</v>
      </c>
      <c r="B72" s="79" t="s">
        <v>6720</v>
      </c>
      <c r="C72" s="79" t="s">
        <v>6721</v>
      </c>
      <c r="D72" s="79" t="s">
        <v>6722</v>
      </c>
      <c r="E72" s="79" t="s">
        <v>6723</v>
      </c>
      <c r="F72" s="79" t="s">
        <v>6724</v>
      </c>
      <c r="G72" s="79" t="s">
        <v>6725</v>
      </c>
      <c r="H72" s="79" t="s">
        <v>6726</v>
      </c>
      <c r="I72" s="79" t="s">
        <v>6727</v>
      </c>
      <c r="J72" s="79" t="s">
        <v>6728</v>
      </c>
      <c r="K72" s="79" t="s">
        <v>6729</v>
      </c>
      <c r="L72" s="79" t="s">
        <v>6730</v>
      </c>
      <c r="M72" s="79" t="s">
        <v>6731</v>
      </c>
      <c r="N72" s="79" t="s">
        <v>6732</v>
      </c>
      <c r="O72" s="79" t="s">
        <v>6733</v>
      </c>
      <c r="P72" s="79" t="s">
        <v>6734</v>
      </c>
    </row>
    <row r="73" spans="1:16" ht="12.75">
      <c r="A73" s="77">
        <v>10</v>
      </c>
      <c r="B73" s="79" t="s">
        <v>6735</v>
      </c>
      <c r="C73" s="79" t="s">
        <v>6736</v>
      </c>
      <c r="D73" s="79" t="s">
        <v>6737</v>
      </c>
      <c r="E73" s="79" t="s">
        <v>6738</v>
      </c>
      <c r="F73" s="79" t="s">
        <v>6739</v>
      </c>
      <c r="G73" s="79" t="s">
        <v>6740</v>
      </c>
      <c r="H73" s="79" t="s">
        <v>6741</v>
      </c>
      <c r="I73" s="79" t="s">
        <v>6742</v>
      </c>
      <c r="J73" s="79" t="s">
        <v>6743</v>
      </c>
      <c r="K73" s="79" t="s">
        <v>6744</v>
      </c>
      <c r="L73" s="79" t="s">
        <v>6745</v>
      </c>
      <c r="M73" s="79" t="s">
        <v>6746</v>
      </c>
      <c r="N73" s="79" t="s">
        <v>6747</v>
      </c>
      <c r="O73" s="79" t="s">
        <v>6748</v>
      </c>
      <c r="P73" s="79" t="s">
        <v>6749</v>
      </c>
    </row>
    <row r="74" spans="1:16" ht="12.75">
      <c r="A74" s="77">
        <v>11</v>
      </c>
      <c r="B74" s="79" t="s">
        <v>6750</v>
      </c>
      <c r="C74" s="79" t="s">
        <v>6751</v>
      </c>
      <c r="D74" s="79" t="s">
        <v>6752</v>
      </c>
      <c r="E74" s="79" t="s">
        <v>6753</v>
      </c>
      <c r="F74" s="79" t="s">
        <v>6754</v>
      </c>
      <c r="G74" s="79" t="s">
        <v>6755</v>
      </c>
      <c r="H74" s="79" t="s">
        <v>6756</v>
      </c>
      <c r="I74" s="79" t="s">
        <v>6757</v>
      </c>
      <c r="J74" s="79" t="s">
        <v>6758</v>
      </c>
      <c r="K74" s="79" t="s">
        <v>6759</v>
      </c>
      <c r="L74" s="79" t="s">
        <v>6760</v>
      </c>
      <c r="M74" s="79" t="s">
        <v>6761</v>
      </c>
      <c r="N74" s="79" t="s">
        <v>6762</v>
      </c>
      <c r="O74" s="79" t="s">
        <v>6763</v>
      </c>
      <c r="P74" s="79" t="s">
        <v>6764</v>
      </c>
    </row>
    <row r="75" spans="1:16" ht="12.75">
      <c r="A75" s="77">
        <v>12</v>
      </c>
      <c r="B75" s="79" t="s">
        <v>6765</v>
      </c>
      <c r="C75" s="79" t="s">
        <v>6766</v>
      </c>
      <c r="D75" s="79" t="s">
        <v>6767</v>
      </c>
      <c r="E75" s="79" t="s">
        <v>6768</v>
      </c>
      <c r="F75" s="79" t="s">
        <v>6769</v>
      </c>
      <c r="G75" s="79" t="s">
        <v>6770</v>
      </c>
      <c r="H75" s="79" t="s">
        <v>6771</v>
      </c>
      <c r="I75" s="79" t="s">
        <v>6772</v>
      </c>
      <c r="J75" s="79" t="s">
        <v>6773</v>
      </c>
      <c r="K75" s="79" t="s">
        <v>6774</v>
      </c>
      <c r="L75" s="79" t="s">
        <v>6775</v>
      </c>
      <c r="M75" s="79" t="s">
        <v>6776</v>
      </c>
      <c r="N75" s="79" t="s">
        <v>6777</v>
      </c>
      <c r="O75" s="79" t="s">
        <v>6778</v>
      </c>
      <c r="P75" s="79" t="s">
        <v>6779</v>
      </c>
    </row>
    <row r="76" spans="1:16" ht="12.75">
      <c r="A76" s="77">
        <v>13</v>
      </c>
      <c r="B76" s="79" t="s">
        <v>6780</v>
      </c>
      <c r="C76" s="79" t="s">
        <v>6781</v>
      </c>
      <c r="D76" s="79" t="s">
        <v>6782</v>
      </c>
      <c r="E76" s="79" t="s">
        <v>6783</v>
      </c>
      <c r="F76" s="79" t="s">
        <v>6784</v>
      </c>
      <c r="G76" s="79" t="s">
        <v>6785</v>
      </c>
      <c r="H76" s="79" t="s">
        <v>6786</v>
      </c>
      <c r="I76" s="79" t="s">
        <v>6787</v>
      </c>
      <c r="J76" s="79" t="s">
        <v>6788</v>
      </c>
      <c r="K76" s="79" t="s">
        <v>6789</v>
      </c>
      <c r="L76" s="79" t="s">
        <v>6790</v>
      </c>
      <c r="M76" s="79" t="s">
        <v>6791</v>
      </c>
      <c r="N76" s="79" t="s">
        <v>6792</v>
      </c>
      <c r="O76" s="79" t="s">
        <v>6793</v>
      </c>
      <c r="P76" s="79" t="s">
        <v>6794</v>
      </c>
    </row>
    <row r="77" spans="1:16" ht="12.75">
      <c r="A77" s="77">
        <v>14</v>
      </c>
      <c r="B77" s="79" t="s">
        <v>6795</v>
      </c>
      <c r="C77" s="79" t="s">
        <v>6796</v>
      </c>
      <c r="D77" s="79" t="s">
        <v>6797</v>
      </c>
      <c r="E77" s="79" t="s">
        <v>6798</v>
      </c>
      <c r="F77" s="79" t="s">
        <v>6799</v>
      </c>
      <c r="G77" s="79" t="s">
        <v>6800</v>
      </c>
      <c r="H77" s="79" t="s">
        <v>6801</v>
      </c>
      <c r="I77" s="79" t="s">
        <v>6802</v>
      </c>
      <c r="J77" s="79" t="s">
        <v>6803</v>
      </c>
      <c r="K77" s="79" t="s">
        <v>6804</v>
      </c>
      <c r="L77" s="79" t="s">
        <v>6805</v>
      </c>
      <c r="M77" s="79" t="s">
        <v>6806</v>
      </c>
      <c r="N77" s="79" t="s">
        <v>6807</v>
      </c>
      <c r="O77" s="79" t="s">
        <v>6808</v>
      </c>
      <c r="P77" s="79" t="s">
        <v>6809</v>
      </c>
    </row>
    <row r="78" spans="1:16" ht="12.75">
      <c r="A78" s="77">
        <v>15</v>
      </c>
      <c r="B78" s="79" t="s">
        <v>6810</v>
      </c>
      <c r="C78" s="79" t="s">
        <v>6811</v>
      </c>
      <c r="D78" s="79" t="s">
        <v>6812</v>
      </c>
      <c r="E78" s="79" t="s">
        <v>6813</v>
      </c>
      <c r="F78" s="79" t="s">
        <v>6814</v>
      </c>
      <c r="G78" s="79" t="s">
        <v>6815</v>
      </c>
      <c r="H78" s="79" t="s">
        <v>6816</v>
      </c>
      <c r="I78" s="79" t="s">
        <v>6817</v>
      </c>
      <c r="J78" s="79" t="s">
        <v>6818</v>
      </c>
      <c r="K78" s="79" t="s">
        <v>6819</v>
      </c>
      <c r="L78" s="79" t="s">
        <v>6820</v>
      </c>
      <c r="M78" s="79" t="s">
        <v>6821</v>
      </c>
      <c r="N78" s="79" t="s">
        <v>6822</v>
      </c>
      <c r="O78" s="79" t="s">
        <v>6823</v>
      </c>
      <c r="P78" s="79" t="s">
        <v>6824</v>
      </c>
    </row>
    <row r="79" spans="1:16" ht="12.75">
      <c r="A79" s="77">
        <v>16</v>
      </c>
      <c r="B79" s="79" t="s">
        <v>6825</v>
      </c>
      <c r="C79" s="79" t="s">
        <v>6826</v>
      </c>
      <c r="D79" s="79" t="s">
        <v>6827</v>
      </c>
      <c r="E79" s="79" t="s">
        <v>6828</v>
      </c>
      <c r="F79" s="79" t="s">
        <v>6829</v>
      </c>
      <c r="G79" s="79" t="s">
        <v>6830</v>
      </c>
      <c r="H79" s="79" t="s">
        <v>6831</v>
      </c>
      <c r="I79" s="79" t="s">
        <v>6832</v>
      </c>
      <c r="J79" s="79" t="s">
        <v>6833</v>
      </c>
      <c r="K79" s="79" t="s">
        <v>6834</v>
      </c>
      <c r="L79" s="79" t="s">
        <v>6835</v>
      </c>
      <c r="M79" s="79" t="s">
        <v>6836</v>
      </c>
      <c r="N79" s="79" t="s">
        <v>6837</v>
      </c>
      <c r="O79" s="79" t="s">
        <v>6838</v>
      </c>
      <c r="P79" s="79" t="s">
        <v>6839</v>
      </c>
    </row>
    <row r="80" spans="1:16" ht="12.75">
      <c r="A80" s="77">
        <v>17</v>
      </c>
      <c r="B80" s="79" t="s">
        <v>6840</v>
      </c>
      <c r="C80" s="79" t="s">
        <v>6841</v>
      </c>
      <c r="D80" s="79" t="s">
        <v>6842</v>
      </c>
      <c r="E80" s="79" t="s">
        <v>6843</v>
      </c>
      <c r="F80" s="79" t="s">
        <v>6844</v>
      </c>
      <c r="G80" s="79" t="s">
        <v>6845</v>
      </c>
      <c r="H80" s="79" t="s">
        <v>6846</v>
      </c>
      <c r="I80" s="79" t="s">
        <v>6847</v>
      </c>
      <c r="J80" s="79" t="s">
        <v>6848</v>
      </c>
      <c r="K80" s="79" t="s">
        <v>6849</v>
      </c>
      <c r="L80" s="79" t="s">
        <v>6850</v>
      </c>
      <c r="M80" s="79" t="s">
        <v>6851</v>
      </c>
      <c r="N80" s="79" t="s">
        <v>6852</v>
      </c>
      <c r="O80" s="79" t="s">
        <v>6853</v>
      </c>
      <c r="P80" s="79" t="s">
        <v>6854</v>
      </c>
    </row>
    <row r="81" spans="1:16" ht="12.75">
      <c r="A81" s="77">
        <v>18</v>
      </c>
      <c r="B81" s="79" t="s">
        <v>6855</v>
      </c>
      <c r="C81" s="79" t="s">
        <v>6856</v>
      </c>
      <c r="D81" s="79" t="s">
        <v>6857</v>
      </c>
      <c r="E81" s="79" t="s">
        <v>6858</v>
      </c>
      <c r="F81" s="79" t="s">
        <v>6859</v>
      </c>
      <c r="G81" s="79" t="s">
        <v>6860</v>
      </c>
      <c r="H81" s="79" t="s">
        <v>6861</v>
      </c>
      <c r="I81" s="79" t="s">
        <v>6862</v>
      </c>
      <c r="J81" s="79" t="s">
        <v>6863</v>
      </c>
      <c r="K81" s="79" t="s">
        <v>6864</v>
      </c>
      <c r="L81" s="79" t="s">
        <v>6865</v>
      </c>
      <c r="M81" s="79" t="s">
        <v>6866</v>
      </c>
      <c r="N81" s="79" t="s">
        <v>6867</v>
      </c>
      <c r="O81" s="79" t="s">
        <v>6868</v>
      </c>
      <c r="P81" s="79" t="s">
        <v>6869</v>
      </c>
    </row>
    <row r="82" spans="1:16" ht="12.75">
      <c r="A82" s="77">
        <v>19</v>
      </c>
      <c r="B82" s="79" t="s">
        <v>6870</v>
      </c>
      <c r="C82" s="79" t="s">
        <v>6871</v>
      </c>
      <c r="D82" s="79" t="s">
        <v>6872</v>
      </c>
      <c r="E82" s="79" t="s">
        <v>6873</v>
      </c>
      <c r="F82" s="79" t="s">
        <v>6874</v>
      </c>
      <c r="G82" s="79" t="s">
        <v>6875</v>
      </c>
      <c r="H82" s="79" t="s">
        <v>6876</v>
      </c>
      <c r="I82" s="79" t="s">
        <v>6877</v>
      </c>
      <c r="J82" s="79" t="s">
        <v>6878</v>
      </c>
      <c r="K82" s="79" t="s">
        <v>6879</v>
      </c>
      <c r="L82" s="79" t="s">
        <v>6880</v>
      </c>
      <c r="M82" s="79" t="s">
        <v>6881</v>
      </c>
      <c r="N82" s="79" t="s">
        <v>6882</v>
      </c>
      <c r="O82" s="79" t="s">
        <v>6883</v>
      </c>
      <c r="P82" s="79" t="s">
        <v>6884</v>
      </c>
    </row>
    <row r="83" spans="1:16" ht="12.75">
      <c r="A83" s="77">
        <v>20</v>
      </c>
      <c r="B83" s="79" t="s">
        <v>6885</v>
      </c>
      <c r="C83" s="79" t="s">
        <v>6886</v>
      </c>
      <c r="D83" s="79" t="s">
        <v>6887</v>
      </c>
      <c r="E83" s="79" t="s">
        <v>6888</v>
      </c>
      <c r="F83" s="79" t="s">
        <v>6889</v>
      </c>
      <c r="G83" s="79" t="s">
        <v>6890</v>
      </c>
      <c r="H83" s="79" t="s">
        <v>6891</v>
      </c>
      <c r="I83" s="79" t="s">
        <v>6892</v>
      </c>
      <c r="J83" s="79" t="s">
        <v>6893</v>
      </c>
      <c r="K83" s="79" t="s">
        <v>6894</v>
      </c>
      <c r="L83" s="79" t="s">
        <v>6895</v>
      </c>
      <c r="M83" s="79" t="s">
        <v>6896</v>
      </c>
      <c r="N83" s="79" t="s">
        <v>6897</v>
      </c>
      <c r="O83" s="79" t="s">
        <v>6898</v>
      </c>
      <c r="P83" s="79" t="s">
        <v>6899</v>
      </c>
    </row>
    <row r="84" spans="1:16" ht="12.75">
      <c r="A84" s="77">
        <v>21</v>
      </c>
      <c r="B84" s="79" t="s">
        <v>6900</v>
      </c>
      <c r="C84" s="79" t="s">
        <v>6901</v>
      </c>
      <c r="D84" s="79" t="s">
        <v>6902</v>
      </c>
      <c r="E84" s="79" t="s">
        <v>6903</v>
      </c>
      <c r="F84" s="79" t="s">
        <v>6904</v>
      </c>
      <c r="G84" s="79" t="s">
        <v>6905</v>
      </c>
      <c r="H84" s="79" t="s">
        <v>6906</v>
      </c>
      <c r="I84" s="79" t="s">
        <v>6907</v>
      </c>
      <c r="J84" s="79" t="s">
        <v>6908</v>
      </c>
      <c r="K84" s="79" t="s">
        <v>6909</v>
      </c>
      <c r="L84" s="79" t="s">
        <v>6910</v>
      </c>
      <c r="M84" s="79" t="s">
        <v>6911</v>
      </c>
      <c r="N84" s="79" t="s">
        <v>6912</v>
      </c>
      <c r="O84" s="79" t="s">
        <v>6913</v>
      </c>
      <c r="P84" s="79" t="s">
        <v>6914</v>
      </c>
    </row>
    <row r="85" spans="1:16" ht="12.75">
      <c r="A85" s="77">
        <v>22</v>
      </c>
      <c r="B85" s="79" t="s">
        <v>6915</v>
      </c>
      <c r="C85" s="79" t="s">
        <v>6916</v>
      </c>
      <c r="D85" s="79" t="s">
        <v>6917</v>
      </c>
      <c r="E85" s="79" t="s">
        <v>6918</v>
      </c>
      <c r="F85" s="79" t="s">
        <v>6919</v>
      </c>
      <c r="G85" s="79" t="s">
        <v>6920</v>
      </c>
      <c r="H85" s="79" t="s">
        <v>6921</v>
      </c>
      <c r="I85" s="79" t="s">
        <v>6922</v>
      </c>
      <c r="J85" s="79" t="s">
        <v>6923</v>
      </c>
      <c r="K85" s="79" t="s">
        <v>6924</v>
      </c>
      <c r="L85" s="79" t="s">
        <v>6925</v>
      </c>
      <c r="M85" s="79" t="s">
        <v>6926</v>
      </c>
      <c r="N85" s="79" t="s">
        <v>6927</v>
      </c>
      <c r="O85" s="79" t="s">
        <v>6928</v>
      </c>
      <c r="P85" s="79" t="s">
        <v>6929</v>
      </c>
    </row>
    <row r="86" spans="1:16" ht="12.75">
      <c r="A86" s="77">
        <v>23</v>
      </c>
      <c r="B86" s="79" t="s">
        <v>6930</v>
      </c>
      <c r="C86" s="79" t="s">
        <v>6931</v>
      </c>
      <c r="D86" s="79" t="s">
        <v>6932</v>
      </c>
      <c r="E86" s="79" t="s">
        <v>6933</v>
      </c>
      <c r="F86" s="79" t="s">
        <v>6934</v>
      </c>
      <c r="G86" s="79" t="s">
        <v>6935</v>
      </c>
      <c r="H86" s="79" t="s">
        <v>6936</v>
      </c>
      <c r="I86" s="79" t="s">
        <v>6937</v>
      </c>
      <c r="J86" s="79" t="s">
        <v>6938</v>
      </c>
      <c r="K86" s="79" t="s">
        <v>6939</v>
      </c>
      <c r="L86" s="79" t="s">
        <v>6940</v>
      </c>
      <c r="M86" s="79" t="s">
        <v>6941</v>
      </c>
      <c r="N86" s="79" t="s">
        <v>6942</v>
      </c>
      <c r="O86" s="79" t="s">
        <v>6943</v>
      </c>
      <c r="P86" s="79" t="s">
        <v>6944</v>
      </c>
    </row>
    <row r="87" spans="1:16" ht="12.75">
      <c r="A87" s="77">
        <v>24</v>
      </c>
      <c r="B87" s="79" t="s">
        <v>6945</v>
      </c>
      <c r="C87" s="79" t="s">
        <v>6946</v>
      </c>
      <c r="D87" s="79" t="s">
        <v>6947</v>
      </c>
      <c r="E87" s="79" t="s">
        <v>6948</v>
      </c>
      <c r="F87" s="79" t="s">
        <v>6949</v>
      </c>
      <c r="G87" s="79" t="s">
        <v>6950</v>
      </c>
      <c r="H87" s="79" t="s">
        <v>6951</v>
      </c>
      <c r="I87" s="79" t="s">
        <v>6952</v>
      </c>
      <c r="J87" s="79" t="s">
        <v>6953</v>
      </c>
      <c r="K87" s="79" t="s">
        <v>6954</v>
      </c>
      <c r="L87" s="79" t="s">
        <v>6955</v>
      </c>
      <c r="M87" s="79" t="s">
        <v>6956</v>
      </c>
      <c r="N87" s="79" t="s">
        <v>6957</v>
      </c>
      <c r="O87" s="79" t="s">
        <v>6958</v>
      </c>
      <c r="P87" s="79" t="s">
        <v>6959</v>
      </c>
    </row>
    <row r="88" spans="1:16" ht="12.75">
      <c r="A88" s="77">
        <v>25</v>
      </c>
      <c r="B88" s="79" t="s">
        <v>6960</v>
      </c>
      <c r="C88" s="79" t="s">
        <v>6961</v>
      </c>
      <c r="D88" s="79" t="s">
        <v>6962</v>
      </c>
      <c r="E88" s="79" t="s">
        <v>6963</v>
      </c>
      <c r="F88" s="79" t="s">
        <v>6964</v>
      </c>
      <c r="G88" s="79" t="s">
        <v>6965</v>
      </c>
      <c r="H88" s="79" t="s">
        <v>6966</v>
      </c>
      <c r="I88" s="79" t="s">
        <v>6967</v>
      </c>
      <c r="J88" s="79" t="s">
        <v>6968</v>
      </c>
      <c r="K88" s="79" t="s">
        <v>6969</v>
      </c>
      <c r="L88" s="79" t="s">
        <v>6970</v>
      </c>
      <c r="M88" s="79" t="s">
        <v>6971</v>
      </c>
      <c r="N88" s="79" t="s">
        <v>6972</v>
      </c>
      <c r="O88" s="79" t="s">
        <v>6973</v>
      </c>
      <c r="P88" s="79" t="s">
        <v>6974</v>
      </c>
    </row>
    <row r="89" spans="1:16" ht="12.75">
      <c r="A89" s="77">
        <v>26</v>
      </c>
      <c r="B89" s="79" t="s">
        <v>6975</v>
      </c>
      <c r="C89" s="79" t="s">
        <v>6976</v>
      </c>
      <c r="D89" s="79" t="s">
        <v>6977</v>
      </c>
      <c r="E89" s="79" t="s">
        <v>6978</v>
      </c>
      <c r="F89" s="79" t="s">
        <v>6979</v>
      </c>
      <c r="G89" s="79" t="s">
        <v>6980</v>
      </c>
      <c r="H89" s="79" t="s">
        <v>6981</v>
      </c>
      <c r="I89" s="79" t="s">
        <v>6982</v>
      </c>
      <c r="J89" s="79" t="s">
        <v>6983</v>
      </c>
      <c r="K89" s="79" t="s">
        <v>6984</v>
      </c>
      <c r="L89" s="79" t="s">
        <v>6985</v>
      </c>
      <c r="M89" s="79" t="s">
        <v>6986</v>
      </c>
      <c r="N89" s="79" t="s">
        <v>6987</v>
      </c>
      <c r="O89" s="79" t="s">
        <v>6988</v>
      </c>
      <c r="P89" s="79" t="s">
        <v>6989</v>
      </c>
    </row>
    <row r="90" spans="1:16" ht="12.75">
      <c r="A90" s="77">
        <v>27</v>
      </c>
      <c r="B90" s="79" t="s">
        <v>6990</v>
      </c>
      <c r="C90" s="79" t="s">
        <v>6991</v>
      </c>
      <c r="D90" s="79" t="s">
        <v>6992</v>
      </c>
      <c r="E90" s="79" t="s">
        <v>6993</v>
      </c>
      <c r="F90" s="79" t="s">
        <v>6994</v>
      </c>
      <c r="G90" s="79" t="s">
        <v>6995</v>
      </c>
      <c r="H90" s="79" t="s">
        <v>6996</v>
      </c>
      <c r="I90" s="79" t="s">
        <v>6997</v>
      </c>
      <c r="J90" s="79" t="s">
        <v>6998</v>
      </c>
      <c r="K90" s="79" t="s">
        <v>6999</v>
      </c>
      <c r="L90" s="79" t="s">
        <v>7000</v>
      </c>
      <c r="M90" s="79" t="s">
        <v>7001</v>
      </c>
      <c r="N90" s="79" t="s">
        <v>7002</v>
      </c>
      <c r="O90" s="79" t="s">
        <v>7003</v>
      </c>
      <c r="P90" s="79" t="s">
        <v>7004</v>
      </c>
    </row>
    <row r="91" spans="1:16" ht="12.75">
      <c r="A91" s="77">
        <v>28</v>
      </c>
      <c r="B91" s="79" t="s">
        <v>7005</v>
      </c>
      <c r="C91" s="79" t="s">
        <v>7006</v>
      </c>
      <c r="D91" s="79" t="s">
        <v>7007</v>
      </c>
      <c r="E91" s="79" t="s">
        <v>7008</v>
      </c>
      <c r="F91" s="79" t="s">
        <v>7009</v>
      </c>
      <c r="G91" s="79" t="s">
        <v>7010</v>
      </c>
      <c r="H91" s="79" t="s">
        <v>7011</v>
      </c>
      <c r="I91" s="79" t="s">
        <v>7012</v>
      </c>
      <c r="J91" s="79" t="s">
        <v>7013</v>
      </c>
      <c r="K91" s="79" t="s">
        <v>7014</v>
      </c>
      <c r="L91" s="79" t="s">
        <v>7015</v>
      </c>
      <c r="M91" s="79" t="s">
        <v>7016</v>
      </c>
      <c r="N91" s="79" t="s">
        <v>7017</v>
      </c>
      <c r="O91" s="79" t="s">
        <v>7018</v>
      </c>
      <c r="P91" s="79" t="s">
        <v>7019</v>
      </c>
    </row>
    <row r="92" spans="1:16" ht="12.75">
      <c r="A92" s="77">
        <v>29</v>
      </c>
      <c r="B92" s="79" t="s">
        <v>7020</v>
      </c>
      <c r="C92" s="79" t="s">
        <v>7021</v>
      </c>
      <c r="D92" s="79" t="s">
        <v>7022</v>
      </c>
      <c r="E92" s="79" t="s">
        <v>7023</v>
      </c>
      <c r="F92" s="79" t="s">
        <v>7024</v>
      </c>
      <c r="G92" s="79" t="s">
        <v>7025</v>
      </c>
      <c r="H92" s="79" t="s">
        <v>7026</v>
      </c>
      <c r="I92" s="79" t="s">
        <v>7027</v>
      </c>
      <c r="J92" s="79" t="s">
        <v>7028</v>
      </c>
      <c r="K92" s="79" t="s">
        <v>7029</v>
      </c>
      <c r="L92" s="79" t="s">
        <v>7030</v>
      </c>
      <c r="M92" s="79" t="s">
        <v>7031</v>
      </c>
      <c r="N92" s="79" t="s">
        <v>7032</v>
      </c>
      <c r="O92" s="79" t="s">
        <v>7033</v>
      </c>
      <c r="P92" s="79" t="s">
        <v>7034</v>
      </c>
    </row>
    <row r="93" spans="1:16" ht="12.75">
      <c r="A93" s="77">
        <v>30</v>
      </c>
      <c r="B93" s="79" t="s">
        <v>7035</v>
      </c>
      <c r="C93" s="79" t="s">
        <v>7036</v>
      </c>
      <c r="D93" s="79" t="s">
        <v>7037</v>
      </c>
      <c r="E93" s="79" t="s">
        <v>7038</v>
      </c>
      <c r="F93" s="79" t="s">
        <v>7039</v>
      </c>
      <c r="G93" s="79" t="s">
        <v>7040</v>
      </c>
      <c r="H93" s="79" t="s">
        <v>7041</v>
      </c>
      <c r="I93" s="79" t="s">
        <v>7042</v>
      </c>
      <c r="J93" s="79" t="s">
        <v>7043</v>
      </c>
      <c r="K93" s="79" t="s">
        <v>7044</v>
      </c>
      <c r="L93" s="79" t="s">
        <v>7045</v>
      </c>
      <c r="M93" s="79" t="s">
        <v>7046</v>
      </c>
      <c r="N93" s="79" t="s">
        <v>7047</v>
      </c>
      <c r="O93" s="79" t="s">
        <v>7048</v>
      </c>
      <c r="P93" s="79" t="s">
        <v>7049</v>
      </c>
    </row>
    <row r="94" spans="1:16" ht="12.75">
      <c r="A94" s="77">
        <v>31</v>
      </c>
      <c r="B94" s="79" t="s">
        <v>7050</v>
      </c>
      <c r="C94" s="79" t="s">
        <v>7051</v>
      </c>
      <c r="D94" s="79" t="s">
        <v>7052</v>
      </c>
      <c r="E94" s="79" t="s">
        <v>7053</v>
      </c>
      <c r="F94" s="79" t="s">
        <v>7054</v>
      </c>
      <c r="G94" s="79" t="s">
        <v>7055</v>
      </c>
      <c r="H94" s="79" t="s">
        <v>7056</v>
      </c>
      <c r="I94" s="79" t="s">
        <v>7057</v>
      </c>
      <c r="J94" s="79" t="s">
        <v>7058</v>
      </c>
      <c r="K94" s="79" t="s">
        <v>7059</v>
      </c>
      <c r="L94" s="79" t="s">
        <v>7060</v>
      </c>
      <c r="M94" s="79" t="s">
        <v>7061</v>
      </c>
      <c r="N94" s="79" t="s">
        <v>7062</v>
      </c>
      <c r="O94" s="79" t="s">
        <v>7063</v>
      </c>
      <c r="P94" s="79" t="s">
        <v>7064</v>
      </c>
    </row>
    <row r="95" spans="1:16" ht="12.75">
      <c r="A95" s="77">
        <v>32</v>
      </c>
      <c r="B95" s="79" t="s">
        <v>7065</v>
      </c>
      <c r="C95" s="79" t="s">
        <v>7066</v>
      </c>
      <c r="D95" s="79" t="s">
        <v>7067</v>
      </c>
      <c r="E95" s="79" t="s">
        <v>7068</v>
      </c>
      <c r="F95" s="79" t="s">
        <v>7069</v>
      </c>
      <c r="G95" s="79" t="s">
        <v>7070</v>
      </c>
      <c r="H95" s="79" t="s">
        <v>7071</v>
      </c>
      <c r="I95" s="79" t="s">
        <v>7072</v>
      </c>
      <c r="J95" s="79" t="s">
        <v>7073</v>
      </c>
      <c r="K95" s="79" t="s">
        <v>7074</v>
      </c>
      <c r="L95" s="79" t="s">
        <v>7075</v>
      </c>
      <c r="M95" s="79" t="s">
        <v>7076</v>
      </c>
      <c r="N95" s="79" t="s">
        <v>7077</v>
      </c>
      <c r="O95" s="79" t="s">
        <v>7078</v>
      </c>
      <c r="P95" s="79" t="s">
        <v>7079</v>
      </c>
    </row>
    <row r="96" spans="1:16" ht="12.75">
      <c r="A96" s="77">
        <v>33</v>
      </c>
      <c r="B96" s="79" t="s">
        <v>7080</v>
      </c>
      <c r="C96" s="79" t="s">
        <v>7081</v>
      </c>
      <c r="D96" s="79" t="s">
        <v>7082</v>
      </c>
      <c r="E96" s="79" t="s">
        <v>7083</v>
      </c>
      <c r="F96" s="79" t="s">
        <v>7084</v>
      </c>
      <c r="G96" s="79" t="s">
        <v>7085</v>
      </c>
      <c r="H96" s="79" t="s">
        <v>7086</v>
      </c>
      <c r="I96" s="79" t="s">
        <v>7087</v>
      </c>
      <c r="J96" s="79" t="s">
        <v>7088</v>
      </c>
      <c r="K96" s="79" t="s">
        <v>7089</v>
      </c>
      <c r="L96" s="79" t="s">
        <v>7090</v>
      </c>
      <c r="M96" s="79" t="s">
        <v>7091</v>
      </c>
      <c r="N96" s="79" t="s">
        <v>7092</v>
      </c>
      <c r="O96" s="79" t="s">
        <v>7093</v>
      </c>
      <c r="P96" s="79" t="s">
        <v>7094</v>
      </c>
    </row>
    <row r="97" spans="1:16" ht="12.75">
      <c r="A97" s="77">
        <v>34</v>
      </c>
      <c r="B97" s="79" t="s">
        <v>7095</v>
      </c>
      <c r="C97" s="79" t="s">
        <v>7096</v>
      </c>
      <c r="D97" s="79" t="s">
        <v>7097</v>
      </c>
      <c r="E97" s="79" t="s">
        <v>7098</v>
      </c>
      <c r="F97" s="79" t="s">
        <v>7099</v>
      </c>
      <c r="G97" s="79" t="s">
        <v>7100</v>
      </c>
      <c r="H97" s="79" t="s">
        <v>7101</v>
      </c>
      <c r="I97" s="79" t="s">
        <v>7102</v>
      </c>
      <c r="J97" s="79" t="s">
        <v>7103</v>
      </c>
      <c r="K97" s="79" t="s">
        <v>7104</v>
      </c>
      <c r="L97" s="79" t="s">
        <v>7105</v>
      </c>
      <c r="M97" s="79" t="s">
        <v>7106</v>
      </c>
      <c r="N97" s="79" t="s">
        <v>7107</v>
      </c>
      <c r="O97" s="79" t="s">
        <v>7108</v>
      </c>
      <c r="P97" s="79" t="s">
        <v>7109</v>
      </c>
    </row>
    <row r="98" spans="1:16" ht="12.75">
      <c r="A98" s="77">
        <v>35</v>
      </c>
      <c r="B98" s="79" t="s">
        <v>7110</v>
      </c>
      <c r="C98" s="79" t="s">
        <v>7111</v>
      </c>
      <c r="D98" s="79" t="s">
        <v>7112</v>
      </c>
      <c r="E98" s="79" t="s">
        <v>7113</v>
      </c>
      <c r="F98" s="79" t="s">
        <v>7114</v>
      </c>
      <c r="G98" s="79" t="s">
        <v>7115</v>
      </c>
      <c r="H98" s="79" t="s">
        <v>7116</v>
      </c>
      <c r="I98" s="79" t="s">
        <v>7117</v>
      </c>
      <c r="J98" s="79" t="s">
        <v>7118</v>
      </c>
      <c r="K98" s="79" t="s">
        <v>7119</v>
      </c>
      <c r="L98" s="79" t="s">
        <v>7120</v>
      </c>
      <c r="M98" s="79" t="s">
        <v>7121</v>
      </c>
      <c r="N98" s="79" t="s">
        <v>7122</v>
      </c>
      <c r="O98" s="79" t="s">
        <v>7123</v>
      </c>
      <c r="P98" s="79" t="s">
        <v>7124</v>
      </c>
    </row>
    <row r="99" spans="1:16" ht="12.75">
      <c r="A99" s="77">
        <v>36</v>
      </c>
      <c r="B99" s="79" t="s">
        <v>7125</v>
      </c>
      <c r="C99" s="79" t="s">
        <v>7126</v>
      </c>
      <c r="D99" s="79" t="s">
        <v>7127</v>
      </c>
      <c r="E99" s="79" t="s">
        <v>7128</v>
      </c>
      <c r="F99" s="79" t="s">
        <v>7129</v>
      </c>
      <c r="G99" s="79" t="s">
        <v>7130</v>
      </c>
      <c r="H99" s="79" t="s">
        <v>7131</v>
      </c>
      <c r="I99" s="79" t="s">
        <v>7132</v>
      </c>
      <c r="J99" s="79" t="s">
        <v>7133</v>
      </c>
      <c r="K99" s="79" t="s">
        <v>7134</v>
      </c>
      <c r="L99" s="79" t="s">
        <v>7135</v>
      </c>
      <c r="M99" s="79" t="s">
        <v>7136</v>
      </c>
      <c r="N99" s="79" t="s">
        <v>7137</v>
      </c>
      <c r="O99" s="79" t="s">
        <v>7138</v>
      </c>
      <c r="P99" s="79" t="s">
        <v>7139</v>
      </c>
    </row>
    <row r="100" spans="1:16" ht="12.75">
      <c r="A100" s="77">
        <v>37</v>
      </c>
      <c r="B100" s="79" t="s">
        <v>7140</v>
      </c>
      <c r="C100" s="79" t="s">
        <v>7141</v>
      </c>
      <c r="D100" s="79" t="s">
        <v>7142</v>
      </c>
      <c r="E100" s="79" t="s">
        <v>7143</v>
      </c>
      <c r="F100" s="79" t="s">
        <v>7144</v>
      </c>
      <c r="G100" s="79" t="s">
        <v>7145</v>
      </c>
      <c r="H100" s="79" t="s">
        <v>7146</v>
      </c>
      <c r="I100" s="79" t="s">
        <v>7147</v>
      </c>
      <c r="J100" s="79" t="s">
        <v>7148</v>
      </c>
      <c r="K100" s="79" t="s">
        <v>7149</v>
      </c>
      <c r="L100" s="79" t="s">
        <v>7150</v>
      </c>
      <c r="M100" s="79" t="s">
        <v>7151</v>
      </c>
      <c r="N100" s="79" t="s">
        <v>7152</v>
      </c>
      <c r="O100" s="79" t="s">
        <v>7153</v>
      </c>
      <c r="P100" s="79" t="s">
        <v>7154</v>
      </c>
    </row>
    <row r="101" spans="1:16" ht="12.75">
      <c r="A101" s="77">
        <v>38</v>
      </c>
      <c r="B101" s="79" t="s">
        <v>7155</v>
      </c>
      <c r="C101" s="79" t="s">
        <v>7156</v>
      </c>
      <c r="D101" s="79" t="s">
        <v>7157</v>
      </c>
      <c r="E101" s="79" t="s">
        <v>7158</v>
      </c>
      <c r="F101" s="79" t="s">
        <v>7159</v>
      </c>
      <c r="G101" s="79" t="s">
        <v>7160</v>
      </c>
      <c r="H101" s="79" t="s">
        <v>7161</v>
      </c>
      <c r="I101" s="79" t="s">
        <v>7162</v>
      </c>
      <c r="J101" s="79" t="s">
        <v>7163</v>
      </c>
      <c r="K101" s="79" t="s">
        <v>7164</v>
      </c>
      <c r="L101" s="79" t="s">
        <v>7165</v>
      </c>
      <c r="M101" s="79" t="s">
        <v>7166</v>
      </c>
      <c r="N101" s="79" t="s">
        <v>7167</v>
      </c>
      <c r="O101" s="79" t="s">
        <v>7168</v>
      </c>
      <c r="P101" s="79" t="s">
        <v>7169</v>
      </c>
    </row>
    <row r="102" spans="1:16" ht="12.75">
      <c r="A102" s="77">
        <v>39</v>
      </c>
      <c r="B102" s="79" t="s">
        <v>7170</v>
      </c>
      <c r="C102" s="79" t="s">
        <v>7171</v>
      </c>
      <c r="D102" s="79" t="s">
        <v>7172</v>
      </c>
      <c r="E102" s="79" t="s">
        <v>7173</v>
      </c>
      <c r="F102" s="79" t="s">
        <v>7174</v>
      </c>
      <c r="G102" s="79" t="s">
        <v>7175</v>
      </c>
      <c r="H102" s="79" t="s">
        <v>7176</v>
      </c>
      <c r="I102" s="79" t="s">
        <v>7177</v>
      </c>
      <c r="J102" s="79" t="s">
        <v>7178</v>
      </c>
      <c r="K102" s="79" t="s">
        <v>7179</v>
      </c>
      <c r="L102" s="79" t="s">
        <v>7180</v>
      </c>
      <c r="M102" s="79" t="s">
        <v>7181</v>
      </c>
      <c r="N102" s="79" t="s">
        <v>7182</v>
      </c>
      <c r="O102" s="79" t="s">
        <v>7183</v>
      </c>
      <c r="P102" s="79" t="s">
        <v>7184</v>
      </c>
    </row>
    <row r="103" spans="1:16" ht="12.75">
      <c r="A103" s="77">
        <v>40</v>
      </c>
      <c r="B103" s="79" t="s">
        <v>7185</v>
      </c>
      <c r="C103" s="79" t="s">
        <v>7186</v>
      </c>
      <c r="D103" s="79" t="s">
        <v>7187</v>
      </c>
      <c r="E103" s="79" t="s">
        <v>7188</v>
      </c>
      <c r="F103" s="79" t="s">
        <v>7189</v>
      </c>
      <c r="G103" s="79" t="s">
        <v>7190</v>
      </c>
      <c r="H103" s="79" t="s">
        <v>7191</v>
      </c>
      <c r="I103" s="79" t="s">
        <v>7192</v>
      </c>
      <c r="J103" s="79" t="s">
        <v>7193</v>
      </c>
      <c r="K103" s="79" t="s">
        <v>7194</v>
      </c>
      <c r="L103" s="79" t="s">
        <v>7195</v>
      </c>
      <c r="M103" s="79" t="s">
        <v>7196</v>
      </c>
      <c r="N103" s="79" t="s">
        <v>7197</v>
      </c>
      <c r="O103" s="79" t="s">
        <v>7198</v>
      </c>
      <c r="P103" s="79" t="s">
        <v>7199</v>
      </c>
    </row>
    <row r="104" spans="1:16" ht="12.75">
      <c r="A104" s="77">
        <v>41</v>
      </c>
      <c r="B104" s="79" t="s">
        <v>7200</v>
      </c>
      <c r="C104" s="79" t="s">
        <v>7201</v>
      </c>
      <c r="D104" s="79" t="s">
        <v>7202</v>
      </c>
      <c r="E104" s="79" t="s">
        <v>7203</v>
      </c>
      <c r="F104" s="79" t="s">
        <v>7204</v>
      </c>
      <c r="G104" s="79" t="s">
        <v>7205</v>
      </c>
      <c r="H104" s="79" t="s">
        <v>7206</v>
      </c>
      <c r="I104" s="79" t="s">
        <v>7207</v>
      </c>
      <c r="J104" s="79" t="s">
        <v>7208</v>
      </c>
      <c r="K104" s="79" t="s">
        <v>7209</v>
      </c>
      <c r="L104" s="79" t="s">
        <v>7210</v>
      </c>
      <c r="M104" s="79" t="s">
        <v>7211</v>
      </c>
      <c r="N104" s="79" t="s">
        <v>7212</v>
      </c>
      <c r="O104" s="79" t="s">
        <v>7213</v>
      </c>
      <c r="P104" s="79" t="s">
        <v>7214</v>
      </c>
    </row>
    <row r="105" spans="1:16" ht="12.75">
      <c r="A105" s="77">
        <v>42</v>
      </c>
      <c r="B105" s="79" t="s">
        <v>7215</v>
      </c>
      <c r="C105" s="79" t="s">
        <v>7216</v>
      </c>
      <c r="D105" s="79" t="s">
        <v>7217</v>
      </c>
      <c r="E105" s="79" t="s">
        <v>7218</v>
      </c>
      <c r="F105" s="79" t="s">
        <v>7219</v>
      </c>
      <c r="G105" s="79" t="s">
        <v>7220</v>
      </c>
      <c r="H105" s="79" t="s">
        <v>7221</v>
      </c>
      <c r="I105" s="79" t="s">
        <v>7222</v>
      </c>
      <c r="J105" s="79" t="s">
        <v>7223</v>
      </c>
      <c r="K105" s="79" t="s">
        <v>7224</v>
      </c>
      <c r="L105" s="79" t="s">
        <v>7225</v>
      </c>
      <c r="M105" s="79" t="s">
        <v>7226</v>
      </c>
      <c r="N105" s="79" t="s">
        <v>7227</v>
      </c>
      <c r="O105" s="79" t="s">
        <v>7228</v>
      </c>
      <c r="P105" s="79" t="s">
        <v>7229</v>
      </c>
    </row>
    <row r="106" spans="1:16" ht="12.75">
      <c r="A106" s="77">
        <v>43</v>
      </c>
      <c r="B106" s="79" t="s">
        <v>7230</v>
      </c>
      <c r="C106" s="79" t="s">
        <v>7231</v>
      </c>
      <c r="D106" s="79" t="s">
        <v>7232</v>
      </c>
      <c r="E106" s="79" t="s">
        <v>7233</v>
      </c>
      <c r="F106" s="79" t="s">
        <v>7234</v>
      </c>
      <c r="G106" s="79" t="s">
        <v>7235</v>
      </c>
      <c r="H106" s="79" t="s">
        <v>7236</v>
      </c>
      <c r="I106" s="79" t="s">
        <v>7237</v>
      </c>
      <c r="J106" s="79" t="s">
        <v>7238</v>
      </c>
      <c r="K106" s="79" t="s">
        <v>7239</v>
      </c>
      <c r="L106" s="79" t="s">
        <v>7240</v>
      </c>
      <c r="M106" s="79" t="s">
        <v>7241</v>
      </c>
      <c r="N106" s="79" t="s">
        <v>7242</v>
      </c>
      <c r="O106" s="79" t="s">
        <v>7243</v>
      </c>
      <c r="P106" s="79" t="s">
        <v>7244</v>
      </c>
    </row>
    <row r="107" spans="1:16" ht="12.75">
      <c r="A107" s="77">
        <v>44</v>
      </c>
      <c r="B107" s="79" t="s">
        <v>7245</v>
      </c>
      <c r="C107" s="79" t="s">
        <v>7246</v>
      </c>
      <c r="D107" s="79" t="s">
        <v>7247</v>
      </c>
      <c r="E107" s="79" t="s">
        <v>7248</v>
      </c>
      <c r="F107" s="79" t="s">
        <v>7249</v>
      </c>
      <c r="G107" s="79" t="s">
        <v>7250</v>
      </c>
      <c r="H107" s="79" t="s">
        <v>7251</v>
      </c>
      <c r="I107" s="79" t="s">
        <v>7252</v>
      </c>
      <c r="J107" s="79" t="s">
        <v>7253</v>
      </c>
      <c r="K107" s="79" t="s">
        <v>7254</v>
      </c>
      <c r="L107" s="79" t="s">
        <v>7255</v>
      </c>
      <c r="M107" s="79" t="s">
        <v>7256</v>
      </c>
      <c r="N107" s="79" t="s">
        <v>7257</v>
      </c>
      <c r="O107" s="79" t="s">
        <v>7258</v>
      </c>
      <c r="P107" s="79" t="s">
        <v>7259</v>
      </c>
    </row>
    <row r="108" spans="1:16" ht="12.75">
      <c r="A108" s="77">
        <v>45</v>
      </c>
      <c r="B108" s="79" t="s">
        <v>7260</v>
      </c>
      <c r="C108" s="79" t="s">
        <v>7261</v>
      </c>
      <c r="D108" s="79" t="s">
        <v>7262</v>
      </c>
      <c r="E108" s="79" t="s">
        <v>7263</v>
      </c>
      <c r="F108" s="79" t="s">
        <v>7264</v>
      </c>
      <c r="G108" s="79" t="s">
        <v>7265</v>
      </c>
      <c r="H108" s="79" t="s">
        <v>7266</v>
      </c>
      <c r="I108" s="79" t="s">
        <v>7267</v>
      </c>
      <c r="J108" s="79" t="s">
        <v>7268</v>
      </c>
      <c r="K108" s="79" t="s">
        <v>7269</v>
      </c>
      <c r="L108" s="79" t="s">
        <v>7270</v>
      </c>
      <c r="M108" s="79" t="s">
        <v>7271</v>
      </c>
      <c r="N108" s="79" t="s">
        <v>7272</v>
      </c>
      <c r="O108" s="79" t="s">
        <v>7273</v>
      </c>
      <c r="P108" s="79" t="s">
        <v>7274</v>
      </c>
    </row>
    <row r="109" spans="1:16" ht="12.75">
      <c r="A109" s="77">
        <v>46</v>
      </c>
      <c r="B109" s="79" t="s">
        <v>7275</v>
      </c>
      <c r="C109" s="79" t="s">
        <v>7276</v>
      </c>
      <c r="D109" s="79" t="s">
        <v>7277</v>
      </c>
      <c r="E109" s="79" t="s">
        <v>7278</v>
      </c>
      <c r="F109" s="79" t="s">
        <v>7279</v>
      </c>
      <c r="G109" s="79" t="s">
        <v>7280</v>
      </c>
      <c r="H109" s="79" t="s">
        <v>7281</v>
      </c>
      <c r="I109" s="79" t="s">
        <v>7282</v>
      </c>
      <c r="J109" s="79" t="s">
        <v>7283</v>
      </c>
      <c r="K109" s="79" t="s">
        <v>7284</v>
      </c>
      <c r="L109" s="79" t="s">
        <v>7285</v>
      </c>
      <c r="M109" s="79" t="s">
        <v>7286</v>
      </c>
      <c r="N109" s="79" t="s">
        <v>7287</v>
      </c>
      <c r="O109" s="79" t="s">
        <v>7288</v>
      </c>
      <c r="P109" s="79" t="s">
        <v>7289</v>
      </c>
    </row>
    <row r="110" spans="1:16" ht="12.75">
      <c r="A110" s="77">
        <v>47</v>
      </c>
      <c r="B110" s="79" t="s">
        <v>7290</v>
      </c>
      <c r="C110" s="79" t="s">
        <v>7291</v>
      </c>
      <c r="D110" s="79" t="s">
        <v>7292</v>
      </c>
      <c r="E110" s="79" t="s">
        <v>7293</v>
      </c>
      <c r="F110" s="79" t="s">
        <v>7294</v>
      </c>
      <c r="G110" s="79" t="s">
        <v>7295</v>
      </c>
      <c r="H110" s="79" t="s">
        <v>7296</v>
      </c>
      <c r="I110" s="79" t="s">
        <v>7297</v>
      </c>
      <c r="J110" s="79" t="s">
        <v>7298</v>
      </c>
      <c r="K110" s="79" t="s">
        <v>7299</v>
      </c>
      <c r="L110" s="79" t="s">
        <v>7300</v>
      </c>
      <c r="M110" s="79" t="s">
        <v>7301</v>
      </c>
      <c r="N110" s="79" t="s">
        <v>7302</v>
      </c>
      <c r="O110" s="79" t="s">
        <v>7303</v>
      </c>
      <c r="P110" s="79" t="s">
        <v>7304</v>
      </c>
    </row>
    <row r="111" spans="1:16" ht="12.75">
      <c r="A111" s="77">
        <v>48</v>
      </c>
      <c r="B111" s="79" t="s">
        <v>7305</v>
      </c>
      <c r="C111" s="79" t="s">
        <v>7306</v>
      </c>
      <c r="D111" s="79" t="s">
        <v>7307</v>
      </c>
      <c r="E111" s="79" t="s">
        <v>7308</v>
      </c>
      <c r="F111" s="79" t="s">
        <v>7309</v>
      </c>
      <c r="G111" s="79" t="s">
        <v>7310</v>
      </c>
      <c r="H111" s="79" t="s">
        <v>7311</v>
      </c>
      <c r="I111" s="79" t="s">
        <v>7312</v>
      </c>
      <c r="J111" s="79" t="s">
        <v>7313</v>
      </c>
      <c r="K111" s="79" t="s">
        <v>7314</v>
      </c>
      <c r="L111" s="79" t="s">
        <v>7315</v>
      </c>
      <c r="M111" s="79" t="s">
        <v>7316</v>
      </c>
      <c r="N111" s="79" t="s">
        <v>7317</v>
      </c>
      <c r="O111" s="79" t="s">
        <v>7318</v>
      </c>
      <c r="P111" s="79" t="s">
        <v>7319</v>
      </c>
    </row>
    <row r="113" ht="12.75">
      <c r="A113" s="76" t="e">
        <f>HLOOKUP('[2]NEER Claim Cost Calculator'!$I$22,B117:Q166,MATCH('[2]NEER Claim Cost Calculator'!$K$22,A117:A166))</f>
        <v>#REF!</v>
      </c>
    </row>
    <row r="114" spans="1:16" ht="12.75">
      <c r="A114" s="475" t="s">
        <v>7320</v>
      </c>
      <c r="B114" s="475"/>
      <c r="C114" s="475"/>
      <c r="D114" s="475"/>
      <c r="E114" s="475"/>
      <c r="F114" s="475"/>
      <c r="G114" s="475"/>
      <c r="H114" s="475"/>
      <c r="I114" s="475"/>
      <c r="J114" s="475"/>
      <c r="K114" s="475"/>
      <c r="L114" s="475"/>
      <c r="M114" s="475"/>
      <c r="N114" s="475"/>
      <c r="O114" s="475"/>
      <c r="P114" s="475"/>
    </row>
    <row r="115" spans="1:16" ht="12.75">
      <c r="A115" s="479" t="s">
        <v>7321</v>
      </c>
      <c r="B115" s="479"/>
      <c r="C115" s="479"/>
      <c r="D115" s="479"/>
      <c r="E115" s="479"/>
      <c r="F115" s="479"/>
      <c r="G115" s="479"/>
      <c r="H115" s="479"/>
      <c r="I115" s="479"/>
      <c r="J115" s="479"/>
      <c r="K115" s="479"/>
      <c r="L115" s="479"/>
      <c r="M115" s="479"/>
      <c r="N115" s="479"/>
      <c r="O115" s="479"/>
      <c r="P115" s="479"/>
    </row>
    <row r="116" spans="1:16" ht="12.75">
      <c r="A116" s="80" t="s">
        <v>7322</v>
      </c>
      <c r="B116" s="81" t="s">
        <v>7323</v>
      </c>
      <c r="C116" s="81" t="s">
        <v>7324</v>
      </c>
      <c r="D116" s="81" t="s">
        <v>7325</v>
      </c>
      <c r="E116" s="81" t="s">
        <v>7326</v>
      </c>
      <c r="F116" s="81" t="s">
        <v>7327</v>
      </c>
      <c r="G116" s="81" t="s">
        <v>7328</v>
      </c>
      <c r="H116" s="81" t="s">
        <v>7329</v>
      </c>
      <c r="I116" s="81" t="s">
        <v>7330</v>
      </c>
      <c r="J116" s="81" t="s">
        <v>7331</v>
      </c>
      <c r="K116" s="81" t="s">
        <v>7332</v>
      </c>
      <c r="L116" s="81" t="s">
        <v>7333</v>
      </c>
      <c r="M116" s="81" t="s">
        <v>7334</v>
      </c>
      <c r="N116" s="81" t="s">
        <v>7335</v>
      </c>
      <c r="O116" s="81" t="s">
        <v>7336</v>
      </c>
      <c r="P116" s="81" t="s">
        <v>7337</v>
      </c>
    </row>
    <row r="117" spans="1:16" ht="12.75">
      <c r="A117" s="82" t="s">
        <v>7338</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ht="12.75">
      <c r="A118" s="77">
        <v>0</v>
      </c>
      <c r="B118" s="79" t="s">
        <v>7339</v>
      </c>
      <c r="C118" s="79" t="s">
        <v>7340</v>
      </c>
      <c r="D118" s="79" t="s">
        <v>7341</v>
      </c>
      <c r="E118" s="79" t="s">
        <v>7342</v>
      </c>
      <c r="F118" s="79" t="s">
        <v>7343</v>
      </c>
      <c r="G118" s="79" t="s">
        <v>7344</v>
      </c>
      <c r="H118" s="79" t="s">
        <v>7345</v>
      </c>
      <c r="I118" s="79" t="s">
        <v>7346</v>
      </c>
      <c r="J118" s="79" t="s">
        <v>7347</v>
      </c>
      <c r="K118" s="79" t="s">
        <v>7348</v>
      </c>
      <c r="L118" s="79" t="s">
        <v>7349</v>
      </c>
      <c r="M118" s="79" t="s">
        <v>7350</v>
      </c>
      <c r="N118" s="79" t="s">
        <v>7351</v>
      </c>
      <c r="O118" s="79" t="s">
        <v>7352</v>
      </c>
      <c r="P118" s="79" t="s">
        <v>7353</v>
      </c>
    </row>
    <row r="119" spans="1:16" ht="12.75">
      <c r="A119" s="77">
        <v>1</v>
      </c>
      <c r="B119" s="79" t="s">
        <v>7354</v>
      </c>
      <c r="C119" s="79" t="s">
        <v>7355</v>
      </c>
      <c r="D119" s="79" t="s">
        <v>7356</v>
      </c>
      <c r="E119" s="79" t="s">
        <v>7357</v>
      </c>
      <c r="F119" s="79" t="s">
        <v>7358</v>
      </c>
      <c r="G119" s="79" t="s">
        <v>7359</v>
      </c>
      <c r="H119" s="79" t="s">
        <v>7360</v>
      </c>
      <c r="I119" s="79" t="s">
        <v>7361</v>
      </c>
      <c r="J119" s="79" t="s">
        <v>7362</v>
      </c>
      <c r="K119" s="79" t="s">
        <v>7363</v>
      </c>
      <c r="L119" s="79" t="s">
        <v>7364</v>
      </c>
      <c r="M119" s="79" t="s">
        <v>7365</v>
      </c>
      <c r="N119" s="79" t="s">
        <v>7366</v>
      </c>
      <c r="O119" s="79" t="s">
        <v>7367</v>
      </c>
      <c r="P119" s="79" t="s">
        <v>7368</v>
      </c>
    </row>
    <row r="120" spans="1:16" ht="12.75">
      <c r="A120" s="77">
        <v>2</v>
      </c>
      <c r="B120" s="79" t="s">
        <v>7369</v>
      </c>
      <c r="C120" s="79" t="s">
        <v>7370</v>
      </c>
      <c r="D120" s="79" t="s">
        <v>7371</v>
      </c>
      <c r="E120" s="79" t="s">
        <v>7372</v>
      </c>
      <c r="F120" s="79" t="s">
        <v>7373</v>
      </c>
      <c r="G120" s="79" t="s">
        <v>7374</v>
      </c>
      <c r="H120" s="79" t="s">
        <v>7375</v>
      </c>
      <c r="I120" s="79" t="s">
        <v>7376</v>
      </c>
      <c r="J120" s="79" t="s">
        <v>7377</v>
      </c>
      <c r="K120" s="79" t="s">
        <v>7378</v>
      </c>
      <c r="L120" s="79" t="s">
        <v>7379</v>
      </c>
      <c r="M120" s="79" t="s">
        <v>7380</v>
      </c>
      <c r="N120" s="79" t="s">
        <v>7381</v>
      </c>
      <c r="O120" s="79" t="s">
        <v>7382</v>
      </c>
      <c r="P120" s="79" t="s">
        <v>7383</v>
      </c>
    </row>
    <row r="121" spans="1:16" ht="12.75">
      <c r="A121" s="77">
        <v>3</v>
      </c>
      <c r="B121" s="79" t="s">
        <v>7384</v>
      </c>
      <c r="C121" s="79" t="s">
        <v>7385</v>
      </c>
      <c r="D121" s="79" t="s">
        <v>7386</v>
      </c>
      <c r="E121" s="79" t="s">
        <v>7387</v>
      </c>
      <c r="F121" s="79" t="s">
        <v>7388</v>
      </c>
      <c r="G121" s="79" t="s">
        <v>7389</v>
      </c>
      <c r="H121" s="79" t="s">
        <v>7390</v>
      </c>
      <c r="I121" s="79" t="s">
        <v>7391</v>
      </c>
      <c r="J121" s="79" t="s">
        <v>7392</v>
      </c>
      <c r="K121" s="79" t="s">
        <v>7393</v>
      </c>
      <c r="L121" s="79" t="s">
        <v>7394</v>
      </c>
      <c r="M121" s="79" t="s">
        <v>7395</v>
      </c>
      <c r="N121" s="79" t="s">
        <v>7396</v>
      </c>
      <c r="O121" s="79" t="s">
        <v>7397</v>
      </c>
      <c r="P121" s="79" t="s">
        <v>7398</v>
      </c>
    </row>
    <row r="122" spans="1:16" ht="12.75">
      <c r="A122" s="77">
        <v>4</v>
      </c>
      <c r="B122" s="79" t="s">
        <v>7399</v>
      </c>
      <c r="C122" s="79" t="s">
        <v>7400</v>
      </c>
      <c r="D122" s="79" t="s">
        <v>7401</v>
      </c>
      <c r="E122" s="79" t="s">
        <v>7402</v>
      </c>
      <c r="F122" s="79" t="s">
        <v>7403</v>
      </c>
      <c r="G122" s="79" t="s">
        <v>7404</v>
      </c>
      <c r="H122" s="79" t="s">
        <v>7405</v>
      </c>
      <c r="I122" s="79" t="s">
        <v>7406</v>
      </c>
      <c r="J122" s="79" t="s">
        <v>7407</v>
      </c>
      <c r="K122" s="79" t="s">
        <v>7408</v>
      </c>
      <c r="L122" s="79" t="s">
        <v>7409</v>
      </c>
      <c r="M122" s="79" t="s">
        <v>7410</v>
      </c>
      <c r="N122" s="79" t="s">
        <v>7411</v>
      </c>
      <c r="O122" s="79" t="s">
        <v>7412</v>
      </c>
      <c r="P122" s="79" t="s">
        <v>7413</v>
      </c>
    </row>
    <row r="123" spans="1:16" ht="12.75">
      <c r="A123" s="77">
        <v>5</v>
      </c>
      <c r="B123" s="79" t="s">
        <v>7414</v>
      </c>
      <c r="C123" s="79" t="s">
        <v>7415</v>
      </c>
      <c r="D123" s="79" t="s">
        <v>7416</v>
      </c>
      <c r="E123" s="79" t="s">
        <v>7417</v>
      </c>
      <c r="F123" s="79" t="s">
        <v>7418</v>
      </c>
      <c r="G123" s="79" t="s">
        <v>7419</v>
      </c>
      <c r="H123" s="79" t="s">
        <v>7420</v>
      </c>
      <c r="I123" s="79" t="s">
        <v>7421</v>
      </c>
      <c r="J123" s="79" t="s">
        <v>7422</v>
      </c>
      <c r="K123" s="79" t="s">
        <v>7423</v>
      </c>
      <c r="L123" s="79" t="s">
        <v>7424</v>
      </c>
      <c r="M123" s="79" t="s">
        <v>7425</v>
      </c>
      <c r="N123" s="79" t="s">
        <v>7426</v>
      </c>
      <c r="O123" s="79" t="s">
        <v>7427</v>
      </c>
      <c r="P123" s="79" t="s">
        <v>7428</v>
      </c>
    </row>
    <row r="124" spans="1:16" ht="12.75">
      <c r="A124" s="77">
        <v>6</v>
      </c>
      <c r="B124" s="79" t="s">
        <v>7429</v>
      </c>
      <c r="C124" s="79" t="s">
        <v>7430</v>
      </c>
      <c r="D124" s="79" t="s">
        <v>7431</v>
      </c>
      <c r="E124" s="79" t="s">
        <v>7432</v>
      </c>
      <c r="F124" s="79" t="s">
        <v>7433</v>
      </c>
      <c r="G124" s="79" t="s">
        <v>7434</v>
      </c>
      <c r="H124" s="79" t="s">
        <v>7435</v>
      </c>
      <c r="I124" s="79" t="s">
        <v>7436</v>
      </c>
      <c r="J124" s="79" t="s">
        <v>7437</v>
      </c>
      <c r="K124" s="79" t="s">
        <v>7438</v>
      </c>
      <c r="L124" s="79" t="s">
        <v>7439</v>
      </c>
      <c r="M124" s="79" t="s">
        <v>7440</v>
      </c>
      <c r="N124" s="79" t="s">
        <v>7441</v>
      </c>
      <c r="O124" s="79" t="s">
        <v>7442</v>
      </c>
      <c r="P124" s="79" t="s">
        <v>7443</v>
      </c>
    </row>
    <row r="125" spans="1:16" ht="12.75">
      <c r="A125" s="77">
        <v>7</v>
      </c>
      <c r="B125" s="79" t="s">
        <v>7444</v>
      </c>
      <c r="C125" s="79" t="s">
        <v>7445</v>
      </c>
      <c r="D125" s="79" t="s">
        <v>7446</v>
      </c>
      <c r="E125" s="79" t="s">
        <v>7447</v>
      </c>
      <c r="F125" s="79" t="s">
        <v>7448</v>
      </c>
      <c r="G125" s="79" t="s">
        <v>7449</v>
      </c>
      <c r="H125" s="79" t="s">
        <v>7450</v>
      </c>
      <c r="I125" s="79" t="s">
        <v>7451</v>
      </c>
      <c r="J125" s="79" t="s">
        <v>7452</v>
      </c>
      <c r="K125" s="79" t="s">
        <v>7453</v>
      </c>
      <c r="L125" s="79" t="s">
        <v>7454</v>
      </c>
      <c r="M125" s="79" t="s">
        <v>7455</v>
      </c>
      <c r="N125" s="79" t="s">
        <v>7456</v>
      </c>
      <c r="O125" s="79" t="s">
        <v>7457</v>
      </c>
      <c r="P125" s="79" t="s">
        <v>7458</v>
      </c>
    </row>
    <row r="126" spans="1:16" ht="12.75">
      <c r="A126" s="77">
        <v>8</v>
      </c>
      <c r="B126" s="79" t="s">
        <v>7459</v>
      </c>
      <c r="C126" s="79" t="s">
        <v>7460</v>
      </c>
      <c r="D126" s="79" t="s">
        <v>7461</v>
      </c>
      <c r="E126" s="79" t="s">
        <v>7462</v>
      </c>
      <c r="F126" s="79" t="s">
        <v>7463</v>
      </c>
      <c r="G126" s="79" t="s">
        <v>7464</v>
      </c>
      <c r="H126" s="79" t="s">
        <v>7465</v>
      </c>
      <c r="I126" s="79" t="s">
        <v>7466</v>
      </c>
      <c r="J126" s="79" t="s">
        <v>7467</v>
      </c>
      <c r="K126" s="79" t="s">
        <v>7468</v>
      </c>
      <c r="L126" s="79" t="s">
        <v>7469</v>
      </c>
      <c r="M126" s="79" t="s">
        <v>7470</v>
      </c>
      <c r="N126" s="79" t="s">
        <v>7471</v>
      </c>
      <c r="O126" s="79" t="s">
        <v>7472</v>
      </c>
      <c r="P126" s="79" t="s">
        <v>7473</v>
      </c>
    </row>
    <row r="127" spans="1:16" ht="12.75">
      <c r="A127" s="77">
        <v>9</v>
      </c>
      <c r="B127" s="79" t="s">
        <v>7474</v>
      </c>
      <c r="C127" s="79" t="s">
        <v>7475</v>
      </c>
      <c r="D127" s="79" t="s">
        <v>7476</v>
      </c>
      <c r="E127" s="79" t="s">
        <v>7477</v>
      </c>
      <c r="F127" s="79" t="s">
        <v>7478</v>
      </c>
      <c r="G127" s="79" t="s">
        <v>7479</v>
      </c>
      <c r="H127" s="79" t="s">
        <v>7480</v>
      </c>
      <c r="I127" s="79" t="s">
        <v>7481</v>
      </c>
      <c r="J127" s="79" t="s">
        <v>7482</v>
      </c>
      <c r="K127" s="79" t="s">
        <v>7483</v>
      </c>
      <c r="L127" s="79" t="s">
        <v>7484</v>
      </c>
      <c r="M127" s="79" t="s">
        <v>7485</v>
      </c>
      <c r="N127" s="79" t="s">
        <v>7486</v>
      </c>
      <c r="O127" s="79" t="s">
        <v>7487</v>
      </c>
      <c r="P127" s="79" t="s">
        <v>7488</v>
      </c>
    </row>
    <row r="128" spans="1:16" ht="12.75">
      <c r="A128" s="77">
        <v>10</v>
      </c>
      <c r="B128" s="79" t="s">
        <v>7489</v>
      </c>
      <c r="C128" s="79" t="s">
        <v>7490</v>
      </c>
      <c r="D128" s="79" t="s">
        <v>7491</v>
      </c>
      <c r="E128" s="79" t="s">
        <v>7492</v>
      </c>
      <c r="F128" s="79" t="s">
        <v>7493</v>
      </c>
      <c r="G128" s="79" t="s">
        <v>7494</v>
      </c>
      <c r="H128" s="79" t="s">
        <v>7495</v>
      </c>
      <c r="I128" s="79" t="s">
        <v>7496</v>
      </c>
      <c r="J128" s="79" t="s">
        <v>7497</v>
      </c>
      <c r="K128" s="79" t="s">
        <v>7498</v>
      </c>
      <c r="L128" s="79" t="s">
        <v>7499</v>
      </c>
      <c r="M128" s="79" t="s">
        <v>7500</v>
      </c>
      <c r="N128" s="79" t="s">
        <v>7501</v>
      </c>
      <c r="O128" s="79" t="s">
        <v>7502</v>
      </c>
      <c r="P128" s="79" t="s">
        <v>7503</v>
      </c>
    </row>
    <row r="129" spans="1:16" ht="12.75">
      <c r="A129" s="77">
        <v>11</v>
      </c>
      <c r="B129" s="79" t="s">
        <v>7504</v>
      </c>
      <c r="C129" s="79" t="s">
        <v>7505</v>
      </c>
      <c r="D129" s="79" t="s">
        <v>7506</v>
      </c>
      <c r="E129" s="79" t="s">
        <v>7507</v>
      </c>
      <c r="F129" s="79" t="s">
        <v>7508</v>
      </c>
      <c r="G129" s="79" t="s">
        <v>7509</v>
      </c>
      <c r="H129" s="79" t="s">
        <v>7510</v>
      </c>
      <c r="I129" s="79" t="s">
        <v>7511</v>
      </c>
      <c r="J129" s="79" t="s">
        <v>7512</v>
      </c>
      <c r="K129" s="79" t="s">
        <v>7513</v>
      </c>
      <c r="L129" s="79" t="s">
        <v>7514</v>
      </c>
      <c r="M129" s="79" t="s">
        <v>7515</v>
      </c>
      <c r="N129" s="79" t="s">
        <v>7516</v>
      </c>
      <c r="O129" s="79" t="s">
        <v>7517</v>
      </c>
      <c r="P129" s="79" t="s">
        <v>7518</v>
      </c>
    </row>
    <row r="130" spans="1:16" ht="12.75">
      <c r="A130" s="77">
        <v>12</v>
      </c>
      <c r="B130" s="79" t="s">
        <v>7519</v>
      </c>
      <c r="C130" s="79" t="s">
        <v>7520</v>
      </c>
      <c r="D130" s="79" t="s">
        <v>7521</v>
      </c>
      <c r="E130" s="79" t="s">
        <v>7522</v>
      </c>
      <c r="F130" s="79" t="s">
        <v>7523</v>
      </c>
      <c r="G130" s="79" t="s">
        <v>7524</v>
      </c>
      <c r="H130" s="79" t="s">
        <v>7525</v>
      </c>
      <c r="I130" s="79" t="s">
        <v>7526</v>
      </c>
      <c r="J130" s="79" t="s">
        <v>7527</v>
      </c>
      <c r="K130" s="79" t="s">
        <v>7528</v>
      </c>
      <c r="L130" s="79" t="s">
        <v>7529</v>
      </c>
      <c r="M130" s="79" t="s">
        <v>7530</v>
      </c>
      <c r="N130" s="79" t="s">
        <v>7531</v>
      </c>
      <c r="O130" s="79" t="s">
        <v>7532</v>
      </c>
      <c r="P130" s="79" t="s">
        <v>7533</v>
      </c>
    </row>
    <row r="131" spans="1:16" ht="12.75">
      <c r="A131" s="77">
        <v>13</v>
      </c>
      <c r="B131" s="79" t="s">
        <v>7534</v>
      </c>
      <c r="C131" s="79" t="s">
        <v>7535</v>
      </c>
      <c r="D131" s="79" t="s">
        <v>7536</v>
      </c>
      <c r="E131" s="79" t="s">
        <v>7537</v>
      </c>
      <c r="F131" s="79" t="s">
        <v>7538</v>
      </c>
      <c r="G131" s="79" t="s">
        <v>7539</v>
      </c>
      <c r="H131" s="79" t="s">
        <v>7540</v>
      </c>
      <c r="I131" s="79" t="s">
        <v>7541</v>
      </c>
      <c r="J131" s="79" t="s">
        <v>7542</v>
      </c>
      <c r="K131" s="79" t="s">
        <v>7543</v>
      </c>
      <c r="L131" s="79" t="s">
        <v>7544</v>
      </c>
      <c r="M131" s="79" t="s">
        <v>7545</v>
      </c>
      <c r="N131" s="79" t="s">
        <v>7546</v>
      </c>
      <c r="O131" s="79" t="s">
        <v>7547</v>
      </c>
      <c r="P131" s="79" t="s">
        <v>7548</v>
      </c>
    </row>
    <row r="132" spans="1:16" ht="12.75">
      <c r="A132" s="77">
        <v>14</v>
      </c>
      <c r="B132" s="79" t="s">
        <v>7549</v>
      </c>
      <c r="C132" s="79" t="s">
        <v>7550</v>
      </c>
      <c r="D132" s="79" t="s">
        <v>7551</v>
      </c>
      <c r="E132" s="79" t="s">
        <v>7552</v>
      </c>
      <c r="F132" s="79" t="s">
        <v>7553</v>
      </c>
      <c r="G132" s="79" t="s">
        <v>7554</v>
      </c>
      <c r="H132" s="79" t="s">
        <v>7555</v>
      </c>
      <c r="I132" s="79" t="s">
        <v>7556</v>
      </c>
      <c r="J132" s="79" t="s">
        <v>7557</v>
      </c>
      <c r="K132" s="79" t="s">
        <v>7558</v>
      </c>
      <c r="L132" s="79" t="s">
        <v>7559</v>
      </c>
      <c r="M132" s="79" t="s">
        <v>7560</v>
      </c>
      <c r="N132" s="79" t="s">
        <v>7561</v>
      </c>
      <c r="O132" s="79" t="s">
        <v>7562</v>
      </c>
      <c r="P132" s="79" t="s">
        <v>7563</v>
      </c>
    </row>
    <row r="133" spans="1:16" ht="12.75">
      <c r="A133" s="77">
        <v>15</v>
      </c>
      <c r="B133" s="79" t="s">
        <v>7564</v>
      </c>
      <c r="C133" s="79" t="s">
        <v>7565</v>
      </c>
      <c r="D133" s="79" t="s">
        <v>7566</v>
      </c>
      <c r="E133" s="79" t="s">
        <v>7567</v>
      </c>
      <c r="F133" s="79" t="s">
        <v>7568</v>
      </c>
      <c r="G133" s="79" t="s">
        <v>7569</v>
      </c>
      <c r="H133" s="79" t="s">
        <v>7570</v>
      </c>
      <c r="I133" s="79" t="s">
        <v>7571</v>
      </c>
      <c r="J133" s="79" t="s">
        <v>7572</v>
      </c>
      <c r="K133" s="79" t="s">
        <v>7573</v>
      </c>
      <c r="L133" s="79" t="s">
        <v>7574</v>
      </c>
      <c r="M133" s="79" t="s">
        <v>7575</v>
      </c>
      <c r="N133" s="79" t="s">
        <v>7576</v>
      </c>
      <c r="O133" s="79" t="s">
        <v>7577</v>
      </c>
      <c r="P133" s="79" t="s">
        <v>7578</v>
      </c>
    </row>
    <row r="134" spans="1:16" ht="12.75">
      <c r="A134" s="77">
        <v>16</v>
      </c>
      <c r="B134" s="79" t="s">
        <v>7579</v>
      </c>
      <c r="C134" s="79" t="s">
        <v>7580</v>
      </c>
      <c r="D134" s="79" t="s">
        <v>7581</v>
      </c>
      <c r="E134" s="79" t="s">
        <v>7582</v>
      </c>
      <c r="F134" s="79" t="s">
        <v>7583</v>
      </c>
      <c r="G134" s="79" t="s">
        <v>7584</v>
      </c>
      <c r="H134" s="79" t="s">
        <v>7585</v>
      </c>
      <c r="I134" s="79" t="s">
        <v>7586</v>
      </c>
      <c r="J134" s="79" t="s">
        <v>7587</v>
      </c>
      <c r="K134" s="79" t="s">
        <v>7588</v>
      </c>
      <c r="L134" s="79" t="s">
        <v>7589</v>
      </c>
      <c r="M134" s="79" t="s">
        <v>7590</v>
      </c>
      <c r="N134" s="79" t="s">
        <v>7591</v>
      </c>
      <c r="O134" s="79" t="s">
        <v>7592</v>
      </c>
      <c r="P134" s="79" t="s">
        <v>7593</v>
      </c>
    </row>
    <row r="135" spans="1:16" ht="12.75">
      <c r="A135" s="77">
        <v>17</v>
      </c>
      <c r="B135" s="79" t="s">
        <v>7594</v>
      </c>
      <c r="C135" s="79" t="s">
        <v>7595</v>
      </c>
      <c r="D135" s="79" t="s">
        <v>7596</v>
      </c>
      <c r="E135" s="79" t="s">
        <v>7597</v>
      </c>
      <c r="F135" s="79" t="s">
        <v>7598</v>
      </c>
      <c r="G135" s="79" t="s">
        <v>7599</v>
      </c>
      <c r="H135" s="79" t="s">
        <v>7600</v>
      </c>
      <c r="I135" s="79" t="s">
        <v>7601</v>
      </c>
      <c r="J135" s="79" t="s">
        <v>7602</v>
      </c>
      <c r="K135" s="79" t="s">
        <v>7603</v>
      </c>
      <c r="L135" s="79" t="s">
        <v>7604</v>
      </c>
      <c r="M135" s="79" t="s">
        <v>7605</v>
      </c>
      <c r="N135" s="79" t="s">
        <v>7606</v>
      </c>
      <c r="O135" s="79" t="s">
        <v>7607</v>
      </c>
      <c r="P135" s="79" t="s">
        <v>7608</v>
      </c>
    </row>
    <row r="136" spans="1:16" ht="12.75">
      <c r="A136" s="77">
        <v>18</v>
      </c>
      <c r="B136" s="79" t="s">
        <v>7609</v>
      </c>
      <c r="C136" s="79" t="s">
        <v>7610</v>
      </c>
      <c r="D136" s="79" t="s">
        <v>7611</v>
      </c>
      <c r="E136" s="79" t="s">
        <v>7612</v>
      </c>
      <c r="F136" s="79" t="s">
        <v>7613</v>
      </c>
      <c r="G136" s="79" t="s">
        <v>7614</v>
      </c>
      <c r="H136" s="79" t="s">
        <v>7615</v>
      </c>
      <c r="I136" s="79" t="s">
        <v>7616</v>
      </c>
      <c r="J136" s="79" t="s">
        <v>7617</v>
      </c>
      <c r="K136" s="79" t="s">
        <v>7618</v>
      </c>
      <c r="L136" s="79" t="s">
        <v>7619</v>
      </c>
      <c r="M136" s="79" t="s">
        <v>7620</v>
      </c>
      <c r="N136" s="79" t="s">
        <v>7621</v>
      </c>
      <c r="O136" s="79" t="s">
        <v>7622</v>
      </c>
      <c r="P136" s="79" t="s">
        <v>7623</v>
      </c>
    </row>
    <row r="137" spans="1:16" ht="12.75">
      <c r="A137" s="77">
        <v>19</v>
      </c>
      <c r="B137" s="79" t="s">
        <v>7624</v>
      </c>
      <c r="C137" s="79" t="s">
        <v>7625</v>
      </c>
      <c r="D137" s="79" t="s">
        <v>7626</v>
      </c>
      <c r="E137" s="79" t="s">
        <v>7627</v>
      </c>
      <c r="F137" s="79" t="s">
        <v>7628</v>
      </c>
      <c r="G137" s="79" t="s">
        <v>7629</v>
      </c>
      <c r="H137" s="79" t="s">
        <v>7630</v>
      </c>
      <c r="I137" s="79" t="s">
        <v>7631</v>
      </c>
      <c r="J137" s="79" t="s">
        <v>7632</v>
      </c>
      <c r="K137" s="79" t="s">
        <v>7633</v>
      </c>
      <c r="L137" s="79" t="s">
        <v>7634</v>
      </c>
      <c r="M137" s="79" t="s">
        <v>7635</v>
      </c>
      <c r="N137" s="79" t="s">
        <v>7636</v>
      </c>
      <c r="O137" s="79" t="s">
        <v>7637</v>
      </c>
      <c r="P137" s="79" t="s">
        <v>7638</v>
      </c>
    </row>
    <row r="138" spans="1:16" ht="12.75">
      <c r="A138" s="77">
        <v>20</v>
      </c>
      <c r="B138" s="79" t="s">
        <v>7639</v>
      </c>
      <c r="C138" s="79" t="s">
        <v>7640</v>
      </c>
      <c r="D138" s="79" t="s">
        <v>7641</v>
      </c>
      <c r="E138" s="79" t="s">
        <v>7642</v>
      </c>
      <c r="F138" s="79" t="s">
        <v>7643</v>
      </c>
      <c r="G138" s="79" t="s">
        <v>7644</v>
      </c>
      <c r="H138" s="79" t="s">
        <v>7645</v>
      </c>
      <c r="I138" s="79" t="s">
        <v>7646</v>
      </c>
      <c r="J138" s="79" t="s">
        <v>7647</v>
      </c>
      <c r="K138" s="79" t="s">
        <v>7648</v>
      </c>
      <c r="L138" s="79" t="s">
        <v>7649</v>
      </c>
      <c r="M138" s="79" t="s">
        <v>7650</v>
      </c>
      <c r="N138" s="79" t="s">
        <v>7651</v>
      </c>
      <c r="O138" s="79" t="s">
        <v>7652</v>
      </c>
      <c r="P138" s="79" t="s">
        <v>7653</v>
      </c>
    </row>
    <row r="139" spans="1:16" ht="12.75">
      <c r="A139" s="77">
        <v>21</v>
      </c>
      <c r="B139" s="79" t="s">
        <v>7654</v>
      </c>
      <c r="C139" s="79" t="s">
        <v>7655</v>
      </c>
      <c r="D139" s="79" t="s">
        <v>7656</v>
      </c>
      <c r="E139" s="79" t="s">
        <v>7657</v>
      </c>
      <c r="F139" s="79" t="s">
        <v>7658</v>
      </c>
      <c r="G139" s="79" t="s">
        <v>7659</v>
      </c>
      <c r="H139" s="79" t="s">
        <v>7660</v>
      </c>
      <c r="I139" s="79" t="s">
        <v>7661</v>
      </c>
      <c r="J139" s="79" t="s">
        <v>7662</v>
      </c>
      <c r="K139" s="79" t="s">
        <v>7663</v>
      </c>
      <c r="L139" s="79" t="s">
        <v>7664</v>
      </c>
      <c r="M139" s="79" t="s">
        <v>7665</v>
      </c>
      <c r="N139" s="79" t="s">
        <v>7666</v>
      </c>
      <c r="O139" s="79" t="s">
        <v>7667</v>
      </c>
      <c r="P139" s="79" t="s">
        <v>7668</v>
      </c>
    </row>
    <row r="140" spans="1:16" ht="12.75">
      <c r="A140" s="77">
        <v>22</v>
      </c>
      <c r="B140" s="79" t="s">
        <v>7669</v>
      </c>
      <c r="C140" s="79" t="s">
        <v>7670</v>
      </c>
      <c r="D140" s="79" t="s">
        <v>7671</v>
      </c>
      <c r="E140" s="79" t="s">
        <v>7672</v>
      </c>
      <c r="F140" s="79" t="s">
        <v>7673</v>
      </c>
      <c r="G140" s="79" t="s">
        <v>7674</v>
      </c>
      <c r="H140" s="79" t="s">
        <v>7675</v>
      </c>
      <c r="I140" s="79" t="s">
        <v>7676</v>
      </c>
      <c r="J140" s="79" t="s">
        <v>7677</v>
      </c>
      <c r="K140" s="79" t="s">
        <v>7678</v>
      </c>
      <c r="L140" s="79" t="s">
        <v>7679</v>
      </c>
      <c r="M140" s="79" t="s">
        <v>7680</v>
      </c>
      <c r="N140" s="79" t="s">
        <v>7681</v>
      </c>
      <c r="O140" s="79" t="s">
        <v>7682</v>
      </c>
      <c r="P140" s="79" t="s">
        <v>7683</v>
      </c>
    </row>
    <row r="141" spans="1:16" ht="12.75">
      <c r="A141" s="77">
        <v>23</v>
      </c>
      <c r="B141" s="79" t="s">
        <v>7684</v>
      </c>
      <c r="C141" s="79" t="s">
        <v>7685</v>
      </c>
      <c r="D141" s="79" t="s">
        <v>7686</v>
      </c>
      <c r="E141" s="79" t="s">
        <v>7687</v>
      </c>
      <c r="F141" s="79" t="s">
        <v>7688</v>
      </c>
      <c r="G141" s="79" t="s">
        <v>7689</v>
      </c>
      <c r="H141" s="79" t="s">
        <v>7690</v>
      </c>
      <c r="I141" s="79" t="s">
        <v>7691</v>
      </c>
      <c r="J141" s="79" t="s">
        <v>7692</v>
      </c>
      <c r="K141" s="79" t="s">
        <v>7693</v>
      </c>
      <c r="L141" s="79" t="s">
        <v>7694</v>
      </c>
      <c r="M141" s="79" t="s">
        <v>7695</v>
      </c>
      <c r="N141" s="79" t="s">
        <v>7696</v>
      </c>
      <c r="O141" s="79" t="s">
        <v>7697</v>
      </c>
      <c r="P141" s="79" t="s">
        <v>7698</v>
      </c>
    </row>
    <row r="142" spans="1:16" ht="12.75">
      <c r="A142" s="77">
        <v>24</v>
      </c>
      <c r="B142" s="79" t="s">
        <v>7699</v>
      </c>
      <c r="C142" s="79" t="s">
        <v>7700</v>
      </c>
      <c r="D142" s="79" t="s">
        <v>7701</v>
      </c>
      <c r="E142" s="79" t="s">
        <v>7702</v>
      </c>
      <c r="F142" s="79" t="s">
        <v>7703</v>
      </c>
      <c r="G142" s="79" t="s">
        <v>7704</v>
      </c>
      <c r="H142" s="79" t="s">
        <v>7705</v>
      </c>
      <c r="I142" s="79" t="s">
        <v>7706</v>
      </c>
      <c r="J142" s="79" t="s">
        <v>7707</v>
      </c>
      <c r="K142" s="79" t="s">
        <v>7708</v>
      </c>
      <c r="L142" s="79" t="s">
        <v>7709</v>
      </c>
      <c r="M142" s="79" t="s">
        <v>7710</v>
      </c>
      <c r="N142" s="79" t="s">
        <v>7711</v>
      </c>
      <c r="O142" s="79" t="s">
        <v>7712</v>
      </c>
      <c r="P142" s="79" t="s">
        <v>7713</v>
      </c>
    </row>
    <row r="143" spans="1:16" ht="12.75">
      <c r="A143" s="77">
        <v>25</v>
      </c>
      <c r="B143" s="79" t="s">
        <v>7714</v>
      </c>
      <c r="C143" s="79" t="s">
        <v>7715</v>
      </c>
      <c r="D143" s="79" t="s">
        <v>7716</v>
      </c>
      <c r="E143" s="79" t="s">
        <v>7717</v>
      </c>
      <c r="F143" s="79" t="s">
        <v>7718</v>
      </c>
      <c r="G143" s="79" t="s">
        <v>7719</v>
      </c>
      <c r="H143" s="79" t="s">
        <v>7720</v>
      </c>
      <c r="I143" s="79" t="s">
        <v>7721</v>
      </c>
      <c r="J143" s="79" t="s">
        <v>7722</v>
      </c>
      <c r="K143" s="79" t="s">
        <v>7723</v>
      </c>
      <c r="L143" s="79" t="s">
        <v>7724</v>
      </c>
      <c r="M143" s="79" t="s">
        <v>7725</v>
      </c>
      <c r="N143" s="79" t="s">
        <v>7726</v>
      </c>
      <c r="O143" s="79" t="s">
        <v>7727</v>
      </c>
      <c r="P143" s="79" t="s">
        <v>7728</v>
      </c>
    </row>
    <row r="144" spans="1:16" ht="12.75">
      <c r="A144" s="77">
        <v>26</v>
      </c>
      <c r="B144" s="79" t="s">
        <v>7729</v>
      </c>
      <c r="C144" s="79" t="s">
        <v>7730</v>
      </c>
      <c r="D144" s="79" t="s">
        <v>7731</v>
      </c>
      <c r="E144" s="79" t="s">
        <v>7732</v>
      </c>
      <c r="F144" s="79" t="s">
        <v>7733</v>
      </c>
      <c r="G144" s="79" t="s">
        <v>7734</v>
      </c>
      <c r="H144" s="79" t="s">
        <v>7735</v>
      </c>
      <c r="I144" s="79" t="s">
        <v>7736</v>
      </c>
      <c r="J144" s="79" t="s">
        <v>7737</v>
      </c>
      <c r="K144" s="79" t="s">
        <v>7738</v>
      </c>
      <c r="L144" s="79" t="s">
        <v>7739</v>
      </c>
      <c r="M144" s="79" t="s">
        <v>7740</v>
      </c>
      <c r="N144" s="79" t="s">
        <v>7741</v>
      </c>
      <c r="O144" s="79" t="s">
        <v>7742</v>
      </c>
      <c r="P144" s="79" t="s">
        <v>7743</v>
      </c>
    </row>
    <row r="145" spans="1:16" ht="12.75">
      <c r="A145" s="77">
        <v>27</v>
      </c>
      <c r="B145" s="79" t="s">
        <v>7744</v>
      </c>
      <c r="C145" s="79" t="s">
        <v>7745</v>
      </c>
      <c r="D145" s="79" t="s">
        <v>7746</v>
      </c>
      <c r="E145" s="79" t="s">
        <v>7747</v>
      </c>
      <c r="F145" s="79" t="s">
        <v>7748</v>
      </c>
      <c r="G145" s="79" t="s">
        <v>7749</v>
      </c>
      <c r="H145" s="79" t="s">
        <v>7750</v>
      </c>
      <c r="I145" s="79" t="s">
        <v>7751</v>
      </c>
      <c r="J145" s="79" t="s">
        <v>7752</v>
      </c>
      <c r="K145" s="79" t="s">
        <v>7753</v>
      </c>
      <c r="L145" s="79" t="s">
        <v>7754</v>
      </c>
      <c r="M145" s="79" t="s">
        <v>7755</v>
      </c>
      <c r="N145" s="79" t="s">
        <v>7756</v>
      </c>
      <c r="O145" s="79" t="s">
        <v>7757</v>
      </c>
      <c r="P145" s="79" t="s">
        <v>7758</v>
      </c>
    </row>
    <row r="146" spans="1:16" ht="12.75">
      <c r="A146" s="77">
        <v>28</v>
      </c>
      <c r="B146" s="79" t="s">
        <v>7759</v>
      </c>
      <c r="C146" s="79" t="s">
        <v>7760</v>
      </c>
      <c r="D146" s="79" t="s">
        <v>7761</v>
      </c>
      <c r="E146" s="79" t="s">
        <v>7762</v>
      </c>
      <c r="F146" s="79" t="s">
        <v>7763</v>
      </c>
      <c r="G146" s="79" t="s">
        <v>7764</v>
      </c>
      <c r="H146" s="79" t="s">
        <v>7765</v>
      </c>
      <c r="I146" s="79" t="s">
        <v>7766</v>
      </c>
      <c r="J146" s="79" t="s">
        <v>7767</v>
      </c>
      <c r="K146" s="79" t="s">
        <v>7768</v>
      </c>
      <c r="L146" s="79" t="s">
        <v>7769</v>
      </c>
      <c r="M146" s="79" t="s">
        <v>7770</v>
      </c>
      <c r="N146" s="79" t="s">
        <v>7771</v>
      </c>
      <c r="O146" s="79" t="s">
        <v>7772</v>
      </c>
      <c r="P146" s="79" t="s">
        <v>7773</v>
      </c>
    </row>
    <row r="147" spans="1:16" ht="12.75">
      <c r="A147" s="77">
        <v>29</v>
      </c>
      <c r="B147" s="79" t="s">
        <v>7774</v>
      </c>
      <c r="C147" s="79" t="s">
        <v>7775</v>
      </c>
      <c r="D147" s="79" t="s">
        <v>7776</v>
      </c>
      <c r="E147" s="79" t="s">
        <v>7777</v>
      </c>
      <c r="F147" s="79" t="s">
        <v>7778</v>
      </c>
      <c r="G147" s="79" t="s">
        <v>7779</v>
      </c>
      <c r="H147" s="79" t="s">
        <v>7780</v>
      </c>
      <c r="I147" s="79" t="s">
        <v>7781</v>
      </c>
      <c r="J147" s="79" t="s">
        <v>7782</v>
      </c>
      <c r="K147" s="79" t="s">
        <v>7783</v>
      </c>
      <c r="L147" s="79" t="s">
        <v>7784</v>
      </c>
      <c r="M147" s="79" t="s">
        <v>7785</v>
      </c>
      <c r="N147" s="79" t="s">
        <v>7786</v>
      </c>
      <c r="O147" s="79" t="s">
        <v>7787</v>
      </c>
      <c r="P147" s="79" t="s">
        <v>7788</v>
      </c>
    </row>
    <row r="148" spans="1:16" ht="12.75">
      <c r="A148" s="77">
        <v>30</v>
      </c>
      <c r="B148" s="79" t="s">
        <v>7789</v>
      </c>
      <c r="C148" s="79" t="s">
        <v>7790</v>
      </c>
      <c r="D148" s="79" t="s">
        <v>7791</v>
      </c>
      <c r="E148" s="79" t="s">
        <v>7792</v>
      </c>
      <c r="F148" s="79" t="s">
        <v>7793</v>
      </c>
      <c r="G148" s="79" t="s">
        <v>7794</v>
      </c>
      <c r="H148" s="79" t="s">
        <v>7795</v>
      </c>
      <c r="I148" s="79" t="s">
        <v>7796</v>
      </c>
      <c r="J148" s="79" t="s">
        <v>7797</v>
      </c>
      <c r="K148" s="79" t="s">
        <v>7798</v>
      </c>
      <c r="L148" s="79" t="s">
        <v>7799</v>
      </c>
      <c r="M148" s="79" t="s">
        <v>7800</v>
      </c>
      <c r="N148" s="79" t="s">
        <v>7801</v>
      </c>
      <c r="O148" s="79" t="s">
        <v>7802</v>
      </c>
      <c r="P148" s="79" t="s">
        <v>7803</v>
      </c>
    </row>
    <row r="149" spans="1:16" ht="12.75">
      <c r="A149" s="77">
        <v>31</v>
      </c>
      <c r="B149" s="79" t="s">
        <v>7804</v>
      </c>
      <c r="C149" s="79" t="s">
        <v>7805</v>
      </c>
      <c r="D149" s="79" t="s">
        <v>7806</v>
      </c>
      <c r="E149" s="79" t="s">
        <v>7807</v>
      </c>
      <c r="F149" s="79" t="s">
        <v>7808</v>
      </c>
      <c r="G149" s="79" t="s">
        <v>7809</v>
      </c>
      <c r="H149" s="79" t="s">
        <v>7810</v>
      </c>
      <c r="I149" s="79" t="s">
        <v>7811</v>
      </c>
      <c r="J149" s="79" t="s">
        <v>7812</v>
      </c>
      <c r="K149" s="79" t="s">
        <v>7813</v>
      </c>
      <c r="L149" s="79" t="s">
        <v>7814</v>
      </c>
      <c r="M149" s="79" t="s">
        <v>7815</v>
      </c>
      <c r="N149" s="79" t="s">
        <v>7816</v>
      </c>
      <c r="O149" s="79" t="s">
        <v>7817</v>
      </c>
      <c r="P149" s="79" t="s">
        <v>7818</v>
      </c>
    </row>
    <row r="150" spans="1:16" ht="12.75">
      <c r="A150" s="77">
        <v>32</v>
      </c>
      <c r="B150" s="79" t="s">
        <v>7819</v>
      </c>
      <c r="C150" s="79" t="s">
        <v>7820</v>
      </c>
      <c r="D150" s="79" t="s">
        <v>7821</v>
      </c>
      <c r="E150" s="79" t="s">
        <v>7822</v>
      </c>
      <c r="F150" s="79" t="s">
        <v>7823</v>
      </c>
      <c r="G150" s="79" t="s">
        <v>7824</v>
      </c>
      <c r="H150" s="79" t="s">
        <v>7825</v>
      </c>
      <c r="I150" s="79" t="s">
        <v>7826</v>
      </c>
      <c r="J150" s="79" t="s">
        <v>7827</v>
      </c>
      <c r="K150" s="79" t="s">
        <v>7828</v>
      </c>
      <c r="L150" s="79" t="s">
        <v>7829</v>
      </c>
      <c r="M150" s="79" t="s">
        <v>7830</v>
      </c>
      <c r="N150" s="79" t="s">
        <v>7831</v>
      </c>
      <c r="O150" s="79" t="s">
        <v>7832</v>
      </c>
      <c r="P150" s="79" t="s">
        <v>7833</v>
      </c>
    </row>
    <row r="151" spans="1:16" ht="12.75">
      <c r="A151" s="77">
        <v>33</v>
      </c>
      <c r="B151" s="79" t="s">
        <v>7834</v>
      </c>
      <c r="C151" s="79" t="s">
        <v>7835</v>
      </c>
      <c r="D151" s="79" t="s">
        <v>7836</v>
      </c>
      <c r="E151" s="79" t="s">
        <v>7837</v>
      </c>
      <c r="F151" s="79" t="s">
        <v>7838</v>
      </c>
      <c r="G151" s="79" t="s">
        <v>7839</v>
      </c>
      <c r="H151" s="79" t="s">
        <v>7840</v>
      </c>
      <c r="I151" s="79" t="s">
        <v>7841</v>
      </c>
      <c r="J151" s="79" t="s">
        <v>7842</v>
      </c>
      <c r="K151" s="79" t="s">
        <v>7843</v>
      </c>
      <c r="L151" s="79" t="s">
        <v>7844</v>
      </c>
      <c r="M151" s="79" t="s">
        <v>7845</v>
      </c>
      <c r="N151" s="79" t="s">
        <v>7846</v>
      </c>
      <c r="O151" s="79" t="s">
        <v>7847</v>
      </c>
      <c r="P151" s="79" t="s">
        <v>7848</v>
      </c>
    </row>
    <row r="152" spans="1:16" ht="12.75">
      <c r="A152" s="77">
        <v>34</v>
      </c>
      <c r="B152" s="79" t="s">
        <v>7849</v>
      </c>
      <c r="C152" s="79" t="s">
        <v>7850</v>
      </c>
      <c r="D152" s="79" t="s">
        <v>7851</v>
      </c>
      <c r="E152" s="79" t="s">
        <v>7852</v>
      </c>
      <c r="F152" s="79" t="s">
        <v>7853</v>
      </c>
      <c r="G152" s="79" t="s">
        <v>7854</v>
      </c>
      <c r="H152" s="79" t="s">
        <v>7855</v>
      </c>
      <c r="I152" s="79" t="s">
        <v>7856</v>
      </c>
      <c r="J152" s="79" t="s">
        <v>7857</v>
      </c>
      <c r="K152" s="79" t="s">
        <v>7858</v>
      </c>
      <c r="L152" s="79" t="s">
        <v>7859</v>
      </c>
      <c r="M152" s="79" t="s">
        <v>7860</v>
      </c>
      <c r="N152" s="79" t="s">
        <v>7861</v>
      </c>
      <c r="O152" s="79" t="s">
        <v>7862</v>
      </c>
      <c r="P152" s="79" t="s">
        <v>7863</v>
      </c>
    </row>
    <row r="153" spans="1:16" ht="12.75">
      <c r="A153" s="77">
        <v>35</v>
      </c>
      <c r="B153" s="79" t="s">
        <v>7864</v>
      </c>
      <c r="C153" s="79" t="s">
        <v>7865</v>
      </c>
      <c r="D153" s="79" t="s">
        <v>7866</v>
      </c>
      <c r="E153" s="79" t="s">
        <v>7867</v>
      </c>
      <c r="F153" s="79" t="s">
        <v>7868</v>
      </c>
      <c r="G153" s="79" t="s">
        <v>7869</v>
      </c>
      <c r="H153" s="79" t="s">
        <v>7870</v>
      </c>
      <c r="I153" s="79" t="s">
        <v>7871</v>
      </c>
      <c r="J153" s="79" t="s">
        <v>7872</v>
      </c>
      <c r="K153" s="79" t="s">
        <v>7873</v>
      </c>
      <c r="L153" s="79" t="s">
        <v>7874</v>
      </c>
      <c r="M153" s="79" t="s">
        <v>7875</v>
      </c>
      <c r="N153" s="79" t="s">
        <v>7876</v>
      </c>
      <c r="O153" s="79" t="s">
        <v>7877</v>
      </c>
      <c r="P153" s="79" t="s">
        <v>7878</v>
      </c>
    </row>
    <row r="154" spans="1:16" ht="12.75">
      <c r="A154" s="77">
        <v>36</v>
      </c>
      <c r="B154" s="79" t="s">
        <v>7879</v>
      </c>
      <c r="C154" s="79" t="s">
        <v>7880</v>
      </c>
      <c r="D154" s="79" t="s">
        <v>7881</v>
      </c>
      <c r="E154" s="79" t="s">
        <v>7882</v>
      </c>
      <c r="F154" s="79" t="s">
        <v>7883</v>
      </c>
      <c r="G154" s="79" t="s">
        <v>7884</v>
      </c>
      <c r="H154" s="79" t="s">
        <v>7885</v>
      </c>
      <c r="I154" s="79" t="s">
        <v>7886</v>
      </c>
      <c r="J154" s="79" t="s">
        <v>7887</v>
      </c>
      <c r="K154" s="79" t="s">
        <v>7888</v>
      </c>
      <c r="L154" s="79" t="s">
        <v>7889</v>
      </c>
      <c r="M154" s="79" t="s">
        <v>7890</v>
      </c>
      <c r="N154" s="79" t="s">
        <v>7891</v>
      </c>
      <c r="O154" s="79" t="s">
        <v>7892</v>
      </c>
      <c r="P154" s="79" t="s">
        <v>7893</v>
      </c>
    </row>
    <row r="155" spans="1:16" ht="12.75">
      <c r="A155" s="77">
        <v>37</v>
      </c>
      <c r="B155" s="79" t="s">
        <v>7894</v>
      </c>
      <c r="C155" s="79" t="s">
        <v>7895</v>
      </c>
      <c r="D155" s="79" t="s">
        <v>7896</v>
      </c>
      <c r="E155" s="79" t="s">
        <v>7897</v>
      </c>
      <c r="F155" s="79" t="s">
        <v>7898</v>
      </c>
      <c r="G155" s="79" t="s">
        <v>7899</v>
      </c>
      <c r="H155" s="79" t="s">
        <v>7900</v>
      </c>
      <c r="I155" s="79" t="s">
        <v>7901</v>
      </c>
      <c r="J155" s="79" t="s">
        <v>7902</v>
      </c>
      <c r="K155" s="79" t="s">
        <v>7903</v>
      </c>
      <c r="L155" s="79" t="s">
        <v>7904</v>
      </c>
      <c r="M155" s="79" t="s">
        <v>7905</v>
      </c>
      <c r="N155" s="79" t="s">
        <v>7906</v>
      </c>
      <c r="O155" s="79" t="s">
        <v>7907</v>
      </c>
      <c r="P155" s="79" t="s">
        <v>7908</v>
      </c>
    </row>
    <row r="156" spans="1:16" ht="12.75">
      <c r="A156" s="77">
        <v>38</v>
      </c>
      <c r="B156" s="79" t="s">
        <v>7909</v>
      </c>
      <c r="C156" s="79" t="s">
        <v>7910</v>
      </c>
      <c r="D156" s="79" t="s">
        <v>7911</v>
      </c>
      <c r="E156" s="79" t="s">
        <v>7912</v>
      </c>
      <c r="F156" s="79" t="s">
        <v>7913</v>
      </c>
      <c r="G156" s="79" t="s">
        <v>7914</v>
      </c>
      <c r="H156" s="79" t="s">
        <v>7915</v>
      </c>
      <c r="I156" s="79" t="s">
        <v>7916</v>
      </c>
      <c r="J156" s="79" t="s">
        <v>7917</v>
      </c>
      <c r="K156" s="79" t="s">
        <v>7918</v>
      </c>
      <c r="L156" s="79" t="s">
        <v>7919</v>
      </c>
      <c r="M156" s="79" t="s">
        <v>7920</v>
      </c>
      <c r="N156" s="79" t="s">
        <v>7921</v>
      </c>
      <c r="O156" s="79" t="s">
        <v>7922</v>
      </c>
      <c r="P156" s="79" t="s">
        <v>7923</v>
      </c>
    </row>
    <row r="157" spans="1:16" ht="12.75">
      <c r="A157" s="77">
        <v>39</v>
      </c>
      <c r="B157" s="79" t="s">
        <v>7924</v>
      </c>
      <c r="C157" s="79" t="s">
        <v>7925</v>
      </c>
      <c r="D157" s="79" t="s">
        <v>7926</v>
      </c>
      <c r="E157" s="79" t="s">
        <v>7927</v>
      </c>
      <c r="F157" s="79" t="s">
        <v>7928</v>
      </c>
      <c r="G157" s="79" t="s">
        <v>7929</v>
      </c>
      <c r="H157" s="79" t="s">
        <v>7930</v>
      </c>
      <c r="I157" s="79" t="s">
        <v>7931</v>
      </c>
      <c r="J157" s="79" t="s">
        <v>7932</v>
      </c>
      <c r="K157" s="79" t="s">
        <v>7933</v>
      </c>
      <c r="L157" s="79" t="s">
        <v>7934</v>
      </c>
      <c r="M157" s="79" t="s">
        <v>7935</v>
      </c>
      <c r="N157" s="79" t="s">
        <v>7936</v>
      </c>
      <c r="O157" s="79" t="s">
        <v>7937</v>
      </c>
      <c r="P157" s="79" t="s">
        <v>7938</v>
      </c>
    </row>
    <row r="158" spans="1:16" ht="12.75">
      <c r="A158" s="77">
        <v>40</v>
      </c>
      <c r="B158" s="79" t="s">
        <v>7939</v>
      </c>
      <c r="C158" s="79" t="s">
        <v>7940</v>
      </c>
      <c r="D158" s="79" t="s">
        <v>7941</v>
      </c>
      <c r="E158" s="79" t="s">
        <v>7942</v>
      </c>
      <c r="F158" s="79" t="s">
        <v>7943</v>
      </c>
      <c r="G158" s="79" t="s">
        <v>7944</v>
      </c>
      <c r="H158" s="79" t="s">
        <v>7945</v>
      </c>
      <c r="I158" s="79" t="s">
        <v>7946</v>
      </c>
      <c r="J158" s="79" t="s">
        <v>7947</v>
      </c>
      <c r="K158" s="79" t="s">
        <v>7948</v>
      </c>
      <c r="L158" s="79" t="s">
        <v>7949</v>
      </c>
      <c r="M158" s="79" t="s">
        <v>7950</v>
      </c>
      <c r="N158" s="79" t="s">
        <v>7951</v>
      </c>
      <c r="O158" s="79" t="s">
        <v>7952</v>
      </c>
      <c r="P158" s="79" t="s">
        <v>7953</v>
      </c>
    </row>
    <row r="159" spans="1:16" ht="12.75">
      <c r="A159" s="77">
        <v>41</v>
      </c>
      <c r="B159" s="79" t="s">
        <v>7954</v>
      </c>
      <c r="C159" s="79" t="s">
        <v>7955</v>
      </c>
      <c r="D159" s="79" t="s">
        <v>7956</v>
      </c>
      <c r="E159" s="79" t="s">
        <v>7957</v>
      </c>
      <c r="F159" s="79" t="s">
        <v>7958</v>
      </c>
      <c r="G159" s="79" t="s">
        <v>7959</v>
      </c>
      <c r="H159" s="79" t="s">
        <v>7960</v>
      </c>
      <c r="I159" s="79" t="s">
        <v>7961</v>
      </c>
      <c r="J159" s="79" t="s">
        <v>7962</v>
      </c>
      <c r="K159" s="79" t="s">
        <v>7963</v>
      </c>
      <c r="L159" s="79" t="s">
        <v>7964</v>
      </c>
      <c r="M159" s="79" t="s">
        <v>7965</v>
      </c>
      <c r="N159" s="79" t="s">
        <v>7966</v>
      </c>
      <c r="O159" s="79" t="s">
        <v>7967</v>
      </c>
      <c r="P159" s="79" t="s">
        <v>7968</v>
      </c>
    </row>
    <row r="160" spans="1:16" ht="12.75">
      <c r="A160" s="77">
        <v>42</v>
      </c>
      <c r="B160" s="79" t="s">
        <v>7969</v>
      </c>
      <c r="C160" s="79" t="s">
        <v>7970</v>
      </c>
      <c r="D160" s="79" t="s">
        <v>7971</v>
      </c>
      <c r="E160" s="79" t="s">
        <v>7972</v>
      </c>
      <c r="F160" s="79" t="s">
        <v>7973</v>
      </c>
      <c r="G160" s="79" t="s">
        <v>7974</v>
      </c>
      <c r="H160" s="79" t="s">
        <v>7975</v>
      </c>
      <c r="I160" s="79" t="s">
        <v>7976</v>
      </c>
      <c r="J160" s="79" t="s">
        <v>7977</v>
      </c>
      <c r="K160" s="79" t="s">
        <v>7978</v>
      </c>
      <c r="L160" s="79" t="s">
        <v>7979</v>
      </c>
      <c r="M160" s="79" t="s">
        <v>7980</v>
      </c>
      <c r="N160" s="79" t="s">
        <v>7981</v>
      </c>
      <c r="O160" s="79" t="s">
        <v>7982</v>
      </c>
      <c r="P160" s="79" t="s">
        <v>7983</v>
      </c>
    </row>
    <row r="161" spans="1:16" ht="12.75">
      <c r="A161" s="77">
        <v>43</v>
      </c>
      <c r="B161" s="79" t="s">
        <v>7984</v>
      </c>
      <c r="C161" s="79" t="s">
        <v>7985</v>
      </c>
      <c r="D161" s="79" t="s">
        <v>7986</v>
      </c>
      <c r="E161" s="79" t="s">
        <v>7987</v>
      </c>
      <c r="F161" s="79" t="s">
        <v>7988</v>
      </c>
      <c r="G161" s="79" t="s">
        <v>7989</v>
      </c>
      <c r="H161" s="79" t="s">
        <v>7990</v>
      </c>
      <c r="I161" s="79" t="s">
        <v>7991</v>
      </c>
      <c r="J161" s="79" t="s">
        <v>7992</v>
      </c>
      <c r="K161" s="79" t="s">
        <v>7993</v>
      </c>
      <c r="L161" s="79" t="s">
        <v>7994</v>
      </c>
      <c r="M161" s="79" t="s">
        <v>7995</v>
      </c>
      <c r="N161" s="79" t="s">
        <v>7996</v>
      </c>
      <c r="O161" s="79" t="s">
        <v>7997</v>
      </c>
      <c r="P161" s="79" t="s">
        <v>7998</v>
      </c>
    </row>
    <row r="162" spans="1:16" ht="12.75">
      <c r="A162" s="77">
        <v>44</v>
      </c>
      <c r="B162" s="79" t="s">
        <v>7999</v>
      </c>
      <c r="C162" s="79" t="s">
        <v>8000</v>
      </c>
      <c r="D162" s="79" t="s">
        <v>8001</v>
      </c>
      <c r="E162" s="79" t="s">
        <v>8002</v>
      </c>
      <c r="F162" s="79" t="s">
        <v>8003</v>
      </c>
      <c r="G162" s="79" t="s">
        <v>8004</v>
      </c>
      <c r="H162" s="79" t="s">
        <v>8005</v>
      </c>
      <c r="I162" s="79" t="s">
        <v>8006</v>
      </c>
      <c r="J162" s="79" t="s">
        <v>8007</v>
      </c>
      <c r="K162" s="79" t="s">
        <v>8008</v>
      </c>
      <c r="L162" s="79" t="s">
        <v>8009</v>
      </c>
      <c r="M162" s="79" t="s">
        <v>8010</v>
      </c>
      <c r="N162" s="79" t="s">
        <v>8011</v>
      </c>
      <c r="O162" s="79" t="s">
        <v>8012</v>
      </c>
      <c r="P162" s="79" t="s">
        <v>8013</v>
      </c>
    </row>
    <row r="163" spans="1:16" ht="12.75">
      <c r="A163" s="77">
        <v>45</v>
      </c>
      <c r="B163" s="79" t="s">
        <v>8014</v>
      </c>
      <c r="C163" s="79" t="s">
        <v>8015</v>
      </c>
      <c r="D163" s="79" t="s">
        <v>8016</v>
      </c>
      <c r="E163" s="79" t="s">
        <v>8017</v>
      </c>
      <c r="F163" s="79" t="s">
        <v>8018</v>
      </c>
      <c r="G163" s="79" t="s">
        <v>8019</v>
      </c>
      <c r="H163" s="79" t="s">
        <v>8020</v>
      </c>
      <c r="I163" s="79" t="s">
        <v>8021</v>
      </c>
      <c r="J163" s="79" t="s">
        <v>8022</v>
      </c>
      <c r="K163" s="79" t="s">
        <v>8023</v>
      </c>
      <c r="L163" s="79" t="s">
        <v>8024</v>
      </c>
      <c r="M163" s="79" t="s">
        <v>8025</v>
      </c>
      <c r="N163" s="79" t="s">
        <v>8026</v>
      </c>
      <c r="O163" s="79" t="s">
        <v>8027</v>
      </c>
      <c r="P163" s="79" t="s">
        <v>8028</v>
      </c>
    </row>
    <row r="164" spans="1:16" ht="12.75">
      <c r="A164" s="77">
        <v>46</v>
      </c>
      <c r="B164" s="79" t="s">
        <v>8029</v>
      </c>
      <c r="C164" s="79" t="s">
        <v>8030</v>
      </c>
      <c r="D164" s="79" t="s">
        <v>8031</v>
      </c>
      <c r="E164" s="79" t="s">
        <v>8032</v>
      </c>
      <c r="F164" s="79" t="s">
        <v>8033</v>
      </c>
      <c r="G164" s="79" t="s">
        <v>8034</v>
      </c>
      <c r="H164" s="79" t="s">
        <v>8035</v>
      </c>
      <c r="I164" s="79" t="s">
        <v>8036</v>
      </c>
      <c r="J164" s="79" t="s">
        <v>8037</v>
      </c>
      <c r="K164" s="79" t="s">
        <v>8038</v>
      </c>
      <c r="L164" s="79" t="s">
        <v>8039</v>
      </c>
      <c r="M164" s="79" t="s">
        <v>8040</v>
      </c>
      <c r="N164" s="79" t="s">
        <v>8041</v>
      </c>
      <c r="O164" s="79" t="s">
        <v>8042</v>
      </c>
      <c r="P164" s="79" t="s">
        <v>8043</v>
      </c>
    </row>
    <row r="165" spans="1:16" ht="12.75">
      <c r="A165" s="77">
        <v>47</v>
      </c>
      <c r="B165" s="79" t="s">
        <v>8044</v>
      </c>
      <c r="C165" s="79" t="s">
        <v>8045</v>
      </c>
      <c r="D165" s="79" t="s">
        <v>8046</v>
      </c>
      <c r="E165" s="79" t="s">
        <v>8047</v>
      </c>
      <c r="F165" s="79" t="s">
        <v>8048</v>
      </c>
      <c r="G165" s="79" t="s">
        <v>8049</v>
      </c>
      <c r="H165" s="79" t="s">
        <v>8050</v>
      </c>
      <c r="I165" s="79" t="s">
        <v>8051</v>
      </c>
      <c r="J165" s="79" t="s">
        <v>8052</v>
      </c>
      <c r="K165" s="79" t="s">
        <v>8053</v>
      </c>
      <c r="L165" s="79" t="s">
        <v>8054</v>
      </c>
      <c r="M165" s="79" t="s">
        <v>8055</v>
      </c>
      <c r="N165" s="79" t="s">
        <v>8056</v>
      </c>
      <c r="O165" s="79" t="s">
        <v>8057</v>
      </c>
      <c r="P165" s="79" t="s">
        <v>8058</v>
      </c>
    </row>
    <row r="166" spans="1:16" ht="12.75">
      <c r="A166" s="77">
        <v>48</v>
      </c>
      <c r="B166" s="79" t="s">
        <v>8059</v>
      </c>
      <c r="C166" s="79" t="s">
        <v>8060</v>
      </c>
      <c r="D166" s="79" t="s">
        <v>8061</v>
      </c>
      <c r="E166" s="79" t="s">
        <v>8062</v>
      </c>
      <c r="F166" s="79" t="s">
        <v>8063</v>
      </c>
      <c r="G166" s="79" t="s">
        <v>8064</v>
      </c>
      <c r="H166" s="79" t="s">
        <v>8065</v>
      </c>
      <c r="I166" s="79" t="s">
        <v>8066</v>
      </c>
      <c r="J166" s="79" t="s">
        <v>8067</v>
      </c>
      <c r="K166" s="79" t="s">
        <v>8068</v>
      </c>
      <c r="L166" s="79" t="s">
        <v>8069</v>
      </c>
      <c r="M166" s="79" t="s">
        <v>8070</v>
      </c>
      <c r="N166" s="79" t="s">
        <v>8071</v>
      </c>
      <c r="O166" s="79" t="s">
        <v>8072</v>
      </c>
      <c r="P166" s="79" t="s">
        <v>8073</v>
      </c>
    </row>
    <row r="168" ht="12.75">
      <c r="A168" s="76" t="e">
        <f>HLOOKUP('[2]NEER Claim Cost Calculator'!$I$22,B172:Q221,MATCH('[2]NEER Claim Cost Calculator'!$K$22,A172:A221))</f>
        <v>#REF!</v>
      </c>
    </row>
    <row r="169" spans="1:16" ht="12.75">
      <c r="A169" s="475" t="s">
        <v>8074</v>
      </c>
      <c r="B169" s="475"/>
      <c r="C169" s="475"/>
      <c r="D169" s="475"/>
      <c r="E169" s="475"/>
      <c r="F169" s="475"/>
      <c r="G169" s="475"/>
      <c r="H169" s="475"/>
      <c r="I169" s="475"/>
      <c r="J169" s="475"/>
      <c r="K169" s="475"/>
      <c r="L169" s="475"/>
      <c r="M169" s="475"/>
      <c r="N169" s="475"/>
      <c r="O169" s="475"/>
      <c r="P169" s="475"/>
    </row>
    <row r="170" spans="1:16" ht="12.75">
      <c r="A170" s="479" t="s">
        <v>8075</v>
      </c>
      <c r="B170" s="479"/>
      <c r="C170" s="479"/>
      <c r="D170" s="479"/>
      <c r="E170" s="479"/>
      <c r="F170" s="479"/>
      <c r="G170" s="479"/>
      <c r="H170" s="479"/>
      <c r="I170" s="479"/>
      <c r="J170" s="479"/>
      <c r="K170" s="479"/>
      <c r="L170" s="479"/>
      <c r="M170" s="479"/>
      <c r="N170" s="479"/>
      <c r="O170" s="479"/>
      <c r="P170" s="479"/>
    </row>
    <row r="171" spans="1:16" ht="12.75">
      <c r="A171" s="80" t="s">
        <v>8076</v>
      </c>
      <c r="B171" s="81" t="s">
        <v>8077</v>
      </c>
      <c r="C171" s="81" t="s">
        <v>8078</v>
      </c>
      <c r="D171" s="81" t="s">
        <v>8079</v>
      </c>
      <c r="E171" s="81" t="s">
        <v>8080</v>
      </c>
      <c r="F171" s="81" t="s">
        <v>8081</v>
      </c>
      <c r="G171" s="81" t="s">
        <v>8082</v>
      </c>
      <c r="H171" s="81" t="s">
        <v>8083</v>
      </c>
      <c r="I171" s="81" t="s">
        <v>8084</v>
      </c>
      <c r="J171" s="81" t="s">
        <v>8085</v>
      </c>
      <c r="K171" s="81" t="s">
        <v>8086</v>
      </c>
      <c r="L171" s="81" t="s">
        <v>8087</v>
      </c>
      <c r="M171" s="81" t="s">
        <v>8088</v>
      </c>
      <c r="N171" s="81" t="s">
        <v>8089</v>
      </c>
      <c r="O171" s="81" t="s">
        <v>8090</v>
      </c>
      <c r="P171" s="81" t="s">
        <v>8091</v>
      </c>
    </row>
    <row r="172" spans="1:16" ht="12.75">
      <c r="A172" s="82" t="s">
        <v>8092</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ht="12.75">
      <c r="A173" s="77">
        <v>0</v>
      </c>
      <c r="B173" s="79" t="s">
        <v>8093</v>
      </c>
      <c r="C173" s="79" t="s">
        <v>8094</v>
      </c>
      <c r="D173" s="79" t="s">
        <v>8095</v>
      </c>
      <c r="E173" s="79" t="s">
        <v>8096</v>
      </c>
      <c r="F173" s="79" t="s">
        <v>8097</v>
      </c>
      <c r="G173" s="79" t="s">
        <v>8098</v>
      </c>
      <c r="H173" s="79" t="s">
        <v>8099</v>
      </c>
      <c r="I173" s="79" t="s">
        <v>8100</v>
      </c>
      <c r="J173" s="79" t="s">
        <v>8101</v>
      </c>
      <c r="K173" s="79" t="s">
        <v>8102</v>
      </c>
      <c r="L173" s="79" t="s">
        <v>8103</v>
      </c>
      <c r="M173" s="79" t="s">
        <v>8104</v>
      </c>
      <c r="N173" s="79" t="s">
        <v>8105</v>
      </c>
      <c r="O173" s="79" t="s">
        <v>8106</v>
      </c>
      <c r="P173" s="79" t="s">
        <v>8107</v>
      </c>
    </row>
    <row r="174" spans="1:16" ht="12.75">
      <c r="A174" s="77">
        <v>1</v>
      </c>
      <c r="B174" s="79" t="s">
        <v>8108</v>
      </c>
      <c r="C174" s="79" t="s">
        <v>8109</v>
      </c>
      <c r="D174" s="79" t="s">
        <v>8110</v>
      </c>
      <c r="E174" s="79" t="s">
        <v>8111</v>
      </c>
      <c r="F174" s="79" t="s">
        <v>8112</v>
      </c>
      <c r="G174" s="79" t="s">
        <v>8113</v>
      </c>
      <c r="H174" s="79" t="s">
        <v>8114</v>
      </c>
      <c r="I174" s="79" t="s">
        <v>8115</v>
      </c>
      <c r="J174" s="79" t="s">
        <v>8116</v>
      </c>
      <c r="K174" s="79" t="s">
        <v>8117</v>
      </c>
      <c r="L174" s="79" t="s">
        <v>8118</v>
      </c>
      <c r="M174" s="79" t="s">
        <v>8119</v>
      </c>
      <c r="N174" s="79" t="s">
        <v>8120</v>
      </c>
      <c r="O174" s="79" t="s">
        <v>8121</v>
      </c>
      <c r="P174" s="79" t="s">
        <v>8122</v>
      </c>
    </row>
    <row r="175" spans="1:16" ht="12.75">
      <c r="A175" s="77">
        <v>2</v>
      </c>
      <c r="B175" s="79" t="s">
        <v>8123</v>
      </c>
      <c r="C175" s="79" t="s">
        <v>8124</v>
      </c>
      <c r="D175" s="79" t="s">
        <v>8125</v>
      </c>
      <c r="E175" s="79" t="s">
        <v>8126</v>
      </c>
      <c r="F175" s="79" t="s">
        <v>8127</v>
      </c>
      <c r="G175" s="79" t="s">
        <v>8128</v>
      </c>
      <c r="H175" s="79" t="s">
        <v>8129</v>
      </c>
      <c r="I175" s="79" t="s">
        <v>8130</v>
      </c>
      <c r="J175" s="79" t="s">
        <v>8131</v>
      </c>
      <c r="K175" s="79" t="s">
        <v>8132</v>
      </c>
      <c r="L175" s="79" t="s">
        <v>8133</v>
      </c>
      <c r="M175" s="79" t="s">
        <v>8134</v>
      </c>
      <c r="N175" s="79" t="s">
        <v>8135</v>
      </c>
      <c r="O175" s="79" t="s">
        <v>8136</v>
      </c>
      <c r="P175" s="79" t="s">
        <v>8137</v>
      </c>
    </row>
    <row r="176" spans="1:16" ht="12.75">
      <c r="A176" s="77">
        <v>3</v>
      </c>
      <c r="B176" s="79" t="s">
        <v>8138</v>
      </c>
      <c r="C176" s="79" t="s">
        <v>8139</v>
      </c>
      <c r="D176" s="79" t="s">
        <v>8140</v>
      </c>
      <c r="E176" s="79" t="s">
        <v>8141</v>
      </c>
      <c r="F176" s="79" t="s">
        <v>8142</v>
      </c>
      <c r="G176" s="79" t="s">
        <v>8143</v>
      </c>
      <c r="H176" s="79" t="s">
        <v>8144</v>
      </c>
      <c r="I176" s="79" t="s">
        <v>8145</v>
      </c>
      <c r="J176" s="79" t="s">
        <v>8146</v>
      </c>
      <c r="K176" s="79" t="s">
        <v>8147</v>
      </c>
      <c r="L176" s="79" t="s">
        <v>8148</v>
      </c>
      <c r="M176" s="79" t="s">
        <v>8149</v>
      </c>
      <c r="N176" s="79" t="s">
        <v>8150</v>
      </c>
      <c r="O176" s="79" t="s">
        <v>8151</v>
      </c>
      <c r="P176" s="79" t="s">
        <v>8152</v>
      </c>
    </row>
    <row r="177" spans="1:16" ht="12.75">
      <c r="A177" s="77">
        <v>4</v>
      </c>
      <c r="B177" s="79" t="s">
        <v>8153</v>
      </c>
      <c r="C177" s="79" t="s">
        <v>8154</v>
      </c>
      <c r="D177" s="79" t="s">
        <v>8155</v>
      </c>
      <c r="E177" s="79" t="s">
        <v>8156</v>
      </c>
      <c r="F177" s="79" t="s">
        <v>8157</v>
      </c>
      <c r="G177" s="79" t="s">
        <v>8158</v>
      </c>
      <c r="H177" s="79" t="s">
        <v>8159</v>
      </c>
      <c r="I177" s="79" t="s">
        <v>8160</v>
      </c>
      <c r="J177" s="79" t="s">
        <v>8161</v>
      </c>
      <c r="K177" s="79" t="s">
        <v>8162</v>
      </c>
      <c r="L177" s="79" t="s">
        <v>8163</v>
      </c>
      <c r="M177" s="79" t="s">
        <v>8164</v>
      </c>
      <c r="N177" s="79" t="s">
        <v>8165</v>
      </c>
      <c r="O177" s="79" t="s">
        <v>8166</v>
      </c>
      <c r="P177" s="79" t="s">
        <v>8167</v>
      </c>
    </row>
    <row r="178" spans="1:16" ht="12.75">
      <c r="A178" s="77">
        <v>5</v>
      </c>
      <c r="B178" s="79" t="s">
        <v>8168</v>
      </c>
      <c r="C178" s="79" t="s">
        <v>8169</v>
      </c>
      <c r="D178" s="79" t="s">
        <v>8170</v>
      </c>
      <c r="E178" s="79" t="s">
        <v>8171</v>
      </c>
      <c r="F178" s="79" t="s">
        <v>8172</v>
      </c>
      <c r="G178" s="79" t="s">
        <v>8173</v>
      </c>
      <c r="H178" s="79" t="s">
        <v>8174</v>
      </c>
      <c r="I178" s="79" t="s">
        <v>8175</v>
      </c>
      <c r="J178" s="79" t="s">
        <v>8176</v>
      </c>
      <c r="K178" s="79" t="s">
        <v>8177</v>
      </c>
      <c r="L178" s="79" t="s">
        <v>8178</v>
      </c>
      <c r="M178" s="79" t="s">
        <v>8179</v>
      </c>
      <c r="N178" s="79" t="s">
        <v>8180</v>
      </c>
      <c r="O178" s="79" t="s">
        <v>8181</v>
      </c>
      <c r="P178" s="79" t="s">
        <v>8182</v>
      </c>
    </row>
    <row r="179" spans="1:16" ht="12.75">
      <c r="A179" s="77">
        <v>6</v>
      </c>
      <c r="B179" s="79" t="s">
        <v>8183</v>
      </c>
      <c r="C179" s="79" t="s">
        <v>8184</v>
      </c>
      <c r="D179" s="79" t="s">
        <v>8185</v>
      </c>
      <c r="E179" s="79" t="s">
        <v>8186</v>
      </c>
      <c r="F179" s="79" t="s">
        <v>8187</v>
      </c>
      <c r="G179" s="79" t="s">
        <v>8188</v>
      </c>
      <c r="H179" s="79" t="s">
        <v>8189</v>
      </c>
      <c r="I179" s="79" t="s">
        <v>8190</v>
      </c>
      <c r="J179" s="79" t="s">
        <v>8191</v>
      </c>
      <c r="K179" s="79" t="s">
        <v>8192</v>
      </c>
      <c r="L179" s="79" t="s">
        <v>8193</v>
      </c>
      <c r="M179" s="79" t="s">
        <v>8194</v>
      </c>
      <c r="N179" s="79" t="s">
        <v>8195</v>
      </c>
      <c r="O179" s="79" t="s">
        <v>8196</v>
      </c>
      <c r="P179" s="79" t="s">
        <v>8197</v>
      </c>
    </row>
    <row r="180" spans="1:16" ht="12.75">
      <c r="A180" s="77">
        <v>7</v>
      </c>
      <c r="B180" s="79" t="s">
        <v>8198</v>
      </c>
      <c r="C180" s="79" t="s">
        <v>8199</v>
      </c>
      <c r="D180" s="79" t="s">
        <v>8200</v>
      </c>
      <c r="E180" s="79" t="s">
        <v>8201</v>
      </c>
      <c r="F180" s="79" t="s">
        <v>8202</v>
      </c>
      <c r="G180" s="79" t="s">
        <v>8203</v>
      </c>
      <c r="H180" s="79" t="s">
        <v>8204</v>
      </c>
      <c r="I180" s="79" t="s">
        <v>8205</v>
      </c>
      <c r="J180" s="79" t="s">
        <v>8206</v>
      </c>
      <c r="K180" s="79" t="s">
        <v>8207</v>
      </c>
      <c r="L180" s="79" t="s">
        <v>8208</v>
      </c>
      <c r="M180" s="79" t="s">
        <v>8209</v>
      </c>
      <c r="N180" s="79" t="s">
        <v>8210</v>
      </c>
      <c r="O180" s="79" t="s">
        <v>8211</v>
      </c>
      <c r="P180" s="79" t="s">
        <v>8212</v>
      </c>
    </row>
    <row r="181" spans="1:16" ht="12.75">
      <c r="A181" s="77">
        <v>8</v>
      </c>
      <c r="B181" s="79" t="s">
        <v>8213</v>
      </c>
      <c r="C181" s="79" t="s">
        <v>8214</v>
      </c>
      <c r="D181" s="79" t="s">
        <v>8215</v>
      </c>
      <c r="E181" s="79" t="s">
        <v>8216</v>
      </c>
      <c r="F181" s="79" t="s">
        <v>8217</v>
      </c>
      <c r="G181" s="79" t="s">
        <v>8218</v>
      </c>
      <c r="H181" s="79" t="s">
        <v>8219</v>
      </c>
      <c r="I181" s="79" t="s">
        <v>8220</v>
      </c>
      <c r="J181" s="79" t="s">
        <v>8221</v>
      </c>
      <c r="K181" s="79" t="s">
        <v>8222</v>
      </c>
      <c r="L181" s="79" t="s">
        <v>8223</v>
      </c>
      <c r="M181" s="79" t="s">
        <v>8224</v>
      </c>
      <c r="N181" s="79" t="s">
        <v>8225</v>
      </c>
      <c r="O181" s="79" t="s">
        <v>8226</v>
      </c>
      <c r="P181" s="79" t="s">
        <v>8227</v>
      </c>
    </row>
    <row r="182" spans="1:16" ht="12.75">
      <c r="A182" s="77">
        <v>9</v>
      </c>
      <c r="B182" s="79" t="s">
        <v>8228</v>
      </c>
      <c r="C182" s="79" t="s">
        <v>8229</v>
      </c>
      <c r="D182" s="79" t="s">
        <v>8230</v>
      </c>
      <c r="E182" s="79" t="s">
        <v>8231</v>
      </c>
      <c r="F182" s="79" t="s">
        <v>8232</v>
      </c>
      <c r="G182" s="79" t="s">
        <v>8233</v>
      </c>
      <c r="H182" s="79" t="s">
        <v>8234</v>
      </c>
      <c r="I182" s="79" t="s">
        <v>8235</v>
      </c>
      <c r="J182" s="79" t="s">
        <v>8236</v>
      </c>
      <c r="K182" s="79" t="s">
        <v>8237</v>
      </c>
      <c r="L182" s="79" t="s">
        <v>8238</v>
      </c>
      <c r="M182" s="79" t="s">
        <v>8239</v>
      </c>
      <c r="N182" s="79" t="s">
        <v>8240</v>
      </c>
      <c r="O182" s="79" t="s">
        <v>8241</v>
      </c>
      <c r="P182" s="79" t="s">
        <v>8242</v>
      </c>
    </row>
    <row r="183" spans="1:16" ht="12.75">
      <c r="A183" s="77">
        <v>10</v>
      </c>
      <c r="B183" s="79" t="s">
        <v>8243</v>
      </c>
      <c r="C183" s="79" t="s">
        <v>8244</v>
      </c>
      <c r="D183" s="79" t="s">
        <v>8245</v>
      </c>
      <c r="E183" s="79" t="s">
        <v>8246</v>
      </c>
      <c r="F183" s="79" t="s">
        <v>8247</v>
      </c>
      <c r="G183" s="79" t="s">
        <v>8248</v>
      </c>
      <c r="H183" s="79" t="s">
        <v>8249</v>
      </c>
      <c r="I183" s="79" t="s">
        <v>8250</v>
      </c>
      <c r="J183" s="79" t="s">
        <v>8251</v>
      </c>
      <c r="K183" s="79" t="s">
        <v>8252</v>
      </c>
      <c r="L183" s="79" t="s">
        <v>8253</v>
      </c>
      <c r="M183" s="79" t="s">
        <v>8254</v>
      </c>
      <c r="N183" s="79" t="s">
        <v>8255</v>
      </c>
      <c r="O183" s="79" t="s">
        <v>8256</v>
      </c>
      <c r="P183" s="79" t="s">
        <v>8257</v>
      </c>
    </row>
    <row r="184" spans="1:16" ht="12.75">
      <c r="A184" s="77">
        <v>11</v>
      </c>
      <c r="B184" s="79" t="s">
        <v>8258</v>
      </c>
      <c r="C184" s="79" t="s">
        <v>8259</v>
      </c>
      <c r="D184" s="79" t="s">
        <v>8260</v>
      </c>
      <c r="E184" s="79" t="s">
        <v>8261</v>
      </c>
      <c r="F184" s="79" t="s">
        <v>8262</v>
      </c>
      <c r="G184" s="79" t="s">
        <v>8263</v>
      </c>
      <c r="H184" s="79" t="s">
        <v>8264</v>
      </c>
      <c r="I184" s="79" t="s">
        <v>8265</v>
      </c>
      <c r="J184" s="79" t="s">
        <v>8266</v>
      </c>
      <c r="K184" s="79" t="s">
        <v>8267</v>
      </c>
      <c r="L184" s="79" t="s">
        <v>8268</v>
      </c>
      <c r="M184" s="79" t="s">
        <v>8269</v>
      </c>
      <c r="N184" s="79" t="s">
        <v>8270</v>
      </c>
      <c r="O184" s="79" t="s">
        <v>8271</v>
      </c>
      <c r="P184" s="79" t="s">
        <v>8272</v>
      </c>
    </row>
    <row r="185" spans="1:16" ht="12.75">
      <c r="A185" s="77">
        <v>12</v>
      </c>
      <c r="B185" s="79" t="s">
        <v>8273</v>
      </c>
      <c r="C185" s="79" t="s">
        <v>8274</v>
      </c>
      <c r="D185" s="79" t="s">
        <v>8275</v>
      </c>
      <c r="E185" s="79" t="s">
        <v>8276</v>
      </c>
      <c r="F185" s="79" t="s">
        <v>8277</v>
      </c>
      <c r="G185" s="79" t="s">
        <v>8278</v>
      </c>
      <c r="H185" s="79" t="s">
        <v>8279</v>
      </c>
      <c r="I185" s="79" t="s">
        <v>8280</v>
      </c>
      <c r="J185" s="79" t="s">
        <v>8281</v>
      </c>
      <c r="K185" s="79" t="s">
        <v>8282</v>
      </c>
      <c r="L185" s="79" t="s">
        <v>8283</v>
      </c>
      <c r="M185" s="79" t="s">
        <v>8284</v>
      </c>
      <c r="N185" s="79" t="s">
        <v>8285</v>
      </c>
      <c r="O185" s="79" t="s">
        <v>8286</v>
      </c>
      <c r="P185" s="79" t="s">
        <v>8287</v>
      </c>
    </row>
    <row r="186" spans="1:16" ht="12.75">
      <c r="A186" s="77">
        <v>13</v>
      </c>
      <c r="B186" s="79" t="s">
        <v>8288</v>
      </c>
      <c r="C186" s="79" t="s">
        <v>8289</v>
      </c>
      <c r="D186" s="79" t="s">
        <v>8290</v>
      </c>
      <c r="E186" s="79" t="s">
        <v>8291</v>
      </c>
      <c r="F186" s="79" t="s">
        <v>8292</v>
      </c>
      <c r="G186" s="79" t="s">
        <v>8293</v>
      </c>
      <c r="H186" s="79" t="s">
        <v>8294</v>
      </c>
      <c r="I186" s="79" t="s">
        <v>8295</v>
      </c>
      <c r="J186" s="79" t="s">
        <v>8296</v>
      </c>
      <c r="K186" s="79" t="s">
        <v>8297</v>
      </c>
      <c r="L186" s="79" t="s">
        <v>8298</v>
      </c>
      <c r="M186" s="79" t="s">
        <v>8299</v>
      </c>
      <c r="N186" s="79" t="s">
        <v>8300</v>
      </c>
      <c r="O186" s="79" t="s">
        <v>8301</v>
      </c>
      <c r="P186" s="79" t="s">
        <v>8302</v>
      </c>
    </row>
    <row r="187" spans="1:16" ht="12.75">
      <c r="A187" s="77">
        <v>14</v>
      </c>
      <c r="B187" s="79" t="s">
        <v>8303</v>
      </c>
      <c r="C187" s="79" t="s">
        <v>8304</v>
      </c>
      <c r="D187" s="79" t="s">
        <v>8305</v>
      </c>
      <c r="E187" s="79" t="s">
        <v>8306</v>
      </c>
      <c r="F187" s="79" t="s">
        <v>8307</v>
      </c>
      <c r="G187" s="79" t="s">
        <v>8308</v>
      </c>
      <c r="H187" s="79" t="s">
        <v>8309</v>
      </c>
      <c r="I187" s="79" t="s">
        <v>8310</v>
      </c>
      <c r="J187" s="79" t="s">
        <v>8311</v>
      </c>
      <c r="K187" s="79" t="s">
        <v>8312</v>
      </c>
      <c r="L187" s="79" t="s">
        <v>8313</v>
      </c>
      <c r="M187" s="79" t="s">
        <v>8314</v>
      </c>
      <c r="N187" s="79" t="s">
        <v>8315</v>
      </c>
      <c r="O187" s="79" t="s">
        <v>8316</v>
      </c>
      <c r="P187" s="79" t="s">
        <v>8317</v>
      </c>
    </row>
    <row r="188" spans="1:16" ht="12.75">
      <c r="A188" s="77">
        <v>15</v>
      </c>
      <c r="B188" s="79" t="s">
        <v>8318</v>
      </c>
      <c r="C188" s="79" t="s">
        <v>8319</v>
      </c>
      <c r="D188" s="79" t="s">
        <v>8320</v>
      </c>
      <c r="E188" s="79" t="s">
        <v>8321</v>
      </c>
      <c r="F188" s="79" t="s">
        <v>8322</v>
      </c>
      <c r="G188" s="79" t="s">
        <v>8323</v>
      </c>
      <c r="H188" s="79" t="s">
        <v>8324</v>
      </c>
      <c r="I188" s="79" t="s">
        <v>8325</v>
      </c>
      <c r="J188" s="79" t="s">
        <v>8326</v>
      </c>
      <c r="K188" s="79" t="s">
        <v>8327</v>
      </c>
      <c r="L188" s="79" t="s">
        <v>8328</v>
      </c>
      <c r="M188" s="79" t="s">
        <v>8329</v>
      </c>
      <c r="N188" s="79" t="s">
        <v>8330</v>
      </c>
      <c r="O188" s="79" t="s">
        <v>8331</v>
      </c>
      <c r="P188" s="79" t="s">
        <v>8332</v>
      </c>
    </row>
    <row r="189" spans="1:16" ht="12.75">
      <c r="A189" s="77">
        <v>16</v>
      </c>
      <c r="B189" s="79" t="s">
        <v>8333</v>
      </c>
      <c r="C189" s="79" t="s">
        <v>8334</v>
      </c>
      <c r="D189" s="79" t="s">
        <v>8335</v>
      </c>
      <c r="E189" s="79" t="s">
        <v>8336</v>
      </c>
      <c r="F189" s="79" t="s">
        <v>8337</v>
      </c>
      <c r="G189" s="79" t="s">
        <v>8338</v>
      </c>
      <c r="H189" s="79" t="s">
        <v>8339</v>
      </c>
      <c r="I189" s="79" t="s">
        <v>8340</v>
      </c>
      <c r="J189" s="79" t="s">
        <v>8341</v>
      </c>
      <c r="K189" s="79" t="s">
        <v>8342</v>
      </c>
      <c r="L189" s="79" t="s">
        <v>8343</v>
      </c>
      <c r="M189" s="79" t="s">
        <v>8344</v>
      </c>
      <c r="N189" s="79" t="s">
        <v>8345</v>
      </c>
      <c r="O189" s="79" t="s">
        <v>8346</v>
      </c>
      <c r="P189" s="79" t="s">
        <v>8347</v>
      </c>
    </row>
    <row r="190" spans="1:16" ht="12.75">
      <c r="A190" s="77">
        <v>17</v>
      </c>
      <c r="B190" s="79" t="s">
        <v>8348</v>
      </c>
      <c r="C190" s="79" t="s">
        <v>8349</v>
      </c>
      <c r="D190" s="79" t="s">
        <v>8350</v>
      </c>
      <c r="E190" s="79" t="s">
        <v>8351</v>
      </c>
      <c r="F190" s="79" t="s">
        <v>8352</v>
      </c>
      <c r="G190" s="79" t="s">
        <v>8353</v>
      </c>
      <c r="H190" s="79" t="s">
        <v>8354</v>
      </c>
      <c r="I190" s="79" t="s">
        <v>8355</v>
      </c>
      <c r="J190" s="79" t="s">
        <v>8356</v>
      </c>
      <c r="K190" s="79" t="s">
        <v>8357</v>
      </c>
      <c r="L190" s="79" t="s">
        <v>8358</v>
      </c>
      <c r="M190" s="79" t="s">
        <v>8359</v>
      </c>
      <c r="N190" s="79" t="s">
        <v>8360</v>
      </c>
      <c r="O190" s="79" t="s">
        <v>8361</v>
      </c>
      <c r="P190" s="79" t="s">
        <v>8362</v>
      </c>
    </row>
    <row r="191" spans="1:16" ht="12.75">
      <c r="A191" s="77">
        <v>18</v>
      </c>
      <c r="B191" s="79" t="s">
        <v>8363</v>
      </c>
      <c r="C191" s="79" t="s">
        <v>8364</v>
      </c>
      <c r="D191" s="79" t="s">
        <v>8365</v>
      </c>
      <c r="E191" s="79" t="s">
        <v>8366</v>
      </c>
      <c r="F191" s="79" t="s">
        <v>8367</v>
      </c>
      <c r="G191" s="79" t="s">
        <v>8368</v>
      </c>
      <c r="H191" s="79" t="s">
        <v>8369</v>
      </c>
      <c r="I191" s="79" t="s">
        <v>8370</v>
      </c>
      <c r="J191" s="79" t="s">
        <v>8371</v>
      </c>
      <c r="K191" s="79" t="s">
        <v>8372</v>
      </c>
      <c r="L191" s="79" t="s">
        <v>8373</v>
      </c>
      <c r="M191" s="79" t="s">
        <v>8374</v>
      </c>
      <c r="N191" s="79" t="s">
        <v>8375</v>
      </c>
      <c r="O191" s="79" t="s">
        <v>8376</v>
      </c>
      <c r="P191" s="79" t="s">
        <v>8377</v>
      </c>
    </row>
    <row r="192" spans="1:16" ht="12.75">
      <c r="A192" s="77">
        <v>19</v>
      </c>
      <c r="B192" s="79" t="s">
        <v>8378</v>
      </c>
      <c r="C192" s="79" t="s">
        <v>8379</v>
      </c>
      <c r="D192" s="79" t="s">
        <v>8380</v>
      </c>
      <c r="E192" s="79" t="s">
        <v>8381</v>
      </c>
      <c r="F192" s="79" t="s">
        <v>8382</v>
      </c>
      <c r="G192" s="79" t="s">
        <v>8383</v>
      </c>
      <c r="H192" s="79" t="s">
        <v>8384</v>
      </c>
      <c r="I192" s="79" t="s">
        <v>8385</v>
      </c>
      <c r="J192" s="79" t="s">
        <v>8386</v>
      </c>
      <c r="K192" s="79" t="s">
        <v>8387</v>
      </c>
      <c r="L192" s="79" t="s">
        <v>8388</v>
      </c>
      <c r="M192" s="79" t="s">
        <v>8389</v>
      </c>
      <c r="N192" s="79" t="s">
        <v>8390</v>
      </c>
      <c r="O192" s="79" t="s">
        <v>8391</v>
      </c>
      <c r="P192" s="79" t="s">
        <v>8392</v>
      </c>
    </row>
    <row r="193" spans="1:16" ht="12.75">
      <c r="A193" s="77">
        <v>20</v>
      </c>
      <c r="B193" s="79" t="s">
        <v>8393</v>
      </c>
      <c r="C193" s="79" t="s">
        <v>8394</v>
      </c>
      <c r="D193" s="79" t="s">
        <v>8395</v>
      </c>
      <c r="E193" s="79" t="s">
        <v>8396</v>
      </c>
      <c r="F193" s="79" t="s">
        <v>8397</v>
      </c>
      <c r="G193" s="79" t="s">
        <v>8398</v>
      </c>
      <c r="H193" s="79" t="s">
        <v>8399</v>
      </c>
      <c r="I193" s="79" t="s">
        <v>8400</v>
      </c>
      <c r="J193" s="79" t="s">
        <v>8401</v>
      </c>
      <c r="K193" s="79" t="s">
        <v>8402</v>
      </c>
      <c r="L193" s="79" t="s">
        <v>8403</v>
      </c>
      <c r="M193" s="79" t="s">
        <v>8404</v>
      </c>
      <c r="N193" s="79" t="s">
        <v>8405</v>
      </c>
      <c r="O193" s="79" t="s">
        <v>8406</v>
      </c>
      <c r="P193" s="79" t="s">
        <v>8407</v>
      </c>
    </row>
    <row r="194" spans="1:16" ht="12.75">
      <c r="A194" s="77">
        <v>21</v>
      </c>
      <c r="B194" s="79" t="s">
        <v>8408</v>
      </c>
      <c r="C194" s="79" t="s">
        <v>8409</v>
      </c>
      <c r="D194" s="79" t="s">
        <v>8410</v>
      </c>
      <c r="E194" s="79" t="s">
        <v>8411</v>
      </c>
      <c r="F194" s="79" t="s">
        <v>8412</v>
      </c>
      <c r="G194" s="79" t="s">
        <v>8413</v>
      </c>
      <c r="H194" s="79" t="s">
        <v>8414</v>
      </c>
      <c r="I194" s="79" t="s">
        <v>8415</v>
      </c>
      <c r="J194" s="79" t="s">
        <v>8416</v>
      </c>
      <c r="K194" s="79" t="s">
        <v>8417</v>
      </c>
      <c r="L194" s="79" t="s">
        <v>8418</v>
      </c>
      <c r="M194" s="79" t="s">
        <v>8419</v>
      </c>
      <c r="N194" s="79" t="s">
        <v>8420</v>
      </c>
      <c r="O194" s="79" t="s">
        <v>8421</v>
      </c>
      <c r="P194" s="79" t="s">
        <v>8422</v>
      </c>
    </row>
    <row r="195" spans="1:16" ht="12.75">
      <c r="A195" s="77">
        <v>22</v>
      </c>
      <c r="B195" s="79" t="s">
        <v>8423</v>
      </c>
      <c r="C195" s="79" t="s">
        <v>8424</v>
      </c>
      <c r="D195" s="79" t="s">
        <v>8425</v>
      </c>
      <c r="E195" s="79" t="s">
        <v>8426</v>
      </c>
      <c r="F195" s="79" t="s">
        <v>8427</v>
      </c>
      <c r="G195" s="79" t="s">
        <v>8428</v>
      </c>
      <c r="H195" s="79" t="s">
        <v>8429</v>
      </c>
      <c r="I195" s="79" t="s">
        <v>8430</v>
      </c>
      <c r="J195" s="79" t="s">
        <v>8431</v>
      </c>
      <c r="K195" s="79" t="s">
        <v>8432</v>
      </c>
      <c r="L195" s="79" t="s">
        <v>8433</v>
      </c>
      <c r="M195" s="79" t="s">
        <v>8434</v>
      </c>
      <c r="N195" s="79" t="s">
        <v>8435</v>
      </c>
      <c r="O195" s="79" t="s">
        <v>8436</v>
      </c>
      <c r="P195" s="79" t="s">
        <v>8437</v>
      </c>
    </row>
    <row r="196" spans="1:16" ht="12.75">
      <c r="A196" s="77">
        <v>23</v>
      </c>
      <c r="B196" s="79" t="s">
        <v>8438</v>
      </c>
      <c r="C196" s="79" t="s">
        <v>8439</v>
      </c>
      <c r="D196" s="79" t="s">
        <v>8440</v>
      </c>
      <c r="E196" s="79" t="s">
        <v>8441</v>
      </c>
      <c r="F196" s="79" t="s">
        <v>8442</v>
      </c>
      <c r="G196" s="79" t="s">
        <v>8443</v>
      </c>
      <c r="H196" s="79" t="s">
        <v>8444</v>
      </c>
      <c r="I196" s="79" t="s">
        <v>8445</v>
      </c>
      <c r="J196" s="79" t="s">
        <v>8446</v>
      </c>
      <c r="K196" s="79" t="s">
        <v>8447</v>
      </c>
      <c r="L196" s="79" t="s">
        <v>8448</v>
      </c>
      <c r="M196" s="79" t="s">
        <v>8449</v>
      </c>
      <c r="N196" s="79" t="s">
        <v>8450</v>
      </c>
      <c r="O196" s="79" t="s">
        <v>8451</v>
      </c>
      <c r="P196" s="79" t="s">
        <v>8452</v>
      </c>
    </row>
    <row r="197" spans="1:16" ht="12.75">
      <c r="A197" s="77">
        <v>24</v>
      </c>
      <c r="B197" s="79" t="s">
        <v>8453</v>
      </c>
      <c r="C197" s="79" t="s">
        <v>8454</v>
      </c>
      <c r="D197" s="79" t="s">
        <v>8455</v>
      </c>
      <c r="E197" s="79" t="s">
        <v>8456</v>
      </c>
      <c r="F197" s="79" t="s">
        <v>8457</v>
      </c>
      <c r="G197" s="79" t="s">
        <v>8458</v>
      </c>
      <c r="H197" s="79" t="s">
        <v>8459</v>
      </c>
      <c r="I197" s="79" t="s">
        <v>8460</v>
      </c>
      <c r="J197" s="79" t="s">
        <v>8461</v>
      </c>
      <c r="K197" s="79" t="s">
        <v>8462</v>
      </c>
      <c r="L197" s="79" t="s">
        <v>8463</v>
      </c>
      <c r="M197" s="79" t="s">
        <v>8464</v>
      </c>
      <c r="N197" s="79" t="s">
        <v>8465</v>
      </c>
      <c r="O197" s="79" t="s">
        <v>8466</v>
      </c>
      <c r="P197" s="79" t="s">
        <v>8467</v>
      </c>
    </row>
    <row r="198" spans="1:16" ht="12.75">
      <c r="A198" s="77">
        <v>25</v>
      </c>
      <c r="B198" s="79" t="s">
        <v>8468</v>
      </c>
      <c r="C198" s="79" t="s">
        <v>8469</v>
      </c>
      <c r="D198" s="79" t="s">
        <v>8470</v>
      </c>
      <c r="E198" s="79" t="s">
        <v>8471</v>
      </c>
      <c r="F198" s="79" t="s">
        <v>8472</v>
      </c>
      <c r="G198" s="79" t="s">
        <v>8473</v>
      </c>
      <c r="H198" s="79" t="s">
        <v>8474</v>
      </c>
      <c r="I198" s="79" t="s">
        <v>8475</v>
      </c>
      <c r="J198" s="79" t="s">
        <v>8476</v>
      </c>
      <c r="K198" s="79" t="s">
        <v>8477</v>
      </c>
      <c r="L198" s="79" t="s">
        <v>8478</v>
      </c>
      <c r="M198" s="79" t="s">
        <v>8479</v>
      </c>
      <c r="N198" s="79" t="s">
        <v>8480</v>
      </c>
      <c r="O198" s="79" t="s">
        <v>8481</v>
      </c>
      <c r="P198" s="79" t="s">
        <v>8482</v>
      </c>
    </row>
    <row r="199" spans="1:16" ht="12.75">
      <c r="A199" s="77">
        <v>26</v>
      </c>
      <c r="B199" s="79" t="s">
        <v>8483</v>
      </c>
      <c r="C199" s="79" t="s">
        <v>8484</v>
      </c>
      <c r="D199" s="79" t="s">
        <v>8485</v>
      </c>
      <c r="E199" s="79" t="s">
        <v>8486</v>
      </c>
      <c r="F199" s="79" t="s">
        <v>8487</v>
      </c>
      <c r="G199" s="79" t="s">
        <v>8488</v>
      </c>
      <c r="H199" s="79" t="s">
        <v>8489</v>
      </c>
      <c r="I199" s="79" t="s">
        <v>8490</v>
      </c>
      <c r="J199" s="79" t="s">
        <v>8491</v>
      </c>
      <c r="K199" s="79" t="s">
        <v>8492</v>
      </c>
      <c r="L199" s="79" t="s">
        <v>8493</v>
      </c>
      <c r="M199" s="79" t="s">
        <v>8494</v>
      </c>
      <c r="N199" s="79" t="s">
        <v>8495</v>
      </c>
      <c r="O199" s="79" t="s">
        <v>8496</v>
      </c>
      <c r="P199" s="79" t="s">
        <v>8497</v>
      </c>
    </row>
    <row r="200" spans="1:16" ht="12.75">
      <c r="A200" s="77">
        <v>27</v>
      </c>
      <c r="B200" s="79" t="s">
        <v>8498</v>
      </c>
      <c r="C200" s="79" t="s">
        <v>8499</v>
      </c>
      <c r="D200" s="79" t="s">
        <v>8500</v>
      </c>
      <c r="E200" s="79" t="s">
        <v>8501</v>
      </c>
      <c r="F200" s="79" t="s">
        <v>8502</v>
      </c>
      <c r="G200" s="79" t="s">
        <v>8503</v>
      </c>
      <c r="H200" s="79" t="s">
        <v>8504</v>
      </c>
      <c r="I200" s="79" t="s">
        <v>8505</v>
      </c>
      <c r="J200" s="79" t="s">
        <v>8506</v>
      </c>
      <c r="K200" s="79" t="s">
        <v>8507</v>
      </c>
      <c r="L200" s="79" t="s">
        <v>8508</v>
      </c>
      <c r="M200" s="79" t="s">
        <v>8509</v>
      </c>
      <c r="N200" s="79" t="s">
        <v>8510</v>
      </c>
      <c r="O200" s="79" t="s">
        <v>8511</v>
      </c>
      <c r="P200" s="79" t="s">
        <v>8512</v>
      </c>
    </row>
    <row r="201" spans="1:16" ht="12.75">
      <c r="A201" s="77">
        <v>28</v>
      </c>
      <c r="B201" s="79" t="s">
        <v>8513</v>
      </c>
      <c r="C201" s="79" t="s">
        <v>8514</v>
      </c>
      <c r="D201" s="79" t="s">
        <v>8515</v>
      </c>
      <c r="E201" s="79" t="s">
        <v>8516</v>
      </c>
      <c r="F201" s="79" t="s">
        <v>8517</v>
      </c>
      <c r="G201" s="79" t="s">
        <v>8518</v>
      </c>
      <c r="H201" s="79" t="s">
        <v>8519</v>
      </c>
      <c r="I201" s="79" t="s">
        <v>8520</v>
      </c>
      <c r="J201" s="79" t="s">
        <v>8521</v>
      </c>
      <c r="K201" s="79" t="s">
        <v>8522</v>
      </c>
      <c r="L201" s="79" t="s">
        <v>8523</v>
      </c>
      <c r="M201" s="79" t="s">
        <v>8524</v>
      </c>
      <c r="N201" s="79" t="s">
        <v>8525</v>
      </c>
      <c r="O201" s="79" t="s">
        <v>8526</v>
      </c>
      <c r="P201" s="79" t="s">
        <v>8527</v>
      </c>
    </row>
    <row r="202" spans="1:16" ht="12.75">
      <c r="A202" s="77">
        <v>29</v>
      </c>
      <c r="B202" s="79" t="s">
        <v>8528</v>
      </c>
      <c r="C202" s="79" t="s">
        <v>8529</v>
      </c>
      <c r="D202" s="79" t="s">
        <v>8530</v>
      </c>
      <c r="E202" s="79" t="s">
        <v>8531</v>
      </c>
      <c r="F202" s="79" t="s">
        <v>8532</v>
      </c>
      <c r="G202" s="79" t="s">
        <v>8533</v>
      </c>
      <c r="H202" s="79" t="s">
        <v>8534</v>
      </c>
      <c r="I202" s="79" t="s">
        <v>8535</v>
      </c>
      <c r="J202" s="79" t="s">
        <v>8536</v>
      </c>
      <c r="K202" s="79" t="s">
        <v>8537</v>
      </c>
      <c r="L202" s="79" t="s">
        <v>8538</v>
      </c>
      <c r="M202" s="79" t="s">
        <v>8539</v>
      </c>
      <c r="N202" s="79" t="s">
        <v>8540</v>
      </c>
      <c r="O202" s="79" t="s">
        <v>8541</v>
      </c>
      <c r="P202" s="79" t="s">
        <v>8542</v>
      </c>
    </row>
    <row r="203" spans="1:16" ht="12.75">
      <c r="A203" s="77">
        <v>30</v>
      </c>
      <c r="B203" s="79" t="s">
        <v>8543</v>
      </c>
      <c r="C203" s="79" t="s">
        <v>8544</v>
      </c>
      <c r="D203" s="79" t="s">
        <v>8545</v>
      </c>
      <c r="E203" s="79" t="s">
        <v>8546</v>
      </c>
      <c r="F203" s="79" t="s">
        <v>8547</v>
      </c>
      <c r="G203" s="79" t="s">
        <v>8548</v>
      </c>
      <c r="H203" s="79" t="s">
        <v>8549</v>
      </c>
      <c r="I203" s="79" t="s">
        <v>8550</v>
      </c>
      <c r="J203" s="79" t="s">
        <v>8551</v>
      </c>
      <c r="K203" s="79" t="s">
        <v>8552</v>
      </c>
      <c r="L203" s="79" t="s">
        <v>8553</v>
      </c>
      <c r="M203" s="79" t="s">
        <v>8554</v>
      </c>
      <c r="N203" s="79" t="s">
        <v>8555</v>
      </c>
      <c r="O203" s="79" t="s">
        <v>8556</v>
      </c>
      <c r="P203" s="79" t="s">
        <v>8557</v>
      </c>
    </row>
    <row r="204" spans="1:16" ht="12.75">
      <c r="A204" s="77">
        <v>31</v>
      </c>
      <c r="B204" s="79" t="s">
        <v>8558</v>
      </c>
      <c r="C204" s="79" t="s">
        <v>8559</v>
      </c>
      <c r="D204" s="79" t="s">
        <v>8560</v>
      </c>
      <c r="E204" s="79" t="s">
        <v>8561</v>
      </c>
      <c r="F204" s="79" t="s">
        <v>8562</v>
      </c>
      <c r="G204" s="79" t="s">
        <v>8563</v>
      </c>
      <c r="H204" s="79" t="s">
        <v>8564</v>
      </c>
      <c r="I204" s="79" t="s">
        <v>8565</v>
      </c>
      <c r="J204" s="79" t="s">
        <v>8566</v>
      </c>
      <c r="K204" s="79" t="s">
        <v>8567</v>
      </c>
      <c r="L204" s="79" t="s">
        <v>8568</v>
      </c>
      <c r="M204" s="79" t="s">
        <v>8569</v>
      </c>
      <c r="N204" s="79" t="s">
        <v>8570</v>
      </c>
      <c r="O204" s="79" t="s">
        <v>8571</v>
      </c>
      <c r="P204" s="79" t="s">
        <v>8572</v>
      </c>
    </row>
    <row r="205" spans="1:16" ht="12.75">
      <c r="A205" s="77">
        <v>32</v>
      </c>
      <c r="B205" s="79" t="s">
        <v>8573</v>
      </c>
      <c r="C205" s="79" t="s">
        <v>8574</v>
      </c>
      <c r="D205" s="79" t="s">
        <v>8575</v>
      </c>
      <c r="E205" s="79" t="s">
        <v>8576</v>
      </c>
      <c r="F205" s="79" t="s">
        <v>8577</v>
      </c>
      <c r="G205" s="79" t="s">
        <v>8578</v>
      </c>
      <c r="H205" s="79" t="s">
        <v>8579</v>
      </c>
      <c r="I205" s="79" t="s">
        <v>8580</v>
      </c>
      <c r="J205" s="79" t="s">
        <v>8581</v>
      </c>
      <c r="K205" s="79" t="s">
        <v>8582</v>
      </c>
      <c r="L205" s="79" t="s">
        <v>8583</v>
      </c>
      <c r="M205" s="79" t="s">
        <v>8584</v>
      </c>
      <c r="N205" s="79" t="s">
        <v>8585</v>
      </c>
      <c r="O205" s="79" t="s">
        <v>8586</v>
      </c>
      <c r="P205" s="79" t="s">
        <v>8587</v>
      </c>
    </row>
    <row r="206" spans="1:16" ht="12.75">
      <c r="A206" s="77">
        <v>33</v>
      </c>
      <c r="B206" s="79" t="s">
        <v>8588</v>
      </c>
      <c r="C206" s="79" t="s">
        <v>8589</v>
      </c>
      <c r="D206" s="79" t="s">
        <v>8590</v>
      </c>
      <c r="E206" s="79" t="s">
        <v>8591</v>
      </c>
      <c r="F206" s="79" t="s">
        <v>8592</v>
      </c>
      <c r="G206" s="79" t="s">
        <v>8593</v>
      </c>
      <c r="H206" s="79" t="s">
        <v>8594</v>
      </c>
      <c r="I206" s="79" t="s">
        <v>8595</v>
      </c>
      <c r="J206" s="79" t="s">
        <v>8596</v>
      </c>
      <c r="K206" s="79" t="s">
        <v>8597</v>
      </c>
      <c r="L206" s="79" t="s">
        <v>8598</v>
      </c>
      <c r="M206" s="79" t="s">
        <v>8599</v>
      </c>
      <c r="N206" s="79" t="s">
        <v>8600</v>
      </c>
      <c r="O206" s="79" t="s">
        <v>8601</v>
      </c>
      <c r="P206" s="79" t="s">
        <v>8602</v>
      </c>
    </row>
    <row r="207" spans="1:16" ht="12.75">
      <c r="A207" s="77">
        <v>34</v>
      </c>
      <c r="B207" s="79" t="s">
        <v>8603</v>
      </c>
      <c r="C207" s="79" t="s">
        <v>8604</v>
      </c>
      <c r="D207" s="79" t="s">
        <v>8605</v>
      </c>
      <c r="E207" s="79" t="s">
        <v>8606</v>
      </c>
      <c r="F207" s="79" t="s">
        <v>8607</v>
      </c>
      <c r="G207" s="79" t="s">
        <v>8608</v>
      </c>
      <c r="H207" s="79" t="s">
        <v>8609</v>
      </c>
      <c r="I207" s="79" t="s">
        <v>8610</v>
      </c>
      <c r="J207" s="79" t="s">
        <v>8611</v>
      </c>
      <c r="K207" s="79" t="s">
        <v>8612</v>
      </c>
      <c r="L207" s="79" t="s">
        <v>8613</v>
      </c>
      <c r="M207" s="79" t="s">
        <v>8614</v>
      </c>
      <c r="N207" s="79" t="s">
        <v>8615</v>
      </c>
      <c r="O207" s="79" t="s">
        <v>8616</v>
      </c>
      <c r="P207" s="79" t="s">
        <v>8617</v>
      </c>
    </row>
    <row r="208" spans="1:16" ht="12.75">
      <c r="A208" s="77">
        <v>35</v>
      </c>
      <c r="B208" s="79" t="s">
        <v>8618</v>
      </c>
      <c r="C208" s="79" t="s">
        <v>8619</v>
      </c>
      <c r="D208" s="79" t="s">
        <v>8620</v>
      </c>
      <c r="E208" s="79" t="s">
        <v>8621</v>
      </c>
      <c r="F208" s="79" t="s">
        <v>8622</v>
      </c>
      <c r="G208" s="79" t="s">
        <v>8623</v>
      </c>
      <c r="H208" s="79" t="s">
        <v>8624</v>
      </c>
      <c r="I208" s="79" t="s">
        <v>8625</v>
      </c>
      <c r="J208" s="79" t="s">
        <v>8626</v>
      </c>
      <c r="K208" s="79" t="s">
        <v>8627</v>
      </c>
      <c r="L208" s="79" t="s">
        <v>8628</v>
      </c>
      <c r="M208" s="79" t="s">
        <v>8629</v>
      </c>
      <c r="N208" s="79" t="s">
        <v>8630</v>
      </c>
      <c r="O208" s="79" t="s">
        <v>8631</v>
      </c>
      <c r="P208" s="79" t="s">
        <v>8632</v>
      </c>
    </row>
    <row r="209" spans="1:16" ht="12.75">
      <c r="A209" s="77">
        <v>36</v>
      </c>
      <c r="B209" s="79" t="s">
        <v>8633</v>
      </c>
      <c r="C209" s="79" t="s">
        <v>8634</v>
      </c>
      <c r="D209" s="79" t="s">
        <v>8635</v>
      </c>
      <c r="E209" s="79" t="s">
        <v>8636</v>
      </c>
      <c r="F209" s="79" t="s">
        <v>8637</v>
      </c>
      <c r="G209" s="79" t="s">
        <v>8638</v>
      </c>
      <c r="H209" s="79" t="s">
        <v>8639</v>
      </c>
      <c r="I209" s="79" t="s">
        <v>8640</v>
      </c>
      <c r="J209" s="79" t="s">
        <v>8641</v>
      </c>
      <c r="K209" s="79" t="s">
        <v>8642</v>
      </c>
      <c r="L209" s="79" t="s">
        <v>8643</v>
      </c>
      <c r="M209" s="79" t="s">
        <v>8644</v>
      </c>
      <c r="N209" s="79" t="s">
        <v>8645</v>
      </c>
      <c r="O209" s="79" t="s">
        <v>8646</v>
      </c>
      <c r="P209" s="79" t="s">
        <v>8647</v>
      </c>
    </row>
    <row r="210" spans="1:16" ht="12.75">
      <c r="A210" s="77">
        <v>37</v>
      </c>
      <c r="B210" s="79" t="s">
        <v>8648</v>
      </c>
      <c r="C210" s="79" t="s">
        <v>8649</v>
      </c>
      <c r="D210" s="79" t="s">
        <v>8650</v>
      </c>
      <c r="E210" s="79" t="s">
        <v>8651</v>
      </c>
      <c r="F210" s="79" t="s">
        <v>8652</v>
      </c>
      <c r="G210" s="79" t="s">
        <v>8653</v>
      </c>
      <c r="H210" s="79" t="s">
        <v>8654</v>
      </c>
      <c r="I210" s="79" t="s">
        <v>8655</v>
      </c>
      <c r="J210" s="79" t="s">
        <v>8656</v>
      </c>
      <c r="K210" s="79" t="s">
        <v>8657</v>
      </c>
      <c r="L210" s="79" t="s">
        <v>8658</v>
      </c>
      <c r="M210" s="79" t="s">
        <v>8659</v>
      </c>
      <c r="N210" s="79" t="s">
        <v>8660</v>
      </c>
      <c r="O210" s="79" t="s">
        <v>8661</v>
      </c>
      <c r="P210" s="79" t="s">
        <v>8662</v>
      </c>
    </row>
    <row r="211" spans="1:16" ht="12.75">
      <c r="A211" s="77">
        <v>38</v>
      </c>
      <c r="B211" s="79" t="s">
        <v>8663</v>
      </c>
      <c r="C211" s="79" t="s">
        <v>8664</v>
      </c>
      <c r="D211" s="79" t="s">
        <v>8665</v>
      </c>
      <c r="E211" s="79" t="s">
        <v>8666</v>
      </c>
      <c r="F211" s="79" t="s">
        <v>8667</v>
      </c>
      <c r="G211" s="79" t="s">
        <v>8668</v>
      </c>
      <c r="H211" s="79" t="s">
        <v>8669</v>
      </c>
      <c r="I211" s="79" t="s">
        <v>8670</v>
      </c>
      <c r="J211" s="79" t="s">
        <v>8671</v>
      </c>
      <c r="K211" s="79" t="s">
        <v>8672</v>
      </c>
      <c r="L211" s="79" t="s">
        <v>8673</v>
      </c>
      <c r="M211" s="79" t="s">
        <v>8674</v>
      </c>
      <c r="N211" s="79" t="s">
        <v>8675</v>
      </c>
      <c r="O211" s="79" t="s">
        <v>8676</v>
      </c>
      <c r="P211" s="79" t="s">
        <v>8677</v>
      </c>
    </row>
    <row r="212" spans="1:16" ht="12.75">
      <c r="A212" s="77">
        <v>39</v>
      </c>
      <c r="B212" s="79" t="s">
        <v>8678</v>
      </c>
      <c r="C212" s="79" t="s">
        <v>8679</v>
      </c>
      <c r="D212" s="79" t="s">
        <v>8680</v>
      </c>
      <c r="E212" s="79" t="s">
        <v>8681</v>
      </c>
      <c r="F212" s="79" t="s">
        <v>8682</v>
      </c>
      <c r="G212" s="79" t="s">
        <v>8683</v>
      </c>
      <c r="H212" s="79" t="s">
        <v>8684</v>
      </c>
      <c r="I212" s="79" t="s">
        <v>8685</v>
      </c>
      <c r="J212" s="79" t="s">
        <v>8686</v>
      </c>
      <c r="K212" s="79" t="s">
        <v>8687</v>
      </c>
      <c r="L212" s="79" t="s">
        <v>8688</v>
      </c>
      <c r="M212" s="79" t="s">
        <v>8689</v>
      </c>
      <c r="N212" s="79" t="s">
        <v>8690</v>
      </c>
      <c r="O212" s="79" t="s">
        <v>8691</v>
      </c>
      <c r="P212" s="79" t="s">
        <v>8692</v>
      </c>
    </row>
    <row r="213" spans="1:16" ht="12.75">
      <c r="A213" s="77">
        <v>40</v>
      </c>
      <c r="B213" s="79" t="s">
        <v>8693</v>
      </c>
      <c r="C213" s="79" t="s">
        <v>8694</v>
      </c>
      <c r="D213" s="79" t="s">
        <v>8695</v>
      </c>
      <c r="E213" s="79" t="s">
        <v>8696</v>
      </c>
      <c r="F213" s="79" t="s">
        <v>8697</v>
      </c>
      <c r="G213" s="79" t="s">
        <v>8698</v>
      </c>
      <c r="H213" s="79" t="s">
        <v>8699</v>
      </c>
      <c r="I213" s="79" t="s">
        <v>8700</v>
      </c>
      <c r="J213" s="79" t="s">
        <v>8701</v>
      </c>
      <c r="K213" s="79" t="s">
        <v>8702</v>
      </c>
      <c r="L213" s="79" t="s">
        <v>8703</v>
      </c>
      <c r="M213" s="79" t="s">
        <v>8704</v>
      </c>
      <c r="N213" s="79" t="s">
        <v>8705</v>
      </c>
      <c r="O213" s="79" t="s">
        <v>8706</v>
      </c>
      <c r="P213" s="79" t="s">
        <v>8707</v>
      </c>
    </row>
    <row r="214" spans="1:16" ht="12.75">
      <c r="A214" s="77">
        <v>41</v>
      </c>
      <c r="B214" s="79" t="s">
        <v>8708</v>
      </c>
      <c r="C214" s="79" t="s">
        <v>8709</v>
      </c>
      <c r="D214" s="79" t="s">
        <v>8710</v>
      </c>
      <c r="E214" s="79" t="s">
        <v>8711</v>
      </c>
      <c r="F214" s="79" t="s">
        <v>8712</v>
      </c>
      <c r="G214" s="79" t="s">
        <v>8713</v>
      </c>
      <c r="H214" s="79" t="s">
        <v>8714</v>
      </c>
      <c r="I214" s="79" t="s">
        <v>8715</v>
      </c>
      <c r="J214" s="79" t="s">
        <v>8716</v>
      </c>
      <c r="K214" s="79" t="s">
        <v>8717</v>
      </c>
      <c r="L214" s="79" t="s">
        <v>8718</v>
      </c>
      <c r="M214" s="79" t="s">
        <v>8719</v>
      </c>
      <c r="N214" s="79" t="s">
        <v>8720</v>
      </c>
      <c r="O214" s="79" t="s">
        <v>8721</v>
      </c>
      <c r="P214" s="79" t="s">
        <v>8722</v>
      </c>
    </row>
    <row r="215" spans="1:16" ht="12.75">
      <c r="A215" s="77">
        <v>42</v>
      </c>
      <c r="B215" s="79" t="s">
        <v>8723</v>
      </c>
      <c r="C215" s="79" t="s">
        <v>8724</v>
      </c>
      <c r="D215" s="79" t="s">
        <v>8725</v>
      </c>
      <c r="E215" s="79" t="s">
        <v>8726</v>
      </c>
      <c r="F215" s="79" t="s">
        <v>8727</v>
      </c>
      <c r="G215" s="79" t="s">
        <v>8728</v>
      </c>
      <c r="H215" s="79" t="s">
        <v>8729</v>
      </c>
      <c r="I215" s="79" t="s">
        <v>8730</v>
      </c>
      <c r="J215" s="79" t="s">
        <v>8731</v>
      </c>
      <c r="K215" s="79" t="s">
        <v>8732</v>
      </c>
      <c r="L215" s="79" t="s">
        <v>8733</v>
      </c>
      <c r="M215" s="79" t="s">
        <v>8734</v>
      </c>
      <c r="N215" s="79" t="s">
        <v>8735</v>
      </c>
      <c r="O215" s="79" t="s">
        <v>8736</v>
      </c>
      <c r="P215" s="79" t="s">
        <v>8737</v>
      </c>
    </row>
    <row r="216" spans="1:16" ht="12.75">
      <c r="A216" s="77">
        <v>43</v>
      </c>
      <c r="B216" s="79" t="s">
        <v>8738</v>
      </c>
      <c r="C216" s="79" t="s">
        <v>8739</v>
      </c>
      <c r="D216" s="79" t="s">
        <v>8740</v>
      </c>
      <c r="E216" s="79" t="s">
        <v>8741</v>
      </c>
      <c r="F216" s="79" t="s">
        <v>8742</v>
      </c>
      <c r="G216" s="79" t="s">
        <v>8743</v>
      </c>
      <c r="H216" s="79" t="s">
        <v>8744</v>
      </c>
      <c r="I216" s="79" t="s">
        <v>8745</v>
      </c>
      <c r="J216" s="79" t="s">
        <v>8746</v>
      </c>
      <c r="K216" s="79" t="s">
        <v>8747</v>
      </c>
      <c r="L216" s="79" t="s">
        <v>8748</v>
      </c>
      <c r="M216" s="79" t="s">
        <v>8749</v>
      </c>
      <c r="N216" s="79" t="s">
        <v>8750</v>
      </c>
      <c r="O216" s="79" t="s">
        <v>8751</v>
      </c>
      <c r="P216" s="79" t="s">
        <v>8752</v>
      </c>
    </row>
    <row r="217" spans="1:16" ht="12.75">
      <c r="A217" s="77">
        <v>44</v>
      </c>
      <c r="B217" s="79" t="s">
        <v>8753</v>
      </c>
      <c r="C217" s="79" t="s">
        <v>8754</v>
      </c>
      <c r="D217" s="79" t="s">
        <v>8755</v>
      </c>
      <c r="E217" s="79" t="s">
        <v>8756</v>
      </c>
      <c r="F217" s="79" t="s">
        <v>8757</v>
      </c>
      <c r="G217" s="79" t="s">
        <v>8758</v>
      </c>
      <c r="H217" s="79" t="s">
        <v>8759</v>
      </c>
      <c r="I217" s="79" t="s">
        <v>8760</v>
      </c>
      <c r="J217" s="79" t="s">
        <v>8761</v>
      </c>
      <c r="K217" s="79" t="s">
        <v>8762</v>
      </c>
      <c r="L217" s="79" t="s">
        <v>8763</v>
      </c>
      <c r="M217" s="79" t="s">
        <v>8764</v>
      </c>
      <c r="N217" s="79" t="s">
        <v>8765</v>
      </c>
      <c r="O217" s="79" t="s">
        <v>8766</v>
      </c>
      <c r="P217" s="79" t="s">
        <v>8767</v>
      </c>
    </row>
    <row r="218" spans="1:16" ht="12.75">
      <c r="A218" s="77">
        <v>45</v>
      </c>
      <c r="B218" s="79" t="s">
        <v>8768</v>
      </c>
      <c r="C218" s="79" t="s">
        <v>8769</v>
      </c>
      <c r="D218" s="79" t="s">
        <v>8770</v>
      </c>
      <c r="E218" s="79" t="s">
        <v>8771</v>
      </c>
      <c r="F218" s="79" t="s">
        <v>8772</v>
      </c>
      <c r="G218" s="79" t="s">
        <v>8773</v>
      </c>
      <c r="H218" s="79" t="s">
        <v>8774</v>
      </c>
      <c r="I218" s="79" t="s">
        <v>8775</v>
      </c>
      <c r="J218" s="79" t="s">
        <v>8776</v>
      </c>
      <c r="K218" s="79" t="s">
        <v>8777</v>
      </c>
      <c r="L218" s="79" t="s">
        <v>8778</v>
      </c>
      <c r="M218" s="79" t="s">
        <v>8779</v>
      </c>
      <c r="N218" s="79" t="s">
        <v>8780</v>
      </c>
      <c r="O218" s="79" t="s">
        <v>8781</v>
      </c>
      <c r="P218" s="79" t="s">
        <v>8782</v>
      </c>
    </row>
    <row r="219" spans="1:16" ht="12.75">
      <c r="A219" s="77">
        <v>46</v>
      </c>
      <c r="B219" s="79" t="s">
        <v>8783</v>
      </c>
      <c r="C219" s="79" t="s">
        <v>8784</v>
      </c>
      <c r="D219" s="79" t="s">
        <v>8785</v>
      </c>
      <c r="E219" s="79" t="s">
        <v>8786</v>
      </c>
      <c r="F219" s="79" t="s">
        <v>8787</v>
      </c>
      <c r="G219" s="79" t="s">
        <v>8788</v>
      </c>
      <c r="H219" s="79" t="s">
        <v>8789</v>
      </c>
      <c r="I219" s="79" t="s">
        <v>8790</v>
      </c>
      <c r="J219" s="79" t="s">
        <v>8791</v>
      </c>
      <c r="K219" s="79" t="s">
        <v>8792</v>
      </c>
      <c r="L219" s="79" t="s">
        <v>8793</v>
      </c>
      <c r="M219" s="79" t="s">
        <v>8794</v>
      </c>
      <c r="N219" s="79" t="s">
        <v>8795</v>
      </c>
      <c r="O219" s="79" t="s">
        <v>8796</v>
      </c>
      <c r="P219" s="79" t="s">
        <v>8797</v>
      </c>
    </row>
    <row r="220" spans="1:16" ht="12.75">
      <c r="A220" s="77">
        <v>47</v>
      </c>
      <c r="B220" s="79" t="s">
        <v>8798</v>
      </c>
      <c r="C220" s="79" t="s">
        <v>8799</v>
      </c>
      <c r="D220" s="79" t="s">
        <v>8800</v>
      </c>
      <c r="E220" s="79" t="s">
        <v>8801</v>
      </c>
      <c r="F220" s="79" t="s">
        <v>8802</v>
      </c>
      <c r="G220" s="79" t="s">
        <v>8803</v>
      </c>
      <c r="H220" s="79" t="s">
        <v>8804</v>
      </c>
      <c r="I220" s="79" t="s">
        <v>8805</v>
      </c>
      <c r="J220" s="79" t="s">
        <v>8806</v>
      </c>
      <c r="K220" s="79" t="s">
        <v>8807</v>
      </c>
      <c r="L220" s="79" t="s">
        <v>8808</v>
      </c>
      <c r="M220" s="79" t="s">
        <v>8809</v>
      </c>
      <c r="N220" s="79" t="s">
        <v>8810</v>
      </c>
      <c r="O220" s="79" t="s">
        <v>8811</v>
      </c>
      <c r="P220" s="79" t="s">
        <v>8812</v>
      </c>
    </row>
    <row r="221" spans="1:16" ht="12.75">
      <c r="A221" s="77">
        <v>48</v>
      </c>
      <c r="B221" s="79" t="s">
        <v>8813</v>
      </c>
      <c r="C221" s="79" t="s">
        <v>8814</v>
      </c>
      <c r="D221" s="79" t="s">
        <v>8815</v>
      </c>
      <c r="E221" s="79" t="s">
        <v>8816</v>
      </c>
      <c r="F221" s="79" t="s">
        <v>8817</v>
      </c>
      <c r="G221" s="79" t="s">
        <v>8818</v>
      </c>
      <c r="H221" s="79" t="s">
        <v>8819</v>
      </c>
      <c r="I221" s="79" t="s">
        <v>8820</v>
      </c>
      <c r="J221" s="79" t="s">
        <v>8821</v>
      </c>
      <c r="K221" s="79" t="s">
        <v>8822</v>
      </c>
      <c r="L221" s="79" t="s">
        <v>8823</v>
      </c>
      <c r="M221" s="79" t="s">
        <v>8824</v>
      </c>
      <c r="N221" s="79" t="s">
        <v>8825</v>
      </c>
      <c r="O221" s="79" t="s">
        <v>8826</v>
      </c>
      <c r="P221" s="79" t="s">
        <v>8827</v>
      </c>
    </row>
    <row r="223" ht="12.75">
      <c r="A223" s="76" t="e">
        <f>HLOOKUP('[2]NEER Claim Cost Calculator'!$I$22,B227:Q276,MATCH('[2]NEER Claim Cost Calculator'!$K$22,A227:A276))</f>
        <v>#REF!</v>
      </c>
    </row>
    <row r="224" spans="1:16" ht="12.75">
      <c r="A224" s="475" t="s">
        <v>8828</v>
      </c>
      <c r="B224" s="475"/>
      <c r="C224" s="475"/>
      <c r="D224" s="475"/>
      <c r="E224" s="475"/>
      <c r="F224" s="475"/>
      <c r="G224" s="475"/>
      <c r="H224" s="475"/>
      <c r="I224" s="475"/>
      <c r="J224" s="475"/>
      <c r="K224" s="475"/>
      <c r="L224" s="475"/>
      <c r="M224" s="475"/>
      <c r="N224" s="475"/>
      <c r="O224" s="475"/>
      <c r="P224" s="475"/>
    </row>
    <row r="225" spans="1:16" ht="12.75">
      <c r="A225" s="479" t="s">
        <v>8829</v>
      </c>
      <c r="B225" s="479"/>
      <c r="C225" s="479"/>
      <c r="D225" s="479"/>
      <c r="E225" s="479"/>
      <c r="F225" s="479"/>
      <c r="G225" s="479"/>
      <c r="H225" s="479"/>
      <c r="I225" s="479"/>
      <c r="J225" s="479"/>
      <c r="K225" s="479"/>
      <c r="L225" s="479"/>
      <c r="M225" s="479"/>
      <c r="N225" s="479"/>
      <c r="O225" s="479"/>
      <c r="P225" s="479"/>
    </row>
    <row r="226" spans="1:16" ht="12.75">
      <c r="A226" s="80" t="s">
        <v>8830</v>
      </c>
      <c r="B226" s="81" t="s">
        <v>8831</v>
      </c>
      <c r="C226" s="81" t="s">
        <v>8832</v>
      </c>
      <c r="D226" s="81" t="s">
        <v>8833</v>
      </c>
      <c r="E226" s="81" t="s">
        <v>8834</v>
      </c>
      <c r="F226" s="81" t="s">
        <v>8835</v>
      </c>
      <c r="G226" s="81" t="s">
        <v>8836</v>
      </c>
      <c r="H226" s="81" t="s">
        <v>8837</v>
      </c>
      <c r="I226" s="81" t="s">
        <v>8838</v>
      </c>
      <c r="J226" s="81" t="s">
        <v>8839</v>
      </c>
      <c r="K226" s="81" t="s">
        <v>8840</v>
      </c>
      <c r="L226" s="81" t="s">
        <v>8841</v>
      </c>
      <c r="M226" s="81" t="s">
        <v>8842</v>
      </c>
      <c r="N226" s="81" t="s">
        <v>8843</v>
      </c>
      <c r="O226" s="81" t="s">
        <v>8844</v>
      </c>
      <c r="P226" s="81" t="s">
        <v>8845</v>
      </c>
    </row>
    <row r="227" spans="1:16" ht="12.75">
      <c r="A227" s="82" t="s">
        <v>8846</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ht="12.75">
      <c r="A228" s="77">
        <v>0</v>
      </c>
      <c r="B228" s="79" t="s">
        <v>8847</v>
      </c>
      <c r="C228" s="79" t="s">
        <v>8848</v>
      </c>
      <c r="D228" s="79" t="s">
        <v>8849</v>
      </c>
      <c r="E228" s="79" t="s">
        <v>8850</v>
      </c>
      <c r="F228" s="79" t="s">
        <v>8851</v>
      </c>
      <c r="G228" s="79" t="s">
        <v>8852</v>
      </c>
      <c r="H228" s="79" t="s">
        <v>8853</v>
      </c>
      <c r="I228" s="79" t="s">
        <v>8854</v>
      </c>
      <c r="J228" s="79" t="s">
        <v>8855</v>
      </c>
      <c r="K228" s="79" t="s">
        <v>8856</v>
      </c>
      <c r="L228" s="79" t="s">
        <v>8857</v>
      </c>
      <c r="M228" s="79" t="s">
        <v>8858</v>
      </c>
      <c r="N228" s="79" t="s">
        <v>8859</v>
      </c>
      <c r="O228" s="79" t="s">
        <v>8860</v>
      </c>
      <c r="P228" s="79" t="s">
        <v>8861</v>
      </c>
    </row>
    <row r="229" spans="1:16" ht="12.75">
      <c r="A229" s="77">
        <v>1</v>
      </c>
      <c r="B229" s="79" t="s">
        <v>8862</v>
      </c>
      <c r="C229" s="79" t="s">
        <v>8863</v>
      </c>
      <c r="D229" s="79" t="s">
        <v>8864</v>
      </c>
      <c r="E229" s="79" t="s">
        <v>8865</v>
      </c>
      <c r="F229" s="79" t="s">
        <v>8866</v>
      </c>
      <c r="G229" s="79" t="s">
        <v>8867</v>
      </c>
      <c r="H229" s="79" t="s">
        <v>8868</v>
      </c>
      <c r="I229" s="79" t="s">
        <v>8869</v>
      </c>
      <c r="J229" s="79" t="s">
        <v>8870</v>
      </c>
      <c r="K229" s="79" t="s">
        <v>8871</v>
      </c>
      <c r="L229" s="79" t="s">
        <v>8872</v>
      </c>
      <c r="M229" s="79" t="s">
        <v>8873</v>
      </c>
      <c r="N229" s="79" t="s">
        <v>8874</v>
      </c>
      <c r="O229" s="79" t="s">
        <v>8875</v>
      </c>
      <c r="P229" s="79" t="s">
        <v>8876</v>
      </c>
    </row>
    <row r="230" spans="1:16" ht="12.75">
      <c r="A230" s="77">
        <v>2</v>
      </c>
      <c r="B230" s="79" t="s">
        <v>8877</v>
      </c>
      <c r="C230" s="79" t="s">
        <v>8878</v>
      </c>
      <c r="D230" s="79" t="s">
        <v>8879</v>
      </c>
      <c r="E230" s="79" t="s">
        <v>8880</v>
      </c>
      <c r="F230" s="79" t="s">
        <v>8881</v>
      </c>
      <c r="G230" s="79" t="s">
        <v>8882</v>
      </c>
      <c r="H230" s="79" t="s">
        <v>8883</v>
      </c>
      <c r="I230" s="79" t="s">
        <v>8884</v>
      </c>
      <c r="J230" s="79" t="s">
        <v>8885</v>
      </c>
      <c r="K230" s="79" t="s">
        <v>8886</v>
      </c>
      <c r="L230" s="79" t="s">
        <v>8887</v>
      </c>
      <c r="M230" s="79" t="s">
        <v>8888</v>
      </c>
      <c r="N230" s="79" t="s">
        <v>8889</v>
      </c>
      <c r="O230" s="79" t="s">
        <v>8890</v>
      </c>
      <c r="P230" s="79" t="s">
        <v>8891</v>
      </c>
    </row>
    <row r="231" spans="1:16" ht="12.75">
      <c r="A231" s="77">
        <v>3</v>
      </c>
      <c r="B231" s="79" t="s">
        <v>8892</v>
      </c>
      <c r="C231" s="79" t="s">
        <v>8893</v>
      </c>
      <c r="D231" s="79" t="s">
        <v>8894</v>
      </c>
      <c r="E231" s="79" t="s">
        <v>8895</v>
      </c>
      <c r="F231" s="79" t="s">
        <v>8896</v>
      </c>
      <c r="G231" s="79" t="s">
        <v>8897</v>
      </c>
      <c r="H231" s="79" t="s">
        <v>8898</v>
      </c>
      <c r="I231" s="79" t="s">
        <v>8899</v>
      </c>
      <c r="J231" s="79" t="s">
        <v>8900</v>
      </c>
      <c r="K231" s="79" t="s">
        <v>8901</v>
      </c>
      <c r="L231" s="79" t="s">
        <v>8902</v>
      </c>
      <c r="M231" s="79" t="s">
        <v>8903</v>
      </c>
      <c r="N231" s="79" t="s">
        <v>8904</v>
      </c>
      <c r="O231" s="79" t="s">
        <v>8905</v>
      </c>
      <c r="P231" s="79" t="s">
        <v>8906</v>
      </c>
    </row>
    <row r="232" spans="1:16" ht="12.75">
      <c r="A232" s="77">
        <v>4</v>
      </c>
      <c r="B232" s="79" t="s">
        <v>8907</v>
      </c>
      <c r="C232" s="79" t="s">
        <v>8908</v>
      </c>
      <c r="D232" s="79" t="s">
        <v>8909</v>
      </c>
      <c r="E232" s="79" t="s">
        <v>8910</v>
      </c>
      <c r="F232" s="79" t="s">
        <v>8911</v>
      </c>
      <c r="G232" s="79" t="s">
        <v>8912</v>
      </c>
      <c r="H232" s="79" t="s">
        <v>8913</v>
      </c>
      <c r="I232" s="79" t="s">
        <v>8914</v>
      </c>
      <c r="J232" s="79" t="s">
        <v>8915</v>
      </c>
      <c r="K232" s="79" t="s">
        <v>8916</v>
      </c>
      <c r="L232" s="79" t="s">
        <v>8917</v>
      </c>
      <c r="M232" s="79" t="s">
        <v>8918</v>
      </c>
      <c r="N232" s="79" t="s">
        <v>8919</v>
      </c>
      <c r="O232" s="79" t="s">
        <v>8920</v>
      </c>
      <c r="P232" s="79" t="s">
        <v>8921</v>
      </c>
    </row>
    <row r="233" spans="1:16" ht="12.75">
      <c r="A233" s="77">
        <v>5</v>
      </c>
      <c r="B233" s="79" t="s">
        <v>8922</v>
      </c>
      <c r="C233" s="79" t="s">
        <v>8923</v>
      </c>
      <c r="D233" s="79" t="s">
        <v>8924</v>
      </c>
      <c r="E233" s="79" t="s">
        <v>8925</v>
      </c>
      <c r="F233" s="79" t="s">
        <v>8926</v>
      </c>
      <c r="G233" s="79" t="s">
        <v>8927</v>
      </c>
      <c r="H233" s="79" t="s">
        <v>8928</v>
      </c>
      <c r="I233" s="79" t="s">
        <v>8929</v>
      </c>
      <c r="J233" s="79" t="s">
        <v>8930</v>
      </c>
      <c r="K233" s="79" t="s">
        <v>8931</v>
      </c>
      <c r="L233" s="79" t="s">
        <v>8932</v>
      </c>
      <c r="M233" s="79" t="s">
        <v>8933</v>
      </c>
      <c r="N233" s="79" t="s">
        <v>8934</v>
      </c>
      <c r="O233" s="79" t="s">
        <v>8935</v>
      </c>
      <c r="P233" s="79" t="s">
        <v>8936</v>
      </c>
    </row>
    <row r="234" spans="1:16" ht="12.75">
      <c r="A234" s="77">
        <v>6</v>
      </c>
      <c r="B234" s="79" t="s">
        <v>8937</v>
      </c>
      <c r="C234" s="79" t="s">
        <v>8938</v>
      </c>
      <c r="D234" s="79" t="s">
        <v>8939</v>
      </c>
      <c r="E234" s="79" t="s">
        <v>8940</v>
      </c>
      <c r="F234" s="79" t="s">
        <v>8941</v>
      </c>
      <c r="G234" s="79" t="s">
        <v>8942</v>
      </c>
      <c r="H234" s="79" t="s">
        <v>8943</v>
      </c>
      <c r="I234" s="79" t="s">
        <v>8944</v>
      </c>
      <c r="J234" s="79" t="s">
        <v>8945</v>
      </c>
      <c r="K234" s="79" t="s">
        <v>8946</v>
      </c>
      <c r="L234" s="79" t="s">
        <v>8947</v>
      </c>
      <c r="M234" s="79" t="s">
        <v>8948</v>
      </c>
      <c r="N234" s="79" t="s">
        <v>8949</v>
      </c>
      <c r="O234" s="79" t="s">
        <v>8950</v>
      </c>
      <c r="P234" s="79" t="s">
        <v>8951</v>
      </c>
    </row>
    <row r="235" spans="1:16" ht="12.75">
      <c r="A235" s="77">
        <v>7</v>
      </c>
      <c r="B235" s="79" t="s">
        <v>8952</v>
      </c>
      <c r="C235" s="79" t="s">
        <v>8953</v>
      </c>
      <c r="D235" s="79" t="s">
        <v>8954</v>
      </c>
      <c r="E235" s="79" t="s">
        <v>8955</v>
      </c>
      <c r="F235" s="79" t="s">
        <v>8956</v>
      </c>
      <c r="G235" s="79" t="s">
        <v>8957</v>
      </c>
      <c r="H235" s="79" t="s">
        <v>8958</v>
      </c>
      <c r="I235" s="79" t="s">
        <v>8959</v>
      </c>
      <c r="J235" s="79" t="s">
        <v>8960</v>
      </c>
      <c r="K235" s="79" t="s">
        <v>8961</v>
      </c>
      <c r="L235" s="79" t="s">
        <v>8962</v>
      </c>
      <c r="M235" s="79" t="s">
        <v>8963</v>
      </c>
      <c r="N235" s="79" t="s">
        <v>8964</v>
      </c>
      <c r="O235" s="79" t="s">
        <v>8965</v>
      </c>
      <c r="P235" s="79" t="s">
        <v>8966</v>
      </c>
    </row>
    <row r="236" spans="1:16" ht="12.75">
      <c r="A236" s="77">
        <v>8</v>
      </c>
      <c r="B236" s="79" t="s">
        <v>8967</v>
      </c>
      <c r="C236" s="79" t="s">
        <v>8968</v>
      </c>
      <c r="D236" s="79" t="s">
        <v>8969</v>
      </c>
      <c r="E236" s="79" t="s">
        <v>8970</v>
      </c>
      <c r="F236" s="79" t="s">
        <v>8971</v>
      </c>
      <c r="G236" s="79" t="s">
        <v>8972</v>
      </c>
      <c r="H236" s="79" t="s">
        <v>8973</v>
      </c>
      <c r="I236" s="79" t="s">
        <v>8974</v>
      </c>
      <c r="J236" s="79" t="s">
        <v>8975</v>
      </c>
      <c r="K236" s="79" t="s">
        <v>8976</v>
      </c>
      <c r="L236" s="79" t="s">
        <v>8977</v>
      </c>
      <c r="M236" s="79" t="s">
        <v>8978</v>
      </c>
      <c r="N236" s="79" t="s">
        <v>8979</v>
      </c>
      <c r="O236" s="79" t="s">
        <v>8980</v>
      </c>
      <c r="P236" s="79" t="s">
        <v>8981</v>
      </c>
    </row>
    <row r="237" spans="1:16" ht="12.75">
      <c r="A237" s="77">
        <v>9</v>
      </c>
      <c r="B237" s="79" t="s">
        <v>8982</v>
      </c>
      <c r="C237" s="79" t="s">
        <v>8983</v>
      </c>
      <c r="D237" s="79" t="s">
        <v>8984</v>
      </c>
      <c r="E237" s="79" t="s">
        <v>8985</v>
      </c>
      <c r="F237" s="79" t="s">
        <v>8986</v>
      </c>
      <c r="G237" s="79" t="s">
        <v>8987</v>
      </c>
      <c r="H237" s="79" t="s">
        <v>8988</v>
      </c>
      <c r="I237" s="79" t="s">
        <v>8989</v>
      </c>
      <c r="J237" s="79" t="s">
        <v>8990</v>
      </c>
      <c r="K237" s="79" t="s">
        <v>8991</v>
      </c>
      <c r="L237" s="79" t="s">
        <v>8992</v>
      </c>
      <c r="M237" s="79" t="s">
        <v>8993</v>
      </c>
      <c r="N237" s="79" t="s">
        <v>8994</v>
      </c>
      <c r="O237" s="79" t="s">
        <v>8995</v>
      </c>
      <c r="P237" s="79" t="s">
        <v>8996</v>
      </c>
    </row>
    <row r="238" spans="1:16" ht="12.75">
      <c r="A238" s="77">
        <v>10</v>
      </c>
      <c r="B238" s="79" t="s">
        <v>8997</v>
      </c>
      <c r="C238" s="79" t="s">
        <v>8998</v>
      </c>
      <c r="D238" s="79" t="s">
        <v>8999</v>
      </c>
      <c r="E238" s="79" t="s">
        <v>9000</v>
      </c>
      <c r="F238" s="79" t="s">
        <v>9001</v>
      </c>
      <c r="G238" s="79" t="s">
        <v>9002</v>
      </c>
      <c r="H238" s="79" t="s">
        <v>9003</v>
      </c>
      <c r="I238" s="79" t="s">
        <v>9004</v>
      </c>
      <c r="J238" s="79" t="s">
        <v>9005</v>
      </c>
      <c r="K238" s="79" t="s">
        <v>9006</v>
      </c>
      <c r="L238" s="79" t="s">
        <v>9007</v>
      </c>
      <c r="M238" s="79" t="s">
        <v>9008</v>
      </c>
      <c r="N238" s="79" t="s">
        <v>9009</v>
      </c>
      <c r="O238" s="79" t="s">
        <v>9010</v>
      </c>
      <c r="P238" s="79" t="s">
        <v>9011</v>
      </c>
    </row>
    <row r="239" spans="1:16" ht="12.75">
      <c r="A239" s="77">
        <v>11</v>
      </c>
      <c r="B239" s="79" t="s">
        <v>9012</v>
      </c>
      <c r="C239" s="79" t="s">
        <v>9013</v>
      </c>
      <c r="D239" s="79" t="s">
        <v>9014</v>
      </c>
      <c r="E239" s="79" t="s">
        <v>9015</v>
      </c>
      <c r="F239" s="79" t="s">
        <v>9016</v>
      </c>
      <c r="G239" s="79" t="s">
        <v>9017</v>
      </c>
      <c r="H239" s="79" t="s">
        <v>9018</v>
      </c>
      <c r="I239" s="79" t="s">
        <v>9019</v>
      </c>
      <c r="J239" s="79" t="s">
        <v>9020</v>
      </c>
      <c r="K239" s="79" t="s">
        <v>9021</v>
      </c>
      <c r="L239" s="79" t="s">
        <v>9022</v>
      </c>
      <c r="M239" s="79" t="s">
        <v>9023</v>
      </c>
      <c r="N239" s="79" t="s">
        <v>9024</v>
      </c>
      <c r="O239" s="79" t="s">
        <v>9025</v>
      </c>
      <c r="P239" s="79" t="s">
        <v>9026</v>
      </c>
    </row>
    <row r="240" spans="1:16" ht="12.75">
      <c r="A240" s="77">
        <v>12</v>
      </c>
      <c r="B240" s="79" t="s">
        <v>9027</v>
      </c>
      <c r="C240" s="79" t="s">
        <v>9028</v>
      </c>
      <c r="D240" s="79" t="s">
        <v>9029</v>
      </c>
      <c r="E240" s="79" t="s">
        <v>9030</v>
      </c>
      <c r="F240" s="79" t="s">
        <v>9031</v>
      </c>
      <c r="G240" s="79" t="s">
        <v>9032</v>
      </c>
      <c r="H240" s="79" t="s">
        <v>9033</v>
      </c>
      <c r="I240" s="79" t="s">
        <v>9034</v>
      </c>
      <c r="J240" s="79" t="s">
        <v>9035</v>
      </c>
      <c r="K240" s="79" t="s">
        <v>9036</v>
      </c>
      <c r="L240" s="79" t="s">
        <v>9037</v>
      </c>
      <c r="M240" s="79" t="s">
        <v>9038</v>
      </c>
      <c r="N240" s="79" t="s">
        <v>9039</v>
      </c>
      <c r="O240" s="79" t="s">
        <v>9040</v>
      </c>
      <c r="P240" s="79" t="s">
        <v>9041</v>
      </c>
    </row>
    <row r="241" spans="1:16" ht="12.75">
      <c r="A241" s="77">
        <v>13</v>
      </c>
      <c r="B241" s="79" t="s">
        <v>9042</v>
      </c>
      <c r="C241" s="79" t="s">
        <v>9043</v>
      </c>
      <c r="D241" s="79" t="s">
        <v>9044</v>
      </c>
      <c r="E241" s="79" t="s">
        <v>9045</v>
      </c>
      <c r="F241" s="79" t="s">
        <v>9046</v>
      </c>
      <c r="G241" s="79" t="s">
        <v>9047</v>
      </c>
      <c r="H241" s="79" t="s">
        <v>9048</v>
      </c>
      <c r="I241" s="79" t="s">
        <v>9049</v>
      </c>
      <c r="J241" s="79" t="s">
        <v>9050</v>
      </c>
      <c r="K241" s="79" t="s">
        <v>9051</v>
      </c>
      <c r="L241" s="79" t="s">
        <v>9052</v>
      </c>
      <c r="M241" s="79" t="s">
        <v>9053</v>
      </c>
      <c r="N241" s="79" t="s">
        <v>9054</v>
      </c>
      <c r="O241" s="79" t="s">
        <v>9055</v>
      </c>
      <c r="P241" s="79" t="s">
        <v>9056</v>
      </c>
    </row>
    <row r="242" spans="1:16" ht="12.75">
      <c r="A242" s="77">
        <v>14</v>
      </c>
      <c r="B242" s="79" t="s">
        <v>9057</v>
      </c>
      <c r="C242" s="79" t="s">
        <v>9058</v>
      </c>
      <c r="D242" s="79" t="s">
        <v>9059</v>
      </c>
      <c r="E242" s="79" t="s">
        <v>9060</v>
      </c>
      <c r="F242" s="79" t="s">
        <v>9061</v>
      </c>
      <c r="G242" s="79" t="s">
        <v>9062</v>
      </c>
      <c r="H242" s="79" t="s">
        <v>9063</v>
      </c>
      <c r="I242" s="79" t="s">
        <v>9064</v>
      </c>
      <c r="J242" s="79" t="s">
        <v>9065</v>
      </c>
      <c r="K242" s="79" t="s">
        <v>9066</v>
      </c>
      <c r="L242" s="79" t="s">
        <v>9067</v>
      </c>
      <c r="M242" s="79" t="s">
        <v>9068</v>
      </c>
      <c r="N242" s="79" t="s">
        <v>9069</v>
      </c>
      <c r="O242" s="79" t="s">
        <v>9070</v>
      </c>
      <c r="P242" s="79" t="s">
        <v>9071</v>
      </c>
    </row>
    <row r="243" spans="1:16" ht="12.75">
      <c r="A243" s="77">
        <v>15</v>
      </c>
      <c r="B243" s="79" t="s">
        <v>9072</v>
      </c>
      <c r="C243" s="79" t="s">
        <v>9073</v>
      </c>
      <c r="D243" s="79" t="s">
        <v>9074</v>
      </c>
      <c r="E243" s="79" t="s">
        <v>9075</v>
      </c>
      <c r="F243" s="79" t="s">
        <v>9076</v>
      </c>
      <c r="G243" s="79" t="s">
        <v>9077</v>
      </c>
      <c r="H243" s="79" t="s">
        <v>9078</v>
      </c>
      <c r="I243" s="79" t="s">
        <v>9079</v>
      </c>
      <c r="J243" s="79" t="s">
        <v>9080</v>
      </c>
      <c r="K243" s="79" t="s">
        <v>9081</v>
      </c>
      <c r="L243" s="79" t="s">
        <v>9082</v>
      </c>
      <c r="M243" s="79" t="s">
        <v>9083</v>
      </c>
      <c r="N243" s="79" t="s">
        <v>9084</v>
      </c>
      <c r="O243" s="79" t="s">
        <v>9085</v>
      </c>
      <c r="P243" s="79" t="s">
        <v>9086</v>
      </c>
    </row>
    <row r="244" spans="1:16" ht="12.75">
      <c r="A244" s="77">
        <v>16</v>
      </c>
      <c r="B244" s="79" t="s">
        <v>9087</v>
      </c>
      <c r="C244" s="79" t="s">
        <v>9088</v>
      </c>
      <c r="D244" s="79" t="s">
        <v>9089</v>
      </c>
      <c r="E244" s="79" t="s">
        <v>9090</v>
      </c>
      <c r="F244" s="79" t="s">
        <v>9091</v>
      </c>
      <c r="G244" s="79" t="s">
        <v>9092</v>
      </c>
      <c r="H244" s="79" t="s">
        <v>9093</v>
      </c>
      <c r="I244" s="79" t="s">
        <v>9094</v>
      </c>
      <c r="J244" s="79" t="s">
        <v>9095</v>
      </c>
      <c r="K244" s="79" t="s">
        <v>9096</v>
      </c>
      <c r="L244" s="79" t="s">
        <v>9097</v>
      </c>
      <c r="M244" s="79" t="s">
        <v>9098</v>
      </c>
      <c r="N244" s="79" t="s">
        <v>9099</v>
      </c>
      <c r="O244" s="79" t="s">
        <v>9100</v>
      </c>
      <c r="P244" s="79" t="s">
        <v>9101</v>
      </c>
    </row>
    <row r="245" spans="1:16" ht="12.75">
      <c r="A245" s="77">
        <v>17</v>
      </c>
      <c r="B245" s="79" t="s">
        <v>9102</v>
      </c>
      <c r="C245" s="79" t="s">
        <v>9103</v>
      </c>
      <c r="D245" s="79" t="s">
        <v>9104</v>
      </c>
      <c r="E245" s="79" t="s">
        <v>9105</v>
      </c>
      <c r="F245" s="79" t="s">
        <v>9106</v>
      </c>
      <c r="G245" s="79" t="s">
        <v>9107</v>
      </c>
      <c r="H245" s="79" t="s">
        <v>9108</v>
      </c>
      <c r="I245" s="79" t="s">
        <v>9109</v>
      </c>
      <c r="J245" s="79" t="s">
        <v>9110</v>
      </c>
      <c r="K245" s="79" t="s">
        <v>9111</v>
      </c>
      <c r="L245" s="79" t="s">
        <v>9112</v>
      </c>
      <c r="M245" s="79" t="s">
        <v>9113</v>
      </c>
      <c r="N245" s="79" t="s">
        <v>9114</v>
      </c>
      <c r="O245" s="79" t="s">
        <v>9115</v>
      </c>
      <c r="P245" s="79" t="s">
        <v>9116</v>
      </c>
    </row>
    <row r="246" spans="1:16" ht="12.75">
      <c r="A246" s="77">
        <v>18</v>
      </c>
      <c r="B246" s="79" t="s">
        <v>9117</v>
      </c>
      <c r="C246" s="79" t="s">
        <v>9118</v>
      </c>
      <c r="D246" s="79" t="s">
        <v>9119</v>
      </c>
      <c r="E246" s="79" t="s">
        <v>9120</v>
      </c>
      <c r="F246" s="79" t="s">
        <v>9121</v>
      </c>
      <c r="G246" s="79" t="s">
        <v>9122</v>
      </c>
      <c r="H246" s="79" t="s">
        <v>9123</v>
      </c>
      <c r="I246" s="79" t="s">
        <v>9124</v>
      </c>
      <c r="J246" s="79" t="s">
        <v>9125</v>
      </c>
      <c r="K246" s="79" t="s">
        <v>9126</v>
      </c>
      <c r="L246" s="79" t="s">
        <v>9127</v>
      </c>
      <c r="M246" s="79" t="s">
        <v>9128</v>
      </c>
      <c r="N246" s="79" t="s">
        <v>9129</v>
      </c>
      <c r="O246" s="79" t="s">
        <v>9130</v>
      </c>
      <c r="P246" s="79" t="s">
        <v>9131</v>
      </c>
    </row>
    <row r="247" spans="1:16" ht="12.75">
      <c r="A247" s="77">
        <v>19</v>
      </c>
      <c r="B247" s="79" t="s">
        <v>9132</v>
      </c>
      <c r="C247" s="79" t="s">
        <v>9133</v>
      </c>
      <c r="D247" s="79" t="s">
        <v>9134</v>
      </c>
      <c r="E247" s="79" t="s">
        <v>9135</v>
      </c>
      <c r="F247" s="79" t="s">
        <v>9136</v>
      </c>
      <c r="G247" s="79" t="s">
        <v>9137</v>
      </c>
      <c r="H247" s="79" t="s">
        <v>9138</v>
      </c>
      <c r="I247" s="79" t="s">
        <v>9139</v>
      </c>
      <c r="J247" s="79" t="s">
        <v>9140</v>
      </c>
      <c r="K247" s="79" t="s">
        <v>9141</v>
      </c>
      <c r="L247" s="79" t="s">
        <v>9142</v>
      </c>
      <c r="M247" s="79" t="s">
        <v>9143</v>
      </c>
      <c r="N247" s="79" t="s">
        <v>9144</v>
      </c>
      <c r="O247" s="79" t="s">
        <v>9145</v>
      </c>
      <c r="P247" s="79" t="s">
        <v>9146</v>
      </c>
    </row>
    <row r="248" spans="1:16" ht="12.75">
      <c r="A248" s="77">
        <v>20</v>
      </c>
      <c r="B248" s="79" t="s">
        <v>9147</v>
      </c>
      <c r="C248" s="79" t="s">
        <v>9148</v>
      </c>
      <c r="D248" s="79" t="s">
        <v>9149</v>
      </c>
      <c r="E248" s="79" t="s">
        <v>9150</v>
      </c>
      <c r="F248" s="79" t="s">
        <v>9151</v>
      </c>
      <c r="G248" s="79" t="s">
        <v>9152</v>
      </c>
      <c r="H248" s="79" t="s">
        <v>9153</v>
      </c>
      <c r="I248" s="79" t="s">
        <v>9154</v>
      </c>
      <c r="J248" s="79" t="s">
        <v>9155</v>
      </c>
      <c r="K248" s="79" t="s">
        <v>9156</v>
      </c>
      <c r="L248" s="79" t="s">
        <v>9157</v>
      </c>
      <c r="M248" s="79" t="s">
        <v>9158</v>
      </c>
      <c r="N248" s="79" t="s">
        <v>9159</v>
      </c>
      <c r="O248" s="79" t="s">
        <v>9160</v>
      </c>
      <c r="P248" s="79" t="s">
        <v>9161</v>
      </c>
    </row>
    <row r="249" spans="1:16" ht="12.75">
      <c r="A249" s="77">
        <v>21</v>
      </c>
      <c r="B249" s="79" t="s">
        <v>9162</v>
      </c>
      <c r="C249" s="79" t="s">
        <v>9163</v>
      </c>
      <c r="D249" s="79" t="s">
        <v>9164</v>
      </c>
      <c r="E249" s="79" t="s">
        <v>9165</v>
      </c>
      <c r="F249" s="79" t="s">
        <v>9166</v>
      </c>
      <c r="G249" s="79" t="s">
        <v>9167</v>
      </c>
      <c r="H249" s="79" t="s">
        <v>9168</v>
      </c>
      <c r="I249" s="79" t="s">
        <v>9169</v>
      </c>
      <c r="J249" s="79" t="s">
        <v>9170</v>
      </c>
      <c r="K249" s="79" t="s">
        <v>9171</v>
      </c>
      <c r="L249" s="79" t="s">
        <v>9172</v>
      </c>
      <c r="M249" s="79" t="s">
        <v>9173</v>
      </c>
      <c r="N249" s="79" t="s">
        <v>9174</v>
      </c>
      <c r="O249" s="79" t="s">
        <v>9175</v>
      </c>
      <c r="P249" s="79" t="s">
        <v>9176</v>
      </c>
    </row>
    <row r="250" spans="1:16" ht="12.75">
      <c r="A250" s="77">
        <v>22</v>
      </c>
      <c r="B250" s="79" t="s">
        <v>9177</v>
      </c>
      <c r="C250" s="79" t="s">
        <v>9178</v>
      </c>
      <c r="D250" s="79" t="s">
        <v>9179</v>
      </c>
      <c r="E250" s="79" t="s">
        <v>9180</v>
      </c>
      <c r="F250" s="79" t="s">
        <v>9181</v>
      </c>
      <c r="G250" s="79" t="s">
        <v>9182</v>
      </c>
      <c r="H250" s="79" t="s">
        <v>9183</v>
      </c>
      <c r="I250" s="79" t="s">
        <v>9184</v>
      </c>
      <c r="J250" s="79" t="s">
        <v>9185</v>
      </c>
      <c r="K250" s="79" t="s">
        <v>9186</v>
      </c>
      <c r="L250" s="79" t="s">
        <v>9187</v>
      </c>
      <c r="M250" s="79" t="s">
        <v>9188</v>
      </c>
      <c r="N250" s="79" t="s">
        <v>9189</v>
      </c>
      <c r="O250" s="79" t="s">
        <v>9190</v>
      </c>
      <c r="P250" s="79" t="s">
        <v>9191</v>
      </c>
    </row>
    <row r="251" spans="1:16" ht="12.75">
      <c r="A251" s="77">
        <v>23</v>
      </c>
      <c r="B251" s="79" t="s">
        <v>9192</v>
      </c>
      <c r="C251" s="79" t="s">
        <v>9193</v>
      </c>
      <c r="D251" s="79" t="s">
        <v>9194</v>
      </c>
      <c r="E251" s="79" t="s">
        <v>9195</v>
      </c>
      <c r="F251" s="79" t="s">
        <v>9196</v>
      </c>
      <c r="G251" s="79" t="s">
        <v>9197</v>
      </c>
      <c r="H251" s="79" t="s">
        <v>9198</v>
      </c>
      <c r="I251" s="79" t="s">
        <v>9199</v>
      </c>
      <c r="J251" s="79" t="s">
        <v>9200</v>
      </c>
      <c r="K251" s="79" t="s">
        <v>9201</v>
      </c>
      <c r="L251" s="79" t="s">
        <v>9202</v>
      </c>
      <c r="M251" s="79" t="s">
        <v>9203</v>
      </c>
      <c r="N251" s="79" t="s">
        <v>9204</v>
      </c>
      <c r="O251" s="79" t="s">
        <v>9205</v>
      </c>
      <c r="P251" s="79" t="s">
        <v>9206</v>
      </c>
    </row>
    <row r="252" spans="1:16" ht="12.75">
      <c r="A252" s="77">
        <v>24</v>
      </c>
      <c r="B252" s="79" t="s">
        <v>9207</v>
      </c>
      <c r="C252" s="79" t="s">
        <v>9208</v>
      </c>
      <c r="D252" s="79" t="s">
        <v>9209</v>
      </c>
      <c r="E252" s="79" t="s">
        <v>9210</v>
      </c>
      <c r="F252" s="79" t="s">
        <v>9211</v>
      </c>
      <c r="G252" s="79" t="s">
        <v>9212</v>
      </c>
      <c r="H252" s="79" t="s">
        <v>9213</v>
      </c>
      <c r="I252" s="79" t="s">
        <v>9214</v>
      </c>
      <c r="J252" s="79" t="s">
        <v>9215</v>
      </c>
      <c r="K252" s="79" t="s">
        <v>9216</v>
      </c>
      <c r="L252" s="79" t="s">
        <v>9217</v>
      </c>
      <c r="M252" s="79" t="s">
        <v>9218</v>
      </c>
      <c r="N252" s="79" t="s">
        <v>9219</v>
      </c>
      <c r="O252" s="79" t="s">
        <v>9220</v>
      </c>
      <c r="P252" s="79" t="s">
        <v>9221</v>
      </c>
    </row>
    <row r="253" spans="1:16" ht="12.75">
      <c r="A253" s="77">
        <v>25</v>
      </c>
      <c r="B253" s="79" t="s">
        <v>9222</v>
      </c>
      <c r="C253" s="79" t="s">
        <v>9223</v>
      </c>
      <c r="D253" s="79" t="s">
        <v>9224</v>
      </c>
      <c r="E253" s="79" t="s">
        <v>9225</v>
      </c>
      <c r="F253" s="79" t="s">
        <v>9226</v>
      </c>
      <c r="G253" s="79" t="s">
        <v>9227</v>
      </c>
      <c r="H253" s="79" t="s">
        <v>9228</v>
      </c>
      <c r="I253" s="79" t="s">
        <v>9229</v>
      </c>
      <c r="J253" s="79" t="s">
        <v>9230</v>
      </c>
      <c r="K253" s="79" t="s">
        <v>9231</v>
      </c>
      <c r="L253" s="79" t="s">
        <v>9232</v>
      </c>
      <c r="M253" s="79" t="s">
        <v>9233</v>
      </c>
      <c r="N253" s="79" t="s">
        <v>9234</v>
      </c>
      <c r="O253" s="79" t="s">
        <v>9235</v>
      </c>
      <c r="P253" s="79" t="s">
        <v>9236</v>
      </c>
    </row>
    <row r="254" spans="1:16" ht="12.75">
      <c r="A254" s="77">
        <v>26</v>
      </c>
      <c r="B254" s="79" t="s">
        <v>9237</v>
      </c>
      <c r="C254" s="79" t="s">
        <v>9238</v>
      </c>
      <c r="D254" s="79" t="s">
        <v>9239</v>
      </c>
      <c r="E254" s="79" t="s">
        <v>9240</v>
      </c>
      <c r="F254" s="79" t="s">
        <v>9241</v>
      </c>
      <c r="G254" s="79" t="s">
        <v>9242</v>
      </c>
      <c r="H254" s="79" t="s">
        <v>9243</v>
      </c>
      <c r="I254" s="79" t="s">
        <v>9244</v>
      </c>
      <c r="J254" s="79" t="s">
        <v>9245</v>
      </c>
      <c r="K254" s="79" t="s">
        <v>9246</v>
      </c>
      <c r="L254" s="79" t="s">
        <v>9247</v>
      </c>
      <c r="M254" s="79" t="s">
        <v>9248</v>
      </c>
      <c r="N254" s="79" t="s">
        <v>9249</v>
      </c>
      <c r="O254" s="79" t="s">
        <v>9250</v>
      </c>
      <c r="P254" s="79" t="s">
        <v>9251</v>
      </c>
    </row>
    <row r="255" spans="1:16" ht="12.75">
      <c r="A255" s="77">
        <v>27</v>
      </c>
      <c r="B255" s="79" t="s">
        <v>9252</v>
      </c>
      <c r="C255" s="79" t="s">
        <v>9253</v>
      </c>
      <c r="D255" s="79" t="s">
        <v>9254</v>
      </c>
      <c r="E255" s="79" t="s">
        <v>9255</v>
      </c>
      <c r="F255" s="79" t="s">
        <v>9256</v>
      </c>
      <c r="G255" s="79" t="s">
        <v>9257</v>
      </c>
      <c r="H255" s="79" t="s">
        <v>9258</v>
      </c>
      <c r="I255" s="79" t="s">
        <v>9259</v>
      </c>
      <c r="J255" s="79" t="s">
        <v>9260</v>
      </c>
      <c r="K255" s="79" t="s">
        <v>9261</v>
      </c>
      <c r="L255" s="79" t="s">
        <v>9262</v>
      </c>
      <c r="M255" s="79" t="s">
        <v>9263</v>
      </c>
      <c r="N255" s="79" t="s">
        <v>9264</v>
      </c>
      <c r="O255" s="79" t="s">
        <v>9265</v>
      </c>
      <c r="P255" s="79" t="s">
        <v>9266</v>
      </c>
    </row>
    <row r="256" spans="1:16" ht="12.75">
      <c r="A256" s="77">
        <v>28</v>
      </c>
      <c r="B256" s="79" t="s">
        <v>9267</v>
      </c>
      <c r="C256" s="79" t="s">
        <v>9268</v>
      </c>
      <c r="D256" s="79" t="s">
        <v>9269</v>
      </c>
      <c r="E256" s="79" t="s">
        <v>9270</v>
      </c>
      <c r="F256" s="79" t="s">
        <v>9271</v>
      </c>
      <c r="G256" s="79" t="s">
        <v>9272</v>
      </c>
      <c r="H256" s="79" t="s">
        <v>9273</v>
      </c>
      <c r="I256" s="79" t="s">
        <v>9274</v>
      </c>
      <c r="J256" s="79" t="s">
        <v>9275</v>
      </c>
      <c r="K256" s="79" t="s">
        <v>9276</v>
      </c>
      <c r="L256" s="79" t="s">
        <v>9277</v>
      </c>
      <c r="M256" s="79" t="s">
        <v>9278</v>
      </c>
      <c r="N256" s="79" t="s">
        <v>9279</v>
      </c>
      <c r="O256" s="79" t="s">
        <v>9280</v>
      </c>
      <c r="P256" s="79" t="s">
        <v>9281</v>
      </c>
    </row>
    <row r="257" spans="1:16" ht="12.75">
      <c r="A257" s="77">
        <v>29</v>
      </c>
      <c r="B257" s="79" t="s">
        <v>9282</v>
      </c>
      <c r="C257" s="79" t="s">
        <v>9283</v>
      </c>
      <c r="D257" s="79" t="s">
        <v>9284</v>
      </c>
      <c r="E257" s="79" t="s">
        <v>9285</v>
      </c>
      <c r="F257" s="79" t="s">
        <v>9286</v>
      </c>
      <c r="G257" s="79" t="s">
        <v>9287</v>
      </c>
      <c r="H257" s="79" t="s">
        <v>9288</v>
      </c>
      <c r="I257" s="79" t="s">
        <v>9289</v>
      </c>
      <c r="J257" s="79" t="s">
        <v>9290</v>
      </c>
      <c r="K257" s="79" t="s">
        <v>9291</v>
      </c>
      <c r="L257" s="79" t="s">
        <v>9292</v>
      </c>
      <c r="M257" s="79" t="s">
        <v>9293</v>
      </c>
      <c r="N257" s="79" t="s">
        <v>9294</v>
      </c>
      <c r="O257" s="79" t="s">
        <v>9295</v>
      </c>
      <c r="P257" s="79" t="s">
        <v>9296</v>
      </c>
    </row>
    <row r="258" spans="1:16" ht="12.75">
      <c r="A258" s="77">
        <v>30</v>
      </c>
      <c r="B258" s="79" t="s">
        <v>9297</v>
      </c>
      <c r="C258" s="79" t="s">
        <v>9298</v>
      </c>
      <c r="D258" s="79" t="s">
        <v>9299</v>
      </c>
      <c r="E258" s="79" t="s">
        <v>9300</v>
      </c>
      <c r="F258" s="79" t="s">
        <v>9301</v>
      </c>
      <c r="G258" s="79" t="s">
        <v>9302</v>
      </c>
      <c r="H258" s="79" t="s">
        <v>9303</v>
      </c>
      <c r="I258" s="79" t="s">
        <v>9304</v>
      </c>
      <c r="J258" s="79" t="s">
        <v>9305</v>
      </c>
      <c r="K258" s="79" t="s">
        <v>9306</v>
      </c>
      <c r="L258" s="79" t="s">
        <v>9307</v>
      </c>
      <c r="M258" s="79" t="s">
        <v>9308</v>
      </c>
      <c r="N258" s="79" t="s">
        <v>9309</v>
      </c>
      <c r="O258" s="79" t="s">
        <v>9310</v>
      </c>
      <c r="P258" s="79" t="s">
        <v>9311</v>
      </c>
    </row>
    <row r="259" spans="1:16" ht="12.75">
      <c r="A259" s="77">
        <v>31</v>
      </c>
      <c r="B259" s="79" t="s">
        <v>9312</v>
      </c>
      <c r="C259" s="79" t="s">
        <v>9313</v>
      </c>
      <c r="D259" s="79" t="s">
        <v>9314</v>
      </c>
      <c r="E259" s="79" t="s">
        <v>9315</v>
      </c>
      <c r="F259" s="79" t="s">
        <v>9316</v>
      </c>
      <c r="G259" s="79" t="s">
        <v>9317</v>
      </c>
      <c r="H259" s="79" t="s">
        <v>9318</v>
      </c>
      <c r="I259" s="79" t="s">
        <v>9319</v>
      </c>
      <c r="J259" s="79" t="s">
        <v>9320</v>
      </c>
      <c r="K259" s="79" t="s">
        <v>9321</v>
      </c>
      <c r="L259" s="79" t="s">
        <v>9322</v>
      </c>
      <c r="M259" s="79" t="s">
        <v>9323</v>
      </c>
      <c r="N259" s="79" t="s">
        <v>9324</v>
      </c>
      <c r="O259" s="79" t="s">
        <v>9325</v>
      </c>
      <c r="P259" s="79" t="s">
        <v>9326</v>
      </c>
    </row>
    <row r="260" spans="1:16" ht="12.75">
      <c r="A260" s="77">
        <v>32</v>
      </c>
      <c r="B260" s="79" t="s">
        <v>9327</v>
      </c>
      <c r="C260" s="79" t="s">
        <v>9328</v>
      </c>
      <c r="D260" s="79" t="s">
        <v>9329</v>
      </c>
      <c r="E260" s="79" t="s">
        <v>9330</v>
      </c>
      <c r="F260" s="79" t="s">
        <v>9331</v>
      </c>
      <c r="G260" s="79" t="s">
        <v>9332</v>
      </c>
      <c r="H260" s="79" t="s">
        <v>9333</v>
      </c>
      <c r="I260" s="79" t="s">
        <v>9334</v>
      </c>
      <c r="J260" s="79" t="s">
        <v>9335</v>
      </c>
      <c r="K260" s="79" t="s">
        <v>9336</v>
      </c>
      <c r="L260" s="79" t="s">
        <v>9337</v>
      </c>
      <c r="M260" s="79" t="s">
        <v>9338</v>
      </c>
      <c r="N260" s="79" t="s">
        <v>9339</v>
      </c>
      <c r="O260" s="79" t="s">
        <v>9340</v>
      </c>
      <c r="P260" s="79" t="s">
        <v>9341</v>
      </c>
    </row>
    <row r="261" spans="1:16" ht="12.75">
      <c r="A261" s="77">
        <v>33</v>
      </c>
      <c r="B261" s="79" t="s">
        <v>9342</v>
      </c>
      <c r="C261" s="79" t="s">
        <v>9343</v>
      </c>
      <c r="D261" s="79" t="s">
        <v>9344</v>
      </c>
      <c r="E261" s="79" t="s">
        <v>9345</v>
      </c>
      <c r="F261" s="79" t="s">
        <v>9346</v>
      </c>
      <c r="G261" s="79" t="s">
        <v>9347</v>
      </c>
      <c r="H261" s="79" t="s">
        <v>9348</v>
      </c>
      <c r="I261" s="79" t="s">
        <v>9349</v>
      </c>
      <c r="J261" s="79" t="s">
        <v>9350</v>
      </c>
      <c r="K261" s="79" t="s">
        <v>9351</v>
      </c>
      <c r="L261" s="79" t="s">
        <v>9352</v>
      </c>
      <c r="M261" s="79" t="s">
        <v>9353</v>
      </c>
      <c r="N261" s="79" t="s">
        <v>9354</v>
      </c>
      <c r="O261" s="79" t="s">
        <v>9355</v>
      </c>
      <c r="P261" s="79" t="s">
        <v>9356</v>
      </c>
    </row>
    <row r="262" spans="1:16" ht="12.75">
      <c r="A262" s="77">
        <v>34</v>
      </c>
      <c r="B262" s="79" t="s">
        <v>9357</v>
      </c>
      <c r="C262" s="79" t="s">
        <v>9358</v>
      </c>
      <c r="D262" s="79" t="s">
        <v>9359</v>
      </c>
      <c r="E262" s="79" t="s">
        <v>9360</v>
      </c>
      <c r="F262" s="79" t="s">
        <v>9361</v>
      </c>
      <c r="G262" s="79" t="s">
        <v>9362</v>
      </c>
      <c r="H262" s="79" t="s">
        <v>9363</v>
      </c>
      <c r="I262" s="79" t="s">
        <v>9364</v>
      </c>
      <c r="J262" s="79" t="s">
        <v>9365</v>
      </c>
      <c r="K262" s="79" t="s">
        <v>9366</v>
      </c>
      <c r="L262" s="79" t="s">
        <v>9367</v>
      </c>
      <c r="M262" s="79" t="s">
        <v>9368</v>
      </c>
      <c r="N262" s="79" t="s">
        <v>9369</v>
      </c>
      <c r="O262" s="79" t="s">
        <v>9370</v>
      </c>
      <c r="P262" s="79" t="s">
        <v>9371</v>
      </c>
    </row>
    <row r="263" spans="1:16" ht="12.75">
      <c r="A263" s="77">
        <v>35</v>
      </c>
      <c r="B263" s="79" t="s">
        <v>9372</v>
      </c>
      <c r="C263" s="79" t="s">
        <v>9373</v>
      </c>
      <c r="D263" s="79" t="s">
        <v>9374</v>
      </c>
      <c r="E263" s="79" t="s">
        <v>9375</v>
      </c>
      <c r="F263" s="79" t="s">
        <v>9376</v>
      </c>
      <c r="G263" s="79" t="s">
        <v>9377</v>
      </c>
      <c r="H263" s="79" t="s">
        <v>9378</v>
      </c>
      <c r="I263" s="79" t="s">
        <v>9379</v>
      </c>
      <c r="J263" s="79" t="s">
        <v>9380</v>
      </c>
      <c r="K263" s="79" t="s">
        <v>9381</v>
      </c>
      <c r="L263" s="79" t="s">
        <v>9382</v>
      </c>
      <c r="M263" s="79" t="s">
        <v>9383</v>
      </c>
      <c r="N263" s="79" t="s">
        <v>9384</v>
      </c>
      <c r="O263" s="79" t="s">
        <v>9385</v>
      </c>
      <c r="P263" s="79" t="s">
        <v>9386</v>
      </c>
    </row>
    <row r="264" spans="1:16" ht="12.75">
      <c r="A264" s="77">
        <v>36</v>
      </c>
      <c r="B264" s="79" t="s">
        <v>9387</v>
      </c>
      <c r="C264" s="79" t="s">
        <v>9388</v>
      </c>
      <c r="D264" s="79" t="s">
        <v>9389</v>
      </c>
      <c r="E264" s="79" t="s">
        <v>9390</v>
      </c>
      <c r="F264" s="79" t="s">
        <v>9391</v>
      </c>
      <c r="G264" s="79" t="s">
        <v>9392</v>
      </c>
      <c r="H264" s="79" t="s">
        <v>9393</v>
      </c>
      <c r="I264" s="79" t="s">
        <v>9394</v>
      </c>
      <c r="J264" s="79" t="s">
        <v>9395</v>
      </c>
      <c r="K264" s="79" t="s">
        <v>9396</v>
      </c>
      <c r="L264" s="79" t="s">
        <v>9397</v>
      </c>
      <c r="M264" s="79" t="s">
        <v>9398</v>
      </c>
      <c r="N264" s="79" t="s">
        <v>9399</v>
      </c>
      <c r="O264" s="79" t="s">
        <v>9400</v>
      </c>
      <c r="P264" s="79" t="s">
        <v>9401</v>
      </c>
    </row>
    <row r="265" spans="1:16" ht="12.75">
      <c r="A265" s="77">
        <v>37</v>
      </c>
      <c r="B265" s="79" t="s">
        <v>9402</v>
      </c>
      <c r="C265" s="79" t="s">
        <v>9403</v>
      </c>
      <c r="D265" s="79" t="s">
        <v>9404</v>
      </c>
      <c r="E265" s="79" t="s">
        <v>9405</v>
      </c>
      <c r="F265" s="79" t="s">
        <v>9406</v>
      </c>
      <c r="G265" s="79" t="s">
        <v>9407</v>
      </c>
      <c r="H265" s="79" t="s">
        <v>9408</v>
      </c>
      <c r="I265" s="79" t="s">
        <v>9409</v>
      </c>
      <c r="J265" s="79" t="s">
        <v>9410</v>
      </c>
      <c r="K265" s="79" t="s">
        <v>9411</v>
      </c>
      <c r="L265" s="79" t="s">
        <v>9412</v>
      </c>
      <c r="M265" s="79" t="s">
        <v>9413</v>
      </c>
      <c r="N265" s="79" t="s">
        <v>9414</v>
      </c>
      <c r="O265" s="79" t="s">
        <v>9415</v>
      </c>
      <c r="P265" s="79" t="s">
        <v>9416</v>
      </c>
    </row>
    <row r="266" spans="1:16" ht="12.75">
      <c r="A266" s="77">
        <v>38</v>
      </c>
      <c r="B266" s="79" t="s">
        <v>9417</v>
      </c>
      <c r="C266" s="79" t="s">
        <v>9418</v>
      </c>
      <c r="D266" s="79" t="s">
        <v>9419</v>
      </c>
      <c r="E266" s="79" t="s">
        <v>9420</v>
      </c>
      <c r="F266" s="79" t="s">
        <v>9421</v>
      </c>
      <c r="G266" s="79" t="s">
        <v>9422</v>
      </c>
      <c r="H266" s="79" t="s">
        <v>9423</v>
      </c>
      <c r="I266" s="79" t="s">
        <v>9424</v>
      </c>
      <c r="J266" s="79" t="s">
        <v>9425</v>
      </c>
      <c r="K266" s="79" t="s">
        <v>9426</v>
      </c>
      <c r="L266" s="79" t="s">
        <v>9427</v>
      </c>
      <c r="M266" s="79" t="s">
        <v>9428</v>
      </c>
      <c r="N266" s="79" t="s">
        <v>9429</v>
      </c>
      <c r="O266" s="79" t="s">
        <v>9430</v>
      </c>
      <c r="P266" s="79" t="s">
        <v>9431</v>
      </c>
    </row>
    <row r="267" spans="1:16" ht="12.75">
      <c r="A267" s="77">
        <v>39</v>
      </c>
      <c r="B267" s="79" t="s">
        <v>9432</v>
      </c>
      <c r="C267" s="79" t="s">
        <v>9433</v>
      </c>
      <c r="D267" s="79" t="s">
        <v>9434</v>
      </c>
      <c r="E267" s="79" t="s">
        <v>9435</v>
      </c>
      <c r="F267" s="79" t="s">
        <v>9436</v>
      </c>
      <c r="G267" s="79" t="s">
        <v>9437</v>
      </c>
      <c r="H267" s="79" t="s">
        <v>9438</v>
      </c>
      <c r="I267" s="79" t="s">
        <v>9439</v>
      </c>
      <c r="J267" s="79" t="s">
        <v>9440</v>
      </c>
      <c r="K267" s="79" t="s">
        <v>9441</v>
      </c>
      <c r="L267" s="79" t="s">
        <v>9442</v>
      </c>
      <c r="M267" s="79" t="s">
        <v>9443</v>
      </c>
      <c r="N267" s="79" t="s">
        <v>9444</v>
      </c>
      <c r="O267" s="79" t="s">
        <v>9445</v>
      </c>
      <c r="P267" s="79" t="s">
        <v>9446</v>
      </c>
    </row>
    <row r="268" spans="1:16" ht="12.75">
      <c r="A268" s="77">
        <v>40</v>
      </c>
      <c r="B268" s="79" t="s">
        <v>9447</v>
      </c>
      <c r="C268" s="79" t="s">
        <v>9448</v>
      </c>
      <c r="D268" s="79" t="s">
        <v>9449</v>
      </c>
      <c r="E268" s="79" t="s">
        <v>9450</v>
      </c>
      <c r="F268" s="79" t="s">
        <v>9451</v>
      </c>
      <c r="G268" s="79" t="s">
        <v>9452</v>
      </c>
      <c r="H268" s="79" t="s">
        <v>9453</v>
      </c>
      <c r="I268" s="79" t="s">
        <v>9454</v>
      </c>
      <c r="J268" s="79" t="s">
        <v>9455</v>
      </c>
      <c r="K268" s="79" t="s">
        <v>9456</v>
      </c>
      <c r="L268" s="79" t="s">
        <v>9457</v>
      </c>
      <c r="M268" s="79" t="s">
        <v>9458</v>
      </c>
      <c r="N268" s="79" t="s">
        <v>9459</v>
      </c>
      <c r="O268" s="79" t="s">
        <v>9460</v>
      </c>
      <c r="P268" s="79" t="s">
        <v>9461</v>
      </c>
    </row>
    <row r="269" spans="1:16" ht="12.75">
      <c r="A269" s="77">
        <v>41</v>
      </c>
      <c r="B269" s="79" t="s">
        <v>9462</v>
      </c>
      <c r="C269" s="79" t="s">
        <v>9463</v>
      </c>
      <c r="D269" s="79" t="s">
        <v>9464</v>
      </c>
      <c r="E269" s="79" t="s">
        <v>9465</v>
      </c>
      <c r="F269" s="79" t="s">
        <v>9466</v>
      </c>
      <c r="G269" s="79" t="s">
        <v>9467</v>
      </c>
      <c r="H269" s="79" t="s">
        <v>9468</v>
      </c>
      <c r="I269" s="79" t="s">
        <v>9469</v>
      </c>
      <c r="J269" s="79" t="s">
        <v>9470</v>
      </c>
      <c r="K269" s="79" t="s">
        <v>9471</v>
      </c>
      <c r="L269" s="79" t="s">
        <v>9472</v>
      </c>
      <c r="M269" s="79" t="s">
        <v>9473</v>
      </c>
      <c r="N269" s="79" t="s">
        <v>9474</v>
      </c>
      <c r="O269" s="79" t="s">
        <v>9475</v>
      </c>
      <c r="P269" s="79" t="s">
        <v>9476</v>
      </c>
    </row>
    <row r="270" spans="1:16" ht="12.75">
      <c r="A270" s="77">
        <v>42</v>
      </c>
      <c r="B270" s="79" t="s">
        <v>9477</v>
      </c>
      <c r="C270" s="79" t="s">
        <v>9478</v>
      </c>
      <c r="D270" s="79" t="s">
        <v>9479</v>
      </c>
      <c r="E270" s="79" t="s">
        <v>9480</v>
      </c>
      <c r="F270" s="79" t="s">
        <v>9481</v>
      </c>
      <c r="G270" s="79" t="s">
        <v>9482</v>
      </c>
      <c r="H270" s="79" t="s">
        <v>9483</v>
      </c>
      <c r="I270" s="79" t="s">
        <v>9484</v>
      </c>
      <c r="J270" s="79" t="s">
        <v>9485</v>
      </c>
      <c r="K270" s="79" t="s">
        <v>9486</v>
      </c>
      <c r="L270" s="79" t="s">
        <v>9487</v>
      </c>
      <c r="M270" s="79" t="s">
        <v>9488</v>
      </c>
      <c r="N270" s="79" t="s">
        <v>9489</v>
      </c>
      <c r="O270" s="79" t="s">
        <v>9490</v>
      </c>
      <c r="P270" s="79" t="s">
        <v>9491</v>
      </c>
    </row>
    <row r="271" spans="1:16" ht="12.75">
      <c r="A271" s="77">
        <v>43</v>
      </c>
      <c r="B271" s="79" t="s">
        <v>9492</v>
      </c>
      <c r="C271" s="79" t="s">
        <v>9493</v>
      </c>
      <c r="D271" s="79" t="s">
        <v>9494</v>
      </c>
      <c r="E271" s="79" t="s">
        <v>9495</v>
      </c>
      <c r="F271" s="79" t="s">
        <v>9496</v>
      </c>
      <c r="G271" s="79" t="s">
        <v>9497</v>
      </c>
      <c r="H271" s="79" t="s">
        <v>9498</v>
      </c>
      <c r="I271" s="79" t="s">
        <v>9499</v>
      </c>
      <c r="J271" s="79" t="s">
        <v>9500</v>
      </c>
      <c r="K271" s="79" t="s">
        <v>9501</v>
      </c>
      <c r="L271" s="79" t="s">
        <v>9502</v>
      </c>
      <c r="M271" s="79" t="s">
        <v>9503</v>
      </c>
      <c r="N271" s="79" t="s">
        <v>9504</v>
      </c>
      <c r="O271" s="79" t="s">
        <v>9505</v>
      </c>
      <c r="P271" s="79" t="s">
        <v>9506</v>
      </c>
    </row>
    <row r="272" spans="1:16" ht="12.75">
      <c r="A272" s="77">
        <v>44</v>
      </c>
      <c r="B272" s="79" t="s">
        <v>9507</v>
      </c>
      <c r="C272" s="79" t="s">
        <v>9508</v>
      </c>
      <c r="D272" s="79" t="s">
        <v>9509</v>
      </c>
      <c r="E272" s="79" t="s">
        <v>9510</v>
      </c>
      <c r="F272" s="79" t="s">
        <v>9511</v>
      </c>
      <c r="G272" s="79" t="s">
        <v>9512</v>
      </c>
      <c r="H272" s="79" t="s">
        <v>9513</v>
      </c>
      <c r="I272" s="79" t="s">
        <v>9514</v>
      </c>
      <c r="J272" s="79" t="s">
        <v>9515</v>
      </c>
      <c r="K272" s="79" t="s">
        <v>9516</v>
      </c>
      <c r="L272" s="79" t="s">
        <v>9517</v>
      </c>
      <c r="M272" s="79" t="s">
        <v>9518</v>
      </c>
      <c r="N272" s="79" t="s">
        <v>9519</v>
      </c>
      <c r="O272" s="79" t="s">
        <v>9520</v>
      </c>
      <c r="P272" s="79" t="s">
        <v>9521</v>
      </c>
    </row>
    <row r="273" spans="1:16" ht="12.75">
      <c r="A273" s="77">
        <v>45</v>
      </c>
      <c r="B273" s="79" t="s">
        <v>9522</v>
      </c>
      <c r="C273" s="79" t="s">
        <v>9523</v>
      </c>
      <c r="D273" s="79" t="s">
        <v>9524</v>
      </c>
      <c r="E273" s="79" t="s">
        <v>9525</v>
      </c>
      <c r="F273" s="79" t="s">
        <v>9526</v>
      </c>
      <c r="G273" s="79" t="s">
        <v>9527</v>
      </c>
      <c r="H273" s="79" t="s">
        <v>9528</v>
      </c>
      <c r="I273" s="79" t="s">
        <v>9529</v>
      </c>
      <c r="J273" s="79" t="s">
        <v>9530</v>
      </c>
      <c r="K273" s="79" t="s">
        <v>9531</v>
      </c>
      <c r="L273" s="79" t="s">
        <v>9532</v>
      </c>
      <c r="M273" s="79" t="s">
        <v>9533</v>
      </c>
      <c r="N273" s="79" t="s">
        <v>9534</v>
      </c>
      <c r="O273" s="79" t="s">
        <v>9535</v>
      </c>
      <c r="P273" s="79" t="s">
        <v>9536</v>
      </c>
    </row>
    <row r="274" spans="1:16" ht="12.75">
      <c r="A274" s="77">
        <v>46</v>
      </c>
      <c r="B274" s="79" t="s">
        <v>9537</v>
      </c>
      <c r="C274" s="79" t="s">
        <v>9538</v>
      </c>
      <c r="D274" s="79" t="s">
        <v>9539</v>
      </c>
      <c r="E274" s="79" t="s">
        <v>9540</v>
      </c>
      <c r="F274" s="79" t="s">
        <v>9541</v>
      </c>
      <c r="G274" s="79" t="s">
        <v>9542</v>
      </c>
      <c r="H274" s="79" t="s">
        <v>9543</v>
      </c>
      <c r="I274" s="79" t="s">
        <v>9544</v>
      </c>
      <c r="J274" s="79" t="s">
        <v>9545</v>
      </c>
      <c r="K274" s="79" t="s">
        <v>9546</v>
      </c>
      <c r="L274" s="79" t="s">
        <v>9547</v>
      </c>
      <c r="M274" s="79" t="s">
        <v>9548</v>
      </c>
      <c r="N274" s="79" t="s">
        <v>9549</v>
      </c>
      <c r="O274" s="79" t="s">
        <v>9550</v>
      </c>
      <c r="P274" s="79" t="s">
        <v>9551</v>
      </c>
    </row>
    <row r="275" spans="1:16" ht="12.75">
      <c r="A275" s="77">
        <v>47</v>
      </c>
      <c r="B275" s="79" t="s">
        <v>9552</v>
      </c>
      <c r="C275" s="79" t="s">
        <v>9553</v>
      </c>
      <c r="D275" s="79" t="s">
        <v>9554</v>
      </c>
      <c r="E275" s="79" t="s">
        <v>9555</v>
      </c>
      <c r="F275" s="79" t="s">
        <v>9556</v>
      </c>
      <c r="G275" s="79" t="s">
        <v>9557</v>
      </c>
      <c r="H275" s="79" t="s">
        <v>9558</v>
      </c>
      <c r="I275" s="79" t="s">
        <v>9559</v>
      </c>
      <c r="J275" s="79" t="s">
        <v>9560</v>
      </c>
      <c r="K275" s="79" t="s">
        <v>9561</v>
      </c>
      <c r="L275" s="79" t="s">
        <v>9562</v>
      </c>
      <c r="M275" s="79" t="s">
        <v>9563</v>
      </c>
      <c r="N275" s="79" t="s">
        <v>9564</v>
      </c>
      <c r="O275" s="79" t="s">
        <v>9565</v>
      </c>
      <c r="P275" s="79" t="s">
        <v>9566</v>
      </c>
    </row>
    <row r="276" spans="1:16" ht="12.75">
      <c r="A276" s="77">
        <v>48</v>
      </c>
      <c r="B276" s="79" t="s">
        <v>9567</v>
      </c>
      <c r="C276" s="79" t="s">
        <v>9568</v>
      </c>
      <c r="D276" s="79" t="s">
        <v>9569</v>
      </c>
      <c r="E276" s="79" t="s">
        <v>9570</v>
      </c>
      <c r="F276" s="79" t="s">
        <v>9571</v>
      </c>
      <c r="G276" s="79" t="s">
        <v>9572</v>
      </c>
      <c r="H276" s="79" t="s">
        <v>9573</v>
      </c>
      <c r="I276" s="79" t="s">
        <v>9574</v>
      </c>
      <c r="J276" s="79" t="s">
        <v>9575</v>
      </c>
      <c r="K276" s="79" t="s">
        <v>9576</v>
      </c>
      <c r="L276" s="79" t="s">
        <v>9577</v>
      </c>
      <c r="M276" s="79" t="s">
        <v>9578</v>
      </c>
      <c r="N276" s="79" t="s">
        <v>9579</v>
      </c>
      <c r="O276" s="79" t="s">
        <v>9580</v>
      </c>
      <c r="P276" s="79" t="s">
        <v>9581</v>
      </c>
    </row>
    <row r="278" ht="12.75">
      <c r="A278" s="76" t="e">
        <f>HLOOKUP('[2]NEER Claim Cost Calculator'!$I$22,B282:Q331,MATCH('[2]NEER Claim Cost Calculator'!$K$22,A282:A331))</f>
        <v>#REF!</v>
      </c>
    </row>
    <row r="279" spans="1:16" ht="12.75">
      <c r="A279" s="475" t="s">
        <v>9582</v>
      </c>
      <c r="B279" s="475"/>
      <c r="C279" s="475"/>
      <c r="D279" s="475"/>
      <c r="E279" s="475"/>
      <c r="F279" s="475"/>
      <c r="G279" s="475"/>
      <c r="H279" s="475"/>
      <c r="I279" s="475"/>
      <c r="J279" s="475"/>
      <c r="K279" s="475"/>
      <c r="L279" s="475"/>
      <c r="M279" s="475"/>
      <c r="N279" s="475"/>
      <c r="O279" s="475"/>
      <c r="P279" s="475"/>
    </row>
    <row r="280" spans="1:16" ht="12.75">
      <c r="A280" s="479" t="s">
        <v>9583</v>
      </c>
      <c r="B280" s="479"/>
      <c r="C280" s="479"/>
      <c r="D280" s="479"/>
      <c r="E280" s="479"/>
      <c r="F280" s="479"/>
      <c r="G280" s="479"/>
      <c r="H280" s="479"/>
      <c r="I280" s="479"/>
      <c r="J280" s="479"/>
      <c r="K280" s="479"/>
      <c r="L280" s="479"/>
      <c r="M280" s="479"/>
      <c r="N280" s="479"/>
      <c r="O280" s="479"/>
      <c r="P280" s="479"/>
    </row>
    <row r="281" spans="1:16" ht="12.75">
      <c r="A281" s="80" t="s">
        <v>9584</v>
      </c>
      <c r="B281" s="81" t="s">
        <v>9585</v>
      </c>
      <c r="C281" s="81" t="s">
        <v>9586</v>
      </c>
      <c r="D281" s="81" t="s">
        <v>9587</v>
      </c>
      <c r="E281" s="81" t="s">
        <v>9588</v>
      </c>
      <c r="F281" s="81" t="s">
        <v>9589</v>
      </c>
      <c r="G281" s="81" t="s">
        <v>9590</v>
      </c>
      <c r="H281" s="81" t="s">
        <v>9591</v>
      </c>
      <c r="I281" s="81" t="s">
        <v>9592</v>
      </c>
      <c r="J281" s="81" t="s">
        <v>9593</v>
      </c>
      <c r="K281" s="81" t="s">
        <v>9594</v>
      </c>
      <c r="L281" s="81" t="s">
        <v>9595</v>
      </c>
      <c r="M281" s="81" t="s">
        <v>9596</v>
      </c>
      <c r="N281" s="81" t="s">
        <v>9597</v>
      </c>
      <c r="O281" s="81" t="s">
        <v>9598</v>
      </c>
      <c r="P281" s="81" t="s">
        <v>9599</v>
      </c>
    </row>
    <row r="282" spans="1:16" ht="12.75">
      <c r="A282" s="82" t="s">
        <v>9600</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ht="12.75">
      <c r="A283" s="77">
        <v>0</v>
      </c>
      <c r="B283" s="79" t="s">
        <v>9601</v>
      </c>
      <c r="C283" s="79" t="s">
        <v>9602</v>
      </c>
      <c r="D283" s="79" t="s">
        <v>9603</v>
      </c>
      <c r="E283" s="79" t="s">
        <v>9604</v>
      </c>
      <c r="F283" s="79" t="s">
        <v>9605</v>
      </c>
      <c r="G283" s="79" t="s">
        <v>9606</v>
      </c>
      <c r="H283" s="79" t="s">
        <v>9607</v>
      </c>
      <c r="I283" s="79" t="s">
        <v>9608</v>
      </c>
      <c r="J283" s="79" t="s">
        <v>9609</v>
      </c>
      <c r="K283" s="79" t="s">
        <v>9610</v>
      </c>
      <c r="L283" s="79" t="s">
        <v>9611</v>
      </c>
      <c r="M283" s="79" t="s">
        <v>9612</v>
      </c>
      <c r="N283" s="79" t="s">
        <v>9613</v>
      </c>
      <c r="O283" s="79" t="s">
        <v>9614</v>
      </c>
      <c r="P283" s="79" t="s">
        <v>9615</v>
      </c>
    </row>
    <row r="284" spans="1:16" ht="12.75">
      <c r="A284" s="77">
        <v>1</v>
      </c>
      <c r="B284" s="79" t="s">
        <v>9616</v>
      </c>
      <c r="C284" s="79" t="s">
        <v>9617</v>
      </c>
      <c r="D284" s="79" t="s">
        <v>9618</v>
      </c>
      <c r="E284" s="79" t="s">
        <v>9619</v>
      </c>
      <c r="F284" s="79" t="s">
        <v>9620</v>
      </c>
      <c r="G284" s="79" t="s">
        <v>9621</v>
      </c>
      <c r="H284" s="79" t="s">
        <v>9622</v>
      </c>
      <c r="I284" s="79" t="s">
        <v>9623</v>
      </c>
      <c r="J284" s="79" t="s">
        <v>9624</v>
      </c>
      <c r="K284" s="79" t="s">
        <v>9625</v>
      </c>
      <c r="L284" s="79" t="s">
        <v>9626</v>
      </c>
      <c r="M284" s="79" t="s">
        <v>9627</v>
      </c>
      <c r="N284" s="79" t="s">
        <v>9628</v>
      </c>
      <c r="O284" s="79" t="s">
        <v>9629</v>
      </c>
      <c r="P284" s="79" t="s">
        <v>9630</v>
      </c>
    </row>
    <row r="285" spans="1:16" ht="12.75">
      <c r="A285" s="77">
        <v>2</v>
      </c>
      <c r="B285" s="79" t="s">
        <v>9631</v>
      </c>
      <c r="C285" s="79" t="s">
        <v>9632</v>
      </c>
      <c r="D285" s="79" t="s">
        <v>9633</v>
      </c>
      <c r="E285" s="79" t="s">
        <v>9634</v>
      </c>
      <c r="F285" s="79" t="s">
        <v>9635</v>
      </c>
      <c r="G285" s="79" t="s">
        <v>9636</v>
      </c>
      <c r="H285" s="79" t="s">
        <v>9637</v>
      </c>
      <c r="I285" s="79" t="s">
        <v>9638</v>
      </c>
      <c r="J285" s="79" t="s">
        <v>9639</v>
      </c>
      <c r="K285" s="79" t="s">
        <v>9640</v>
      </c>
      <c r="L285" s="79" t="s">
        <v>9641</v>
      </c>
      <c r="M285" s="79" t="s">
        <v>9642</v>
      </c>
      <c r="N285" s="79" t="s">
        <v>9643</v>
      </c>
      <c r="O285" s="79" t="s">
        <v>9644</v>
      </c>
      <c r="P285" s="79" t="s">
        <v>9645</v>
      </c>
    </row>
    <row r="286" spans="1:16" ht="12.75">
      <c r="A286" s="77">
        <v>3</v>
      </c>
      <c r="B286" s="79" t="s">
        <v>9646</v>
      </c>
      <c r="C286" s="79" t="s">
        <v>9647</v>
      </c>
      <c r="D286" s="79" t="s">
        <v>9648</v>
      </c>
      <c r="E286" s="79" t="s">
        <v>9649</v>
      </c>
      <c r="F286" s="79" t="s">
        <v>9650</v>
      </c>
      <c r="G286" s="79" t="s">
        <v>9651</v>
      </c>
      <c r="H286" s="79" t="s">
        <v>9652</v>
      </c>
      <c r="I286" s="79" t="s">
        <v>9653</v>
      </c>
      <c r="J286" s="79" t="s">
        <v>9654</v>
      </c>
      <c r="K286" s="79" t="s">
        <v>9655</v>
      </c>
      <c r="L286" s="79" t="s">
        <v>9656</v>
      </c>
      <c r="M286" s="79" t="s">
        <v>9657</v>
      </c>
      <c r="N286" s="79" t="s">
        <v>9658</v>
      </c>
      <c r="O286" s="79" t="s">
        <v>9659</v>
      </c>
      <c r="P286" s="79" t="s">
        <v>9660</v>
      </c>
    </row>
    <row r="287" spans="1:16" ht="12.75">
      <c r="A287" s="77">
        <v>4</v>
      </c>
      <c r="B287" s="79" t="s">
        <v>9661</v>
      </c>
      <c r="C287" s="79" t="s">
        <v>9662</v>
      </c>
      <c r="D287" s="79" t="s">
        <v>9663</v>
      </c>
      <c r="E287" s="79" t="s">
        <v>9664</v>
      </c>
      <c r="F287" s="79" t="s">
        <v>9665</v>
      </c>
      <c r="G287" s="79" t="s">
        <v>9666</v>
      </c>
      <c r="H287" s="79" t="s">
        <v>9667</v>
      </c>
      <c r="I287" s="79" t="s">
        <v>9668</v>
      </c>
      <c r="J287" s="79" t="s">
        <v>9669</v>
      </c>
      <c r="K287" s="79" t="s">
        <v>9670</v>
      </c>
      <c r="L287" s="79" t="s">
        <v>9671</v>
      </c>
      <c r="M287" s="79" t="s">
        <v>9672</v>
      </c>
      <c r="N287" s="79" t="s">
        <v>9673</v>
      </c>
      <c r="O287" s="79" t="s">
        <v>9674</v>
      </c>
      <c r="P287" s="79" t="s">
        <v>9675</v>
      </c>
    </row>
    <row r="288" spans="1:16" ht="12.75">
      <c r="A288" s="77">
        <v>5</v>
      </c>
      <c r="B288" s="79" t="s">
        <v>9676</v>
      </c>
      <c r="C288" s="79" t="s">
        <v>9677</v>
      </c>
      <c r="D288" s="79" t="s">
        <v>9678</v>
      </c>
      <c r="E288" s="79" t="s">
        <v>9679</v>
      </c>
      <c r="F288" s="79" t="s">
        <v>9680</v>
      </c>
      <c r="G288" s="79" t="s">
        <v>9681</v>
      </c>
      <c r="H288" s="79" t="s">
        <v>9682</v>
      </c>
      <c r="I288" s="79" t="s">
        <v>9683</v>
      </c>
      <c r="J288" s="79" t="s">
        <v>9684</v>
      </c>
      <c r="K288" s="79" t="s">
        <v>9685</v>
      </c>
      <c r="L288" s="79" t="s">
        <v>9686</v>
      </c>
      <c r="M288" s="79" t="s">
        <v>9687</v>
      </c>
      <c r="N288" s="79" t="s">
        <v>9688</v>
      </c>
      <c r="O288" s="79" t="s">
        <v>9689</v>
      </c>
      <c r="P288" s="79" t="s">
        <v>9690</v>
      </c>
    </row>
    <row r="289" spans="1:16" ht="12.75">
      <c r="A289" s="77">
        <v>6</v>
      </c>
      <c r="B289" s="79" t="s">
        <v>9691</v>
      </c>
      <c r="C289" s="79" t="s">
        <v>9692</v>
      </c>
      <c r="D289" s="79" t="s">
        <v>9693</v>
      </c>
      <c r="E289" s="79" t="s">
        <v>9694</v>
      </c>
      <c r="F289" s="79" t="s">
        <v>9695</v>
      </c>
      <c r="G289" s="79" t="s">
        <v>9696</v>
      </c>
      <c r="H289" s="79" t="s">
        <v>9697</v>
      </c>
      <c r="I289" s="79" t="s">
        <v>9698</v>
      </c>
      <c r="J289" s="79" t="s">
        <v>9699</v>
      </c>
      <c r="K289" s="79" t="s">
        <v>9700</v>
      </c>
      <c r="L289" s="79" t="s">
        <v>9701</v>
      </c>
      <c r="M289" s="79" t="s">
        <v>9702</v>
      </c>
      <c r="N289" s="79" t="s">
        <v>9703</v>
      </c>
      <c r="O289" s="79" t="s">
        <v>9704</v>
      </c>
      <c r="P289" s="79" t="s">
        <v>9705</v>
      </c>
    </row>
    <row r="290" spans="1:16" ht="12.75">
      <c r="A290" s="77">
        <v>7</v>
      </c>
      <c r="B290" s="79" t="s">
        <v>9706</v>
      </c>
      <c r="C290" s="79" t="s">
        <v>9707</v>
      </c>
      <c r="D290" s="79" t="s">
        <v>9708</v>
      </c>
      <c r="E290" s="79" t="s">
        <v>9709</v>
      </c>
      <c r="F290" s="79" t="s">
        <v>9710</v>
      </c>
      <c r="G290" s="79" t="s">
        <v>9711</v>
      </c>
      <c r="H290" s="79" t="s">
        <v>9712</v>
      </c>
      <c r="I290" s="79" t="s">
        <v>9713</v>
      </c>
      <c r="J290" s="79" t="s">
        <v>9714</v>
      </c>
      <c r="K290" s="79" t="s">
        <v>9715</v>
      </c>
      <c r="L290" s="79" t="s">
        <v>9716</v>
      </c>
      <c r="M290" s="79" t="s">
        <v>9717</v>
      </c>
      <c r="N290" s="79" t="s">
        <v>9718</v>
      </c>
      <c r="O290" s="79" t="s">
        <v>9719</v>
      </c>
      <c r="P290" s="79" t="s">
        <v>9720</v>
      </c>
    </row>
    <row r="291" spans="1:16" ht="12.75">
      <c r="A291" s="77">
        <v>8</v>
      </c>
      <c r="B291" s="79" t="s">
        <v>9721</v>
      </c>
      <c r="C291" s="79" t="s">
        <v>9722</v>
      </c>
      <c r="D291" s="79" t="s">
        <v>9723</v>
      </c>
      <c r="E291" s="79" t="s">
        <v>9724</v>
      </c>
      <c r="F291" s="79" t="s">
        <v>9725</v>
      </c>
      <c r="G291" s="79" t="s">
        <v>9726</v>
      </c>
      <c r="H291" s="79" t="s">
        <v>9727</v>
      </c>
      <c r="I291" s="79" t="s">
        <v>9728</v>
      </c>
      <c r="J291" s="79" t="s">
        <v>9729</v>
      </c>
      <c r="K291" s="79" t="s">
        <v>9730</v>
      </c>
      <c r="L291" s="79" t="s">
        <v>9731</v>
      </c>
      <c r="M291" s="79" t="s">
        <v>9732</v>
      </c>
      <c r="N291" s="79" t="s">
        <v>9733</v>
      </c>
      <c r="O291" s="79" t="s">
        <v>9734</v>
      </c>
      <c r="P291" s="79" t="s">
        <v>9735</v>
      </c>
    </row>
    <row r="292" spans="1:16" ht="12.75">
      <c r="A292" s="77">
        <v>9</v>
      </c>
      <c r="B292" s="79" t="s">
        <v>9736</v>
      </c>
      <c r="C292" s="79" t="s">
        <v>9737</v>
      </c>
      <c r="D292" s="79" t="s">
        <v>9738</v>
      </c>
      <c r="E292" s="79" t="s">
        <v>9739</v>
      </c>
      <c r="F292" s="79" t="s">
        <v>9740</v>
      </c>
      <c r="G292" s="79" t="s">
        <v>9741</v>
      </c>
      <c r="H292" s="79" t="s">
        <v>9742</v>
      </c>
      <c r="I292" s="79" t="s">
        <v>9743</v>
      </c>
      <c r="J292" s="79" t="s">
        <v>9744</v>
      </c>
      <c r="K292" s="79" t="s">
        <v>9745</v>
      </c>
      <c r="L292" s="79" t="s">
        <v>9746</v>
      </c>
      <c r="M292" s="79" t="s">
        <v>9747</v>
      </c>
      <c r="N292" s="79" t="s">
        <v>9748</v>
      </c>
      <c r="O292" s="79" t="s">
        <v>9749</v>
      </c>
      <c r="P292" s="79" t="s">
        <v>9750</v>
      </c>
    </row>
    <row r="293" spans="1:16" ht="12.75">
      <c r="A293" s="77">
        <v>10</v>
      </c>
      <c r="B293" s="79" t="s">
        <v>9751</v>
      </c>
      <c r="C293" s="79" t="s">
        <v>9752</v>
      </c>
      <c r="D293" s="79" t="s">
        <v>9753</v>
      </c>
      <c r="E293" s="79" t="s">
        <v>9754</v>
      </c>
      <c r="F293" s="79" t="s">
        <v>9755</v>
      </c>
      <c r="G293" s="79" t="s">
        <v>9756</v>
      </c>
      <c r="H293" s="79" t="s">
        <v>9757</v>
      </c>
      <c r="I293" s="79" t="s">
        <v>9758</v>
      </c>
      <c r="J293" s="79" t="s">
        <v>9759</v>
      </c>
      <c r="K293" s="79" t="s">
        <v>9760</v>
      </c>
      <c r="L293" s="79" t="s">
        <v>9761</v>
      </c>
      <c r="M293" s="79" t="s">
        <v>9762</v>
      </c>
      <c r="N293" s="79" t="s">
        <v>9763</v>
      </c>
      <c r="O293" s="79" t="s">
        <v>9764</v>
      </c>
      <c r="P293" s="79" t="s">
        <v>9765</v>
      </c>
    </row>
    <row r="294" spans="1:16" ht="12.75">
      <c r="A294" s="77">
        <v>11</v>
      </c>
      <c r="B294" s="79" t="s">
        <v>9766</v>
      </c>
      <c r="C294" s="79" t="s">
        <v>9767</v>
      </c>
      <c r="D294" s="79" t="s">
        <v>9768</v>
      </c>
      <c r="E294" s="79" t="s">
        <v>9769</v>
      </c>
      <c r="F294" s="79" t="s">
        <v>9770</v>
      </c>
      <c r="G294" s="79" t="s">
        <v>9771</v>
      </c>
      <c r="H294" s="79" t="s">
        <v>9772</v>
      </c>
      <c r="I294" s="79" t="s">
        <v>9773</v>
      </c>
      <c r="J294" s="79" t="s">
        <v>9774</v>
      </c>
      <c r="K294" s="79" t="s">
        <v>9775</v>
      </c>
      <c r="L294" s="79" t="s">
        <v>9776</v>
      </c>
      <c r="M294" s="79" t="s">
        <v>9777</v>
      </c>
      <c r="N294" s="79" t="s">
        <v>9778</v>
      </c>
      <c r="O294" s="79" t="s">
        <v>9779</v>
      </c>
      <c r="P294" s="79" t="s">
        <v>9780</v>
      </c>
    </row>
    <row r="295" spans="1:16" ht="12.75">
      <c r="A295" s="77">
        <v>12</v>
      </c>
      <c r="B295" s="79" t="s">
        <v>9781</v>
      </c>
      <c r="C295" s="79" t="s">
        <v>9782</v>
      </c>
      <c r="D295" s="79" t="s">
        <v>9783</v>
      </c>
      <c r="E295" s="79" t="s">
        <v>9784</v>
      </c>
      <c r="F295" s="79" t="s">
        <v>9785</v>
      </c>
      <c r="G295" s="79" t="s">
        <v>9786</v>
      </c>
      <c r="H295" s="79" t="s">
        <v>9787</v>
      </c>
      <c r="I295" s="79" t="s">
        <v>9788</v>
      </c>
      <c r="J295" s="79" t="s">
        <v>9789</v>
      </c>
      <c r="K295" s="79" t="s">
        <v>9790</v>
      </c>
      <c r="L295" s="79" t="s">
        <v>9791</v>
      </c>
      <c r="M295" s="79" t="s">
        <v>9792</v>
      </c>
      <c r="N295" s="79" t="s">
        <v>9793</v>
      </c>
      <c r="O295" s="79" t="s">
        <v>9794</v>
      </c>
      <c r="P295" s="79" t="s">
        <v>9795</v>
      </c>
    </row>
    <row r="296" spans="1:16" ht="12.75">
      <c r="A296" s="77">
        <v>13</v>
      </c>
      <c r="B296" s="79" t="s">
        <v>9796</v>
      </c>
      <c r="C296" s="79" t="s">
        <v>9797</v>
      </c>
      <c r="D296" s="79" t="s">
        <v>9798</v>
      </c>
      <c r="E296" s="79" t="s">
        <v>9799</v>
      </c>
      <c r="F296" s="79" t="s">
        <v>9800</v>
      </c>
      <c r="G296" s="79" t="s">
        <v>9801</v>
      </c>
      <c r="H296" s="79" t="s">
        <v>9802</v>
      </c>
      <c r="I296" s="79" t="s">
        <v>9803</v>
      </c>
      <c r="J296" s="79" t="s">
        <v>9804</v>
      </c>
      <c r="K296" s="79" t="s">
        <v>9805</v>
      </c>
      <c r="L296" s="79" t="s">
        <v>9806</v>
      </c>
      <c r="M296" s="79" t="s">
        <v>9807</v>
      </c>
      <c r="N296" s="79" t="s">
        <v>9808</v>
      </c>
      <c r="O296" s="79" t="s">
        <v>9809</v>
      </c>
      <c r="P296" s="79" t="s">
        <v>9810</v>
      </c>
    </row>
    <row r="297" spans="1:16" ht="12.75">
      <c r="A297" s="77">
        <v>14</v>
      </c>
      <c r="B297" s="79" t="s">
        <v>9811</v>
      </c>
      <c r="C297" s="79" t="s">
        <v>9812</v>
      </c>
      <c r="D297" s="79" t="s">
        <v>9813</v>
      </c>
      <c r="E297" s="79" t="s">
        <v>9814</v>
      </c>
      <c r="F297" s="79" t="s">
        <v>9815</v>
      </c>
      <c r="G297" s="79" t="s">
        <v>9816</v>
      </c>
      <c r="H297" s="79" t="s">
        <v>9817</v>
      </c>
      <c r="I297" s="79" t="s">
        <v>9818</v>
      </c>
      <c r="J297" s="79" t="s">
        <v>9819</v>
      </c>
      <c r="K297" s="79" t="s">
        <v>9820</v>
      </c>
      <c r="L297" s="79" t="s">
        <v>9821</v>
      </c>
      <c r="M297" s="79" t="s">
        <v>9822</v>
      </c>
      <c r="N297" s="79" t="s">
        <v>9823</v>
      </c>
      <c r="O297" s="79" t="s">
        <v>9824</v>
      </c>
      <c r="P297" s="79" t="s">
        <v>9825</v>
      </c>
    </row>
    <row r="298" spans="1:16" ht="12.75">
      <c r="A298" s="77">
        <v>15</v>
      </c>
      <c r="B298" s="79" t="s">
        <v>9826</v>
      </c>
      <c r="C298" s="79" t="s">
        <v>9827</v>
      </c>
      <c r="D298" s="79" t="s">
        <v>9828</v>
      </c>
      <c r="E298" s="79" t="s">
        <v>9829</v>
      </c>
      <c r="F298" s="79" t="s">
        <v>9830</v>
      </c>
      <c r="G298" s="79" t="s">
        <v>9831</v>
      </c>
      <c r="H298" s="79" t="s">
        <v>9832</v>
      </c>
      <c r="I298" s="79" t="s">
        <v>9833</v>
      </c>
      <c r="J298" s="79" t="s">
        <v>9834</v>
      </c>
      <c r="K298" s="79" t="s">
        <v>9835</v>
      </c>
      <c r="L298" s="79" t="s">
        <v>9836</v>
      </c>
      <c r="M298" s="79" t="s">
        <v>9837</v>
      </c>
      <c r="N298" s="79" t="s">
        <v>9838</v>
      </c>
      <c r="O298" s="79" t="s">
        <v>9839</v>
      </c>
      <c r="P298" s="79" t="s">
        <v>9840</v>
      </c>
    </row>
    <row r="299" spans="1:16" ht="12.75">
      <c r="A299" s="77">
        <v>16</v>
      </c>
      <c r="B299" s="79" t="s">
        <v>9841</v>
      </c>
      <c r="C299" s="79" t="s">
        <v>9842</v>
      </c>
      <c r="D299" s="79" t="s">
        <v>9843</v>
      </c>
      <c r="E299" s="79" t="s">
        <v>9844</v>
      </c>
      <c r="F299" s="79" t="s">
        <v>9845</v>
      </c>
      <c r="G299" s="79" t="s">
        <v>9846</v>
      </c>
      <c r="H299" s="79" t="s">
        <v>9847</v>
      </c>
      <c r="I299" s="79" t="s">
        <v>9848</v>
      </c>
      <c r="J299" s="79" t="s">
        <v>9849</v>
      </c>
      <c r="K299" s="79" t="s">
        <v>9850</v>
      </c>
      <c r="L299" s="79" t="s">
        <v>9851</v>
      </c>
      <c r="M299" s="79" t="s">
        <v>9852</v>
      </c>
      <c r="N299" s="79" t="s">
        <v>9853</v>
      </c>
      <c r="O299" s="79" t="s">
        <v>9854</v>
      </c>
      <c r="P299" s="79" t="s">
        <v>9855</v>
      </c>
    </row>
    <row r="300" spans="1:16" ht="12.75">
      <c r="A300" s="77">
        <v>17</v>
      </c>
      <c r="B300" s="79" t="s">
        <v>9856</v>
      </c>
      <c r="C300" s="79" t="s">
        <v>9857</v>
      </c>
      <c r="D300" s="79" t="s">
        <v>9858</v>
      </c>
      <c r="E300" s="79" t="s">
        <v>9859</v>
      </c>
      <c r="F300" s="79" t="s">
        <v>9860</v>
      </c>
      <c r="G300" s="79" t="s">
        <v>9861</v>
      </c>
      <c r="H300" s="79" t="s">
        <v>9862</v>
      </c>
      <c r="I300" s="79" t="s">
        <v>9863</v>
      </c>
      <c r="J300" s="79" t="s">
        <v>9864</v>
      </c>
      <c r="K300" s="79" t="s">
        <v>9865</v>
      </c>
      <c r="L300" s="79" t="s">
        <v>9866</v>
      </c>
      <c r="M300" s="79" t="s">
        <v>9867</v>
      </c>
      <c r="N300" s="79" t="s">
        <v>9868</v>
      </c>
      <c r="O300" s="79" t="s">
        <v>9869</v>
      </c>
      <c r="P300" s="79" t="s">
        <v>9870</v>
      </c>
    </row>
    <row r="301" spans="1:16" ht="12.75">
      <c r="A301" s="77">
        <v>18</v>
      </c>
      <c r="B301" s="79" t="s">
        <v>9871</v>
      </c>
      <c r="C301" s="79" t="s">
        <v>9872</v>
      </c>
      <c r="D301" s="79" t="s">
        <v>9873</v>
      </c>
      <c r="E301" s="79" t="s">
        <v>9874</v>
      </c>
      <c r="F301" s="79" t="s">
        <v>9875</v>
      </c>
      <c r="G301" s="79" t="s">
        <v>9876</v>
      </c>
      <c r="H301" s="79" t="s">
        <v>9877</v>
      </c>
      <c r="I301" s="79" t="s">
        <v>9878</v>
      </c>
      <c r="J301" s="79" t="s">
        <v>9879</v>
      </c>
      <c r="K301" s="79" t="s">
        <v>9880</v>
      </c>
      <c r="L301" s="79" t="s">
        <v>9881</v>
      </c>
      <c r="M301" s="79" t="s">
        <v>9882</v>
      </c>
      <c r="N301" s="79" t="s">
        <v>9883</v>
      </c>
      <c r="O301" s="79" t="s">
        <v>9884</v>
      </c>
      <c r="P301" s="79" t="s">
        <v>9885</v>
      </c>
    </row>
    <row r="302" spans="1:16" ht="12.75">
      <c r="A302" s="77">
        <v>19</v>
      </c>
      <c r="B302" s="79" t="s">
        <v>9886</v>
      </c>
      <c r="C302" s="79" t="s">
        <v>9887</v>
      </c>
      <c r="D302" s="79" t="s">
        <v>9888</v>
      </c>
      <c r="E302" s="79" t="s">
        <v>9889</v>
      </c>
      <c r="F302" s="79" t="s">
        <v>9890</v>
      </c>
      <c r="G302" s="79" t="s">
        <v>9891</v>
      </c>
      <c r="H302" s="79" t="s">
        <v>9892</v>
      </c>
      <c r="I302" s="79" t="s">
        <v>9893</v>
      </c>
      <c r="J302" s="79" t="s">
        <v>9894</v>
      </c>
      <c r="K302" s="79" t="s">
        <v>9895</v>
      </c>
      <c r="L302" s="79" t="s">
        <v>9896</v>
      </c>
      <c r="M302" s="79" t="s">
        <v>9897</v>
      </c>
      <c r="N302" s="79" t="s">
        <v>9898</v>
      </c>
      <c r="O302" s="79" t="s">
        <v>9899</v>
      </c>
      <c r="P302" s="79" t="s">
        <v>9900</v>
      </c>
    </row>
    <row r="303" spans="1:16" ht="12.75">
      <c r="A303" s="77">
        <v>20</v>
      </c>
      <c r="B303" s="79" t="s">
        <v>9901</v>
      </c>
      <c r="C303" s="79" t="s">
        <v>9902</v>
      </c>
      <c r="D303" s="79" t="s">
        <v>9903</v>
      </c>
      <c r="E303" s="79" t="s">
        <v>9904</v>
      </c>
      <c r="F303" s="79" t="s">
        <v>9905</v>
      </c>
      <c r="G303" s="79" t="s">
        <v>9906</v>
      </c>
      <c r="H303" s="79" t="s">
        <v>9907</v>
      </c>
      <c r="I303" s="79" t="s">
        <v>9908</v>
      </c>
      <c r="J303" s="79" t="s">
        <v>9909</v>
      </c>
      <c r="K303" s="79" t="s">
        <v>9910</v>
      </c>
      <c r="L303" s="79" t="s">
        <v>9911</v>
      </c>
      <c r="M303" s="79" t="s">
        <v>9912</v>
      </c>
      <c r="N303" s="79" t="s">
        <v>9913</v>
      </c>
      <c r="O303" s="79" t="s">
        <v>9914</v>
      </c>
      <c r="P303" s="79" t="s">
        <v>9915</v>
      </c>
    </row>
    <row r="304" spans="1:16" ht="12.75">
      <c r="A304" s="77">
        <v>21</v>
      </c>
      <c r="B304" s="79" t="s">
        <v>9916</v>
      </c>
      <c r="C304" s="79" t="s">
        <v>9917</v>
      </c>
      <c r="D304" s="79" t="s">
        <v>9918</v>
      </c>
      <c r="E304" s="79" t="s">
        <v>9919</v>
      </c>
      <c r="F304" s="79" t="s">
        <v>9920</v>
      </c>
      <c r="G304" s="79" t="s">
        <v>9921</v>
      </c>
      <c r="H304" s="79" t="s">
        <v>9922</v>
      </c>
      <c r="I304" s="79" t="s">
        <v>9923</v>
      </c>
      <c r="J304" s="79" t="s">
        <v>9924</v>
      </c>
      <c r="K304" s="79" t="s">
        <v>9925</v>
      </c>
      <c r="L304" s="79" t="s">
        <v>9926</v>
      </c>
      <c r="M304" s="79" t="s">
        <v>9927</v>
      </c>
      <c r="N304" s="79" t="s">
        <v>9928</v>
      </c>
      <c r="O304" s="79" t="s">
        <v>9929</v>
      </c>
      <c r="P304" s="79" t="s">
        <v>9930</v>
      </c>
    </row>
    <row r="305" spans="1:16" ht="12.75">
      <c r="A305" s="77">
        <v>22</v>
      </c>
      <c r="B305" s="79" t="s">
        <v>9931</v>
      </c>
      <c r="C305" s="79" t="s">
        <v>9932</v>
      </c>
      <c r="D305" s="79" t="s">
        <v>9933</v>
      </c>
      <c r="E305" s="79" t="s">
        <v>9934</v>
      </c>
      <c r="F305" s="79" t="s">
        <v>9935</v>
      </c>
      <c r="G305" s="79" t="s">
        <v>9936</v>
      </c>
      <c r="H305" s="79" t="s">
        <v>9937</v>
      </c>
      <c r="I305" s="79" t="s">
        <v>9938</v>
      </c>
      <c r="J305" s="79" t="s">
        <v>9939</v>
      </c>
      <c r="K305" s="79" t="s">
        <v>9940</v>
      </c>
      <c r="L305" s="79" t="s">
        <v>9941</v>
      </c>
      <c r="M305" s="79" t="s">
        <v>9942</v>
      </c>
      <c r="N305" s="79" t="s">
        <v>9943</v>
      </c>
      <c r="O305" s="79" t="s">
        <v>9944</v>
      </c>
      <c r="P305" s="79" t="s">
        <v>9945</v>
      </c>
    </row>
    <row r="306" spans="1:16" ht="12.75">
      <c r="A306" s="77">
        <v>23</v>
      </c>
      <c r="B306" s="79" t="s">
        <v>9946</v>
      </c>
      <c r="C306" s="79" t="s">
        <v>9947</v>
      </c>
      <c r="D306" s="79" t="s">
        <v>9948</v>
      </c>
      <c r="E306" s="79" t="s">
        <v>9949</v>
      </c>
      <c r="F306" s="79" t="s">
        <v>9950</v>
      </c>
      <c r="G306" s="79" t="s">
        <v>9951</v>
      </c>
      <c r="H306" s="79" t="s">
        <v>9952</v>
      </c>
      <c r="I306" s="79" t="s">
        <v>9953</v>
      </c>
      <c r="J306" s="79" t="s">
        <v>9954</v>
      </c>
      <c r="K306" s="79" t="s">
        <v>9955</v>
      </c>
      <c r="L306" s="79" t="s">
        <v>9956</v>
      </c>
      <c r="M306" s="79" t="s">
        <v>9957</v>
      </c>
      <c r="N306" s="79" t="s">
        <v>9958</v>
      </c>
      <c r="O306" s="79" t="s">
        <v>9959</v>
      </c>
      <c r="P306" s="79" t="s">
        <v>9960</v>
      </c>
    </row>
    <row r="307" spans="1:16" ht="12.75">
      <c r="A307" s="77">
        <v>24</v>
      </c>
      <c r="B307" s="79" t="s">
        <v>9961</v>
      </c>
      <c r="C307" s="79" t="s">
        <v>9962</v>
      </c>
      <c r="D307" s="79" t="s">
        <v>9963</v>
      </c>
      <c r="E307" s="79" t="s">
        <v>9964</v>
      </c>
      <c r="F307" s="79" t="s">
        <v>9965</v>
      </c>
      <c r="G307" s="79" t="s">
        <v>9966</v>
      </c>
      <c r="H307" s="79" t="s">
        <v>9967</v>
      </c>
      <c r="I307" s="79" t="s">
        <v>9968</v>
      </c>
      <c r="J307" s="79" t="s">
        <v>9969</v>
      </c>
      <c r="K307" s="79" t="s">
        <v>9970</v>
      </c>
      <c r="L307" s="79" t="s">
        <v>9971</v>
      </c>
      <c r="M307" s="79" t="s">
        <v>9972</v>
      </c>
      <c r="N307" s="79" t="s">
        <v>9973</v>
      </c>
      <c r="O307" s="79" t="s">
        <v>9974</v>
      </c>
      <c r="P307" s="79" t="s">
        <v>9975</v>
      </c>
    </row>
    <row r="308" spans="1:16" ht="12.75">
      <c r="A308" s="77">
        <v>25</v>
      </c>
      <c r="B308" s="79" t="s">
        <v>9976</v>
      </c>
      <c r="C308" s="79" t="s">
        <v>9977</v>
      </c>
      <c r="D308" s="79" t="s">
        <v>9978</v>
      </c>
      <c r="E308" s="79" t="s">
        <v>9979</v>
      </c>
      <c r="F308" s="79" t="s">
        <v>9980</v>
      </c>
      <c r="G308" s="79" t="s">
        <v>9981</v>
      </c>
      <c r="H308" s="79" t="s">
        <v>9982</v>
      </c>
      <c r="I308" s="79" t="s">
        <v>9983</v>
      </c>
      <c r="J308" s="79" t="s">
        <v>9984</v>
      </c>
      <c r="K308" s="79" t="s">
        <v>9985</v>
      </c>
      <c r="L308" s="79" t="s">
        <v>9986</v>
      </c>
      <c r="M308" s="79" t="s">
        <v>9987</v>
      </c>
      <c r="N308" s="79" t="s">
        <v>9988</v>
      </c>
      <c r="O308" s="79" t="s">
        <v>9989</v>
      </c>
      <c r="P308" s="79" t="s">
        <v>9990</v>
      </c>
    </row>
    <row r="309" spans="1:16" ht="12.75">
      <c r="A309" s="77">
        <v>26</v>
      </c>
      <c r="B309" s="79" t="s">
        <v>9991</v>
      </c>
      <c r="C309" s="79" t="s">
        <v>9992</v>
      </c>
      <c r="D309" s="79" t="s">
        <v>9993</v>
      </c>
      <c r="E309" s="79" t="s">
        <v>9994</v>
      </c>
      <c r="F309" s="79" t="s">
        <v>9995</v>
      </c>
      <c r="G309" s="79" t="s">
        <v>9996</v>
      </c>
      <c r="H309" s="79" t="s">
        <v>9997</v>
      </c>
      <c r="I309" s="79" t="s">
        <v>9998</v>
      </c>
      <c r="J309" s="79" t="s">
        <v>9999</v>
      </c>
      <c r="K309" s="79" t="s">
        <v>10000</v>
      </c>
      <c r="L309" s="79" t="s">
        <v>10001</v>
      </c>
      <c r="M309" s="79" t="s">
        <v>10002</v>
      </c>
      <c r="N309" s="79" t="s">
        <v>10003</v>
      </c>
      <c r="O309" s="79" t="s">
        <v>10004</v>
      </c>
      <c r="P309" s="79" t="s">
        <v>10005</v>
      </c>
    </row>
    <row r="310" spans="1:16" ht="12.75">
      <c r="A310" s="77">
        <v>27</v>
      </c>
      <c r="B310" s="79" t="s">
        <v>10006</v>
      </c>
      <c r="C310" s="79" t="s">
        <v>10007</v>
      </c>
      <c r="D310" s="79" t="s">
        <v>10008</v>
      </c>
      <c r="E310" s="79" t="s">
        <v>10009</v>
      </c>
      <c r="F310" s="79" t="s">
        <v>10010</v>
      </c>
      <c r="G310" s="79" t="s">
        <v>10011</v>
      </c>
      <c r="H310" s="79" t="s">
        <v>10012</v>
      </c>
      <c r="I310" s="79" t="s">
        <v>10013</v>
      </c>
      <c r="J310" s="79" t="s">
        <v>10014</v>
      </c>
      <c r="K310" s="79" t="s">
        <v>10015</v>
      </c>
      <c r="L310" s="79" t="s">
        <v>10016</v>
      </c>
      <c r="M310" s="79" t="s">
        <v>10017</v>
      </c>
      <c r="N310" s="79" t="s">
        <v>10018</v>
      </c>
      <c r="O310" s="79" t="s">
        <v>10019</v>
      </c>
      <c r="P310" s="79" t="s">
        <v>10020</v>
      </c>
    </row>
    <row r="311" spans="1:16" ht="12.75">
      <c r="A311" s="77">
        <v>28</v>
      </c>
      <c r="B311" s="79" t="s">
        <v>10021</v>
      </c>
      <c r="C311" s="79" t="s">
        <v>10022</v>
      </c>
      <c r="D311" s="79" t="s">
        <v>10023</v>
      </c>
      <c r="E311" s="79" t="s">
        <v>10024</v>
      </c>
      <c r="F311" s="79" t="s">
        <v>10025</v>
      </c>
      <c r="G311" s="79" t="s">
        <v>10026</v>
      </c>
      <c r="H311" s="79" t="s">
        <v>10027</v>
      </c>
      <c r="I311" s="79" t="s">
        <v>10028</v>
      </c>
      <c r="J311" s="79" t="s">
        <v>10029</v>
      </c>
      <c r="K311" s="79" t="s">
        <v>10030</v>
      </c>
      <c r="L311" s="79" t="s">
        <v>10031</v>
      </c>
      <c r="M311" s="79" t="s">
        <v>10032</v>
      </c>
      <c r="N311" s="79" t="s">
        <v>10033</v>
      </c>
      <c r="O311" s="79" t="s">
        <v>10034</v>
      </c>
      <c r="P311" s="79" t="s">
        <v>10035</v>
      </c>
    </row>
    <row r="312" spans="1:16" ht="12.75">
      <c r="A312" s="77">
        <v>29</v>
      </c>
      <c r="B312" s="79" t="s">
        <v>10036</v>
      </c>
      <c r="C312" s="79" t="s">
        <v>10037</v>
      </c>
      <c r="D312" s="79" t="s">
        <v>10038</v>
      </c>
      <c r="E312" s="79" t="s">
        <v>10039</v>
      </c>
      <c r="F312" s="79" t="s">
        <v>10040</v>
      </c>
      <c r="G312" s="79" t="s">
        <v>10041</v>
      </c>
      <c r="H312" s="79" t="s">
        <v>10042</v>
      </c>
      <c r="I312" s="79" t="s">
        <v>10043</v>
      </c>
      <c r="J312" s="79" t="s">
        <v>10044</v>
      </c>
      <c r="K312" s="79" t="s">
        <v>10045</v>
      </c>
      <c r="L312" s="79" t="s">
        <v>10046</v>
      </c>
      <c r="M312" s="79" t="s">
        <v>10047</v>
      </c>
      <c r="N312" s="79" t="s">
        <v>10048</v>
      </c>
      <c r="O312" s="79" t="s">
        <v>10049</v>
      </c>
      <c r="P312" s="79" t="s">
        <v>10050</v>
      </c>
    </row>
    <row r="313" spans="1:16" ht="12.75">
      <c r="A313" s="77">
        <v>30</v>
      </c>
      <c r="B313" s="79" t="s">
        <v>10051</v>
      </c>
      <c r="C313" s="79" t="s">
        <v>10052</v>
      </c>
      <c r="D313" s="79" t="s">
        <v>10053</v>
      </c>
      <c r="E313" s="79" t="s">
        <v>10054</v>
      </c>
      <c r="F313" s="79" t="s">
        <v>10055</v>
      </c>
      <c r="G313" s="79" t="s">
        <v>10056</v>
      </c>
      <c r="H313" s="79" t="s">
        <v>10057</v>
      </c>
      <c r="I313" s="79" t="s">
        <v>10058</v>
      </c>
      <c r="J313" s="79" t="s">
        <v>10059</v>
      </c>
      <c r="K313" s="79" t="s">
        <v>10060</v>
      </c>
      <c r="L313" s="79" t="s">
        <v>10061</v>
      </c>
      <c r="M313" s="79" t="s">
        <v>10062</v>
      </c>
      <c r="N313" s="79" t="s">
        <v>10063</v>
      </c>
      <c r="O313" s="79" t="s">
        <v>10064</v>
      </c>
      <c r="P313" s="79" t="s">
        <v>10065</v>
      </c>
    </row>
    <row r="314" spans="1:16" ht="12.75">
      <c r="A314" s="77">
        <v>31</v>
      </c>
      <c r="B314" s="79" t="s">
        <v>10066</v>
      </c>
      <c r="C314" s="79" t="s">
        <v>10067</v>
      </c>
      <c r="D314" s="79" t="s">
        <v>10068</v>
      </c>
      <c r="E314" s="79" t="s">
        <v>10069</v>
      </c>
      <c r="F314" s="79" t="s">
        <v>10070</v>
      </c>
      <c r="G314" s="79" t="s">
        <v>10071</v>
      </c>
      <c r="H314" s="79" t="s">
        <v>10072</v>
      </c>
      <c r="I314" s="79" t="s">
        <v>10073</v>
      </c>
      <c r="J314" s="79" t="s">
        <v>10074</v>
      </c>
      <c r="K314" s="79" t="s">
        <v>10075</v>
      </c>
      <c r="L314" s="79" t="s">
        <v>10076</v>
      </c>
      <c r="M314" s="79" t="s">
        <v>10077</v>
      </c>
      <c r="N314" s="79" t="s">
        <v>10078</v>
      </c>
      <c r="O314" s="79" t="s">
        <v>10079</v>
      </c>
      <c r="P314" s="79" t="s">
        <v>10080</v>
      </c>
    </row>
    <row r="315" spans="1:16" ht="12.75">
      <c r="A315" s="77">
        <v>32</v>
      </c>
      <c r="B315" s="79" t="s">
        <v>10081</v>
      </c>
      <c r="C315" s="79" t="s">
        <v>10082</v>
      </c>
      <c r="D315" s="79" t="s">
        <v>10083</v>
      </c>
      <c r="E315" s="79" t="s">
        <v>10084</v>
      </c>
      <c r="F315" s="79" t="s">
        <v>10085</v>
      </c>
      <c r="G315" s="79" t="s">
        <v>10086</v>
      </c>
      <c r="H315" s="79" t="s">
        <v>10087</v>
      </c>
      <c r="I315" s="79" t="s">
        <v>10088</v>
      </c>
      <c r="J315" s="79" t="s">
        <v>10089</v>
      </c>
      <c r="K315" s="79" t="s">
        <v>10090</v>
      </c>
      <c r="L315" s="79" t="s">
        <v>10091</v>
      </c>
      <c r="M315" s="79" t="s">
        <v>10092</v>
      </c>
      <c r="N315" s="79" t="s">
        <v>10093</v>
      </c>
      <c r="O315" s="79" t="s">
        <v>10094</v>
      </c>
      <c r="P315" s="79" t="s">
        <v>10095</v>
      </c>
    </row>
    <row r="316" spans="1:16" ht="12.75">
      <c r="A316" s="77">
        <v>33</v>
      </c>
      <c r="B316" s="79" t="s">
        <v>10096</v>
      </c>
      <c r="C316" s="79" t="s">
        <v>10097</v>
      </c>
      <c r="D316" s="79" t="s">
        <v>10098</v>
      </c>
      <c r="E316" s="79" t="s">
        <v>10099</v>
      </c>
      <c r="F316" s="79" t="s">
        <v>10100</v>
      </c>
      <c r="G316" s="79" t="s">
        <v>10101</v>
      </c>
      <c r="H316" s="79" t="s">
        <v>10102</v>
      </c>
      <c r="I316" s="79" t="s">
        <v>10103</v>
      </c>
      <c r="J316" s="79" t="s">
        <v>10104</v>
      </c>
      <c r="K316" s="79" t="s">
        <v>10105</v>
      </c>
      <c r="L316" s="79" t="s">
        <v>10106</v>
      </c>
      <c r="M316" s="79" t="s">
        <v>10107</v>
      </c>
      <c r="N316" s="79" t="s">
        <v>10108</v>
      </c>
      <c r="O316" s="79" t="s">
        <v>10109</v>
      </c>
      <c r="P316" s="79" t="s">
        <v>10110</v>
      </c>
    </row>
    <row r="317" spans="1:16" ht="12.75">
      <c r="A317" s="77">
        <v>34</v>
      </c>
      <c r="B317" s="79" t="s">
        <v>10111</v>
      </c>
      <c r="C317" s="79" t="s">
        <v>10112</v>
      </c>
      <c r="D317" s="79" t="s">
        <v>10113</v>
      </c>
      <c r="E317" s="79" t="s">
        <v>10114</v>
      </c>
      <c r="F317" s="79" t="s">
        <v>10115</v>
      </c>
      <c r="G317" s="79" t="s">
        <v>10116</v>
      </c>
      <c r="H317" s="79" t="s">
        <v>10117</v>
      </c>
      <c r="I317" s="79" t="s">
        <v>10118</v>
      </c>
      <c r="J317" s="79" t="s">
        <v>10119</v>
      </c>
      <c r="K317" s="79" t="s">
        <v>10120</v>
      </c>
      <c r="L317" s="79" t="s">
        <v>10121</v>
      </c>
      <c r="M317" s="79" t="s">
        <v>10122</v>
      </c>
      <c r="N317" s="79" t="s">
        <v>10123</v>
      </c>
      <c r="O317" s="79" t="s">
        <v>10124</v>
      </c>
      <c r="P317" s="79" t="s">
        <v>10125</v>
      </c>
    </row>
    <row r="318" spans="1:16" ht="12.75">
      <c r="A318" s="77">
        <v>35</v>
      </c>
      <c r="B318" s="79" t="s">
        <v>10126</v>
      </c>
      <c r="C318" s="79" t="s">
        <v>10127</v>
      </c>
      <c r="D318" s="79" t="s">
        <v>10128</v>
      </c>
      <c r="E318" s="79" t="s">
        <v>10129</v>
      </c>
      <c r="F318" s="79" t="s">
        <v>10130</v>
      </c>
      <c r="G318" s="79" t="s">
        <v>10131</v>
      </c>
      <c r="H318" s="79" t="s">
        <v>10132</v>
      </c>
      <c r="I318" s="79" t="s">
        <v>10133</v>
      </c>
      <c r="J318" s="79" t="s">
        <v>10134</v>
      </c>
      <c r="K318" s="79" t="s">
        <v>10135</v>
      </c>
      <c r="L318" s="79" t="s">
        <v>10136</v>
      </c>
      <c r="M318" s="79" t="s">
        <v>10137</v>
      </c>
      <c r="N318" s="79" t="s">
        <v>10138</v>
      </c>
      <c r="O318" s="79" t="s">
        <v>10139</v>
      </c>
      <c r="P318" s="79" t="s">
        <v>10140</v>
      </c>
    </row>
    <row r="319" spans="1:16" ht="12.75">
      <c r="A319" s="77">
        <v>36</v>
      </c>
      <c r="B319" s="79" t="s">
        <v>10141</v>
      </c>
      <c r="C319" s="79" t="s">
        <v>10142</v>
      </c>
      <c r="D319" s="79" t="s">
        <v>10143</v>
      </c>
      <c r="E319" s="79" t="s">
        <v>10144</v>
      </c>
      <c r="F319" s="79" t="s">
        <v>10145</v>
      </c>
      <c r="G319" s="79" t="s">
        <v>10146</v>
      </c>
      <c r="H319" s="79" t="s">
        <v>10147</v>
      </c>
      <c r="I319" s="79" t="s">
        <v>10148</v>
      </c>
      <c r="J319" s="79" t="s">
        <v>10149</v>
      </c>
      <c r="K319" s="79" t="s">
        <v>10150</v>
      </c>
      <c r="L319" s="79" t="s">
        <v>10151</v>
      </c>
      <c r="M319" s="79" t="s">
        <v>10152</v>
      </c>
      <c r="N319" s="79" t="s">
        <v>10153</v>
      </c>
      <c r="O319" s="79" t="s">
        <v>10154</v>
      </c>
      <c r="P319" s="79" t="s">
        <v>10155</v>
      </c>
    </row>
    <row r="320" spans="1:16" ht="12.75">
      <c r="A320" s="77">
        <v>37</v>
      </c>
      <c r="B320" s="79" t="s">
        <v>10156</v>
      </c>
      <c r="C320" s="79" t="s">
        <v>10157</v>
      </c>
      <c r="D320" s="79" t="s">
        <v>10158</v>
      </c>
      <c r="E320" s="79" t="s">
        <v>10159</v>
      </c>
      <c r="F320" s="79" t="s">
        <v>10160</v>
      </c>
      <c r="G320" s="79" t="s">
        <v>10161</v>
      </c>
      <c r="H320" s="79" t="s">
        <v>10162</v>
      </c>
      <c r="I320" s="79" t="s">
        <v>10163</v>
      </c>
      <c r="J320" s="79" t="s">
        <v>10164</v>
      </c>
      <c r="K320" s="79" t="s">
        <v>10165</v>
      </c>
      <c r="L320" s="79" t="s">
        <v>10166</v>
      </c>
      <c r="M320" s="79" t="s">
        <v>10167</v>
      </c>
      <c r="N320" s="79" t="s">
        <v>10168</v>
      </c>
      <c r="O320" s="79" t="s">
        <v>10169</v>
      </c>
      <c r="P320" s="79" t="s">
        <v>10170</v>
      </c>
    </row>
    <row r="321" spans="1:16" ht="12.75">
      <c r="A321" s="77">
        <v>38</v>
      </c>
      <c r="B321" s="79" t="s">
        <v>10171</v>
      </c>
      <c r="C321" s="79" t="s">
        <v>10172</v>
      </c>
      <c r="D321" s="79" t="s">
        <v>10173</v>
      </c>
      <c r="E321" s="79" t="s">
        <v>10174</v>
      </c>
      <c r="F321" s="79" t="s">
        <v>10175</v>
      </c>
      <c r="G321" s="79" t="s">
        <v>10176</v>
      </c>
      <c r="H321" s="79" t="s">
        <v>10177</v>
      </c>
      <c r="I321" s="79" t="s">
        <v>10178</v>
      </c>
      <c r="J321" s="79" t="s">
        <v>10179</v>
      </c>
      <c r="K321" s="79" t="s">
        <v>10180</v>
      </c>
      <c r="L321" s="79" t="s">
        <v>10181</v>
      </c>
      <c r="M321" s="79" t="s">
        <v>10182</v>
      </c>
      <c r="N321" s="79" t="s">
        <v>10183</v>
      </c>
      <c r="O321" s="79" t="s">
        <v>10184</v>
      </c>
      <c r="P321" s="79" t="s">
        <v>10185</v>
      </c>
    </row>
    <row r="322" spans="1:16" ht="12.75">
      <c r="A322" s="77">
        <v>39</v>
      </c>
      <c r="B322" s="79" t="s">
        <v>10186</v>
      </c>
      <c r="C322" s="79" t="s">
        <v>10187</v>
      </c>
      <c r="D322" s="79" t="s">
        <v>10188</v>
      </c>
      <c r="E322" s="79" t="s">
        <v>10189</v>
      </c>
      <c r="F322" s="79" t="s">
        <v>10190</v>
      </c>
      <c r="G322" s="79" t="s">
        <v>10191</v>
      </c>
      <c r="H322" s="79" t="s">
        <v>10192</v>
      </c>
      <c r="I322" s="79" t="s">
        <v>10193</v>
      </c>
      <c r="J322" s="79" t="s">
        <v>10194</v>
      </c>
      <c r="K322" s="79" t="s">
        <v>10195</v>
      </c>
      <c r="L322" s="79" t="s">
        <v>10196</v>
      </c>
      <c r="M322" s="79" t="s">
        <v>10197</v>
      </c>
      <c r="N322" s="79" t="s">
        <v>10198</v>
      </c>
      <c r="O322" s="79" t="s">
        <v>10199</v>
      </c>
      <c r="P322" s="79" t="s">
        <v>10200</v>
      </c>
    </row>
    <row r="323" spans="1:16" ht="12.75">
      <c r="A323" s="77">
        <v>40</v>
      </c>
      <c r="B323" s="79" t="s">
        <v>10201</v>
      </c>
      <c r="C323" s="79" t="s">
        <v>10202</v>
      </c>
      <c r="D323" s="79" t="s">
        <v>10203</v>
      </c>
      <c r="E323" s="79" t="s">
        <v>10204</v>
      </c>
      <c r="F323" s="79" t="s">
        <v>10205</v>
      </c>
      <c r="G323" s="79" t="s">
        <v>10206</v>
      </c>
      <c r="H323" s="79" t="s">
        <v>10207</v>
      </c>
      <c r="I323" s="79" t="s">
        <v>10208</v>
      </c>
      <c r="J323" s="79" t="s">
        <v>10209</v>
      </c>
      <c r="K323" s="79" t="s">
        <v>10210</v>
      </c>
      <c r="L323" s="79" t="s">
        <v>10211</v>
      </c>
      <c r="M323" s="79" t="s">
        <v>10212</v>
      </c>
      <c r="N323" s="79" t="s">
        <v>10213</v>
      </c>
      <c r="O323" s="79" t="s">
        <v>10214</v>
      </c>
      <c r="P323" s="79" t="s">
        <v>10215</v>
      </c>
    </row>
    <row r="324" spans="1:16" ht="12.75">
      <c r="A324" s="77">
        <v>41</v>
      </c>
      <c r="B324" s="79" t="s">
        <v>10216</v>
      </c>
      <c r="C324" s="79" t="s">
        <v>10217</v>
      </c>
      <c r="D324" s="79" t="s">
        <v>10218</v>
      </c>
      <c r="E324" s="79" t="s">
        <v>10219</v>
      </c>
      <c r="F324" s="79" t="s">
        <v>10220</v>
      </c>
      <c r="G324" s="79" t="s">
        <v>10221</v>
      </c>
      <c r="H324" s="79" t="s">
        <v>10222</v>
      </c>
      <c r="I324" s="79" t="s">
        <v>10223</v>
      </c>
      <c r="J324" s="79" t="s">
        <v>10224</v>
      </c>
      <c r="K324" s="79" t="s">
        <v>10225</v>
      </c>
      <c r="L324" s="79" t="s">
        <v>10226</v>
      </c>
      <c r="M324" s="79" t="s">
        <v>10227</v>
      </c>
      <c r="N324" s="79" t="s">
        <v>10228</v>
      </c>
      <c r="O324" s="79" t="s">
        <v>10229</v>
      </c>
      <c r="P324" s="79" t="s">
        <v>10230</v>
      </c>
    </row>
    <row r="325" spans="1:16" ht="12.75">
      <c r="A325" s="77">
        <v>42</v>
      </c>
      <c r="B325" s="79" t="s">
        <v>10231</v>
      </c>
      <c r="C325" s="79" t="s">
        <v>10232</v>
      </c>
      <c r="D325" s="79" t="s">
        <v>10233</v>
      </c>
      <c r="E325" s="79" t="s">
        <v>10234</v>
      </c>
      <c r="F325" s="79" t="s">
        <v>10235</v>
      </c>
      <c r="G325" s="79" t="s">
        <v>10236</v>
      </c>
      <c r="H325" s="79" t="s">
        <v>10237</v>
      </c>
      <c r="I325" s="79" t="s">
        <v>10238</v>
      </c>
      <c r="J325" s="79" t="s">
        <v>10239</v>
      </c>
      <c r="K325" s="79" t="s">
        <v>10240</v>
      </c>
      <c r="L325" s="79" t="s">
        <v>10241</v>
      </c>
      <c r="M325" s="79" t="s">
        <v>10242</v>
      </c>
      <c r="N325" s="79" t="s">
        <v>10243</v>
      </c>
      <c r="O325" s="79" t="s">
        <v>10244</v>
      </c>
      <c r="P325" s="79" t="s">
        <v>10245</v>
      </c>
    </row>
    <row r="326" spans="1:16" ht="12.75">
      <c r="A326" s="77">
        <v>43</v>
      </c>
      <c r="B326" s="79" t="s">
        <v>10246</v>
      </c>
      <c r="C326" s="79" t="s">
        <v>10247</v>
      </c>
      <c r="D326" s="79" t="s">
        <v>10248</v>
      </c>
      <c r="E326" s="79" t="s">
        <v>10249</v>
      </c>
      <c r="F326" s="79" t="s">
        <v>10250</v>
      </c>
      <c r="G326" s="79" t="s">
        <v>10251</v>
      </c>
      <c r="H326" s="79" t="s">
        <v>10252</v>
      </c>
      <c r="I326" s="79" t="s">
        <v>10253</v>
      </c>
      <c r="J326" s="79" t="s">
        <v>10254</v>
      </c>
      <c r="K326" s="79" t="s">
        <v>10255</v>
      </c>
      <c r="L326" s="79" t="s">
        <v>10256</v>
      </c>
      <c r="M326" s="79" t="s">
        <v>10257</v>
      </c>
      <c r="N326" s="79" t="s">
        <v>10258</v>
      </c>
      <c r="O326" s="79" t="s">
        <v>10259</v>
      </c>
      <c r="P326" s="79" t="s">
        <v>10260</v>
      </c>
    </row>
    <row r="327" spans="1:16" ht="12.75">
      <c r="A327" s="77">
        <v>44</v>
      </c>
      <c r="B327" s="79" t="s">
        <v>10261</v>
      </c>
      <c r="C327" s="79" t="s">
        <v>10262</v>
      </c>
      <c r="D327" s="79" t="s">
        <v>10263</v>
      </c>
      <c r="E327" s="79" t="s">
        <v>10264</v>
      </c>
      <c r="F327" s="79" t="s">
        <v>10265</v>
      </c>
      <c r="G327" s="79" t="s">
        <v>10266</v>
      </c>
      <c r="H327" s="79" t="s">
        <v>10267</v>
      </c>
      <c r="I327" s="79" t="s">
        <v>10268</v>
      </c>
      <c r="J327" s="79" t="s">
        <v>10269</v>
      </c>
      <c r="K327" s="79" t="s">
        <v>10270</v>
      </c>
      <c r="L327" s="79" t="s">
        <v>10271</v>
      </c>
      <c r="M327" s="79" t="s">
        <v>10272</v>
      </c>
      <c r="N327" s="79" t="s">
        <v>10273</v>
      </c>
      <c r="O327" s="79" t="s">
        <v>10274</v>
      </c>
      <c r="P327" s="79" t="s">
        <v>10275</v>
      </c>
    </row>
    <row r="328" spans="1:16" ht="12.75">
      <c r="A328" s="77">
        <v>45</v>
      </c>
      <c r="B328" s="79" t="s">
        <v>10276</v>
      </c>
      <c r="C328" s="79" t="s">
        <v>10277</v>
      </c>
      <c r="D328" s="79" t="s">
        <v>10278</v>
      </c>
      <c r="E328" s="79" t="s">
        <v>10279</v>
      </c>
      <c r="F328" s="79" t="s">
        <v>10280</v>
      </c>
      <c r="G328" s="79" t="s">
        <v>10281</v>
      </c>
      <c r="H328" s="79" t="s">
        <v>10282</v>
      </c>
      <c r="I328" s="79" t="s">
        <v>10283</v>
      </c>
      <c r="J328" s="79" t="s">
        <v>10284</v>
      </c>
      <c r="K328" s="79" t="s">
        <v>10285</v>
      </c>
      <c r="L328" s="79" t="s">
        <v>10286</v>
      </c>
      <c r="M328" s="79" t="s">
        <v>10287</v>
      </c>
      <c r="N328" s="79" t="s">
        <v>10288</v>
      </c>
      <c r="O328" s="79" t="s">
        <v>10289</v>
      </c>
      <c r="P328" s="79" t="s">
        <v>10290</v>
      </c>
    </row>
    <row r="329" spans="1:16" ht="12.75">
      <c r="A329" s="77">
        <v>46</v>
      </c>
      <c r="B329" s="79" t="s">
        <v>10291</v>
      </c>
      <c r="C329" s="79" t="s">
        <v>10292</v>
      </c>
      <c r="D329" s="79" t="s">
        <v>10293</v>
      </c>
      <c r="E329" s="79" t="s">
        <v>10294</v>
      </c>
      <c r="F329" s="79" t="s">
        <v>10295</v>
      </c>
      <c r="G329" s="79" t="s">
        <v>10296</v>
      </c>
      <c r="H329" s="79" t="s">
        <v>10297</v>
      </c>
      <c r="I329" s="79" t="s">
        <v>10298</v>
      </c>
      <c r="J329" s="79" t="s">
        <v>10299</v>
      </c>
      <c r="K329" s="79" t="s">
        <v>10300</v>
      </c>
      <c r="L329" s="79" t="s">
        <v>10301</v>
      </c>
      <c r="M329" s="79" t="s">
        <v>10302</v>
      </c>
      <c r="N329" s="79" t="s">
        <v>10303</v>
      </c>
      <c r="O329" s="79" t="s">
        <v>10304</v>
      </c>
      <c r="P329" s="79" t="s">
        <v>10305</v>
      </c>
    </row>
    <row r="330" spans="1:16" ht="12.75">
      <c r="A330" s="77">
        <v>47</v>
      </c>
      <c r="B330" s="79" t="s">
        <v>10306</v>
      </c>
      <c r="C330" s="79" t="s">
        <v>10307</v>
      </c>
      <c r="D330" s="79" t="s">
        <v>10308</v>
      </c>
      <c r="E330" s="79" t="s">
        <v>10309</v>
      </c>
      <c r="F330" s="79" t="s">
        <v>10310</v>
      </c>
      <c r="G330" s="79" t="s">
        <v>10311</v>
      </c>
      <c r="H330" s="79" t="s">
        <v>10312</v>
      </c>
      <c r="I330" s="79" t="s">
        <v>10313</v>
      </c>
      <c r="J330" s="79" t="s">
        <v>10314</v>
      </c>
      <c r="K330" s="79" t="s">
        <v>10315</v>
      </c>
      <c r="L330" s="79" t="s">
        <v>10316</v>
      </c>
      <c r="M330" s="79" t="s">
        <v>10317</v>
      </c>
      <c r="N330" s="79" t="s">
        <v>10318</v>
      </c>
      <c r="O330" s="79" t="s">
        <v>10319</v>
      </c>
      <c r="P330" s="79" t="s">
        <v>10320</v>
      </c>
    </row>
    <row r="331" spans="1:16" ht="12.75">
      <c r="A331" s="77">
        <v>48</v>
      </c>
      <c r="B331" s="79" t="s">
        <v>10321</v>
      </c>
      <c r="C331" s="79" t="s">
        <v>10322</v>
      </c>
      <c r="D331" s="79" t="s">
        <v>10323</v>
      </c>
      <c r="E331" s="79" t="s">
        <v>10324</v>
      </c>
      <c r="F331" s="79" t="s">
        <v>10325</v>
      </c>
      <c r="G331" s="79" t="s">
        <v>10326</v>
      </c>
      <c r="H331" s="79" t="s">
        <v>10327</v>
      </c>
      <c r="I331" s="79" t="s">
        <v>10328</v>
      </c>
      <c r="J331" s="79" t="s">
        <v>10329</v>
      </c>
      <c r="K331" s="79" t="s">
        <v>10330</v>
      </c>
      <c r="L331" s="79" t="s">
        <v>10331</v>
      </c>
      <c r="M331" s="79" t="s">
        <v>10332</v>
      </c>
      <c r="N331" s="79" t="s">
        <v>10333</v>
      </c>
      <c r="O331" s="79" t="s">
        <v>10334</v>
      </c>
      <c r="P331" s="79" t="s">
        <v>10335</v>
      </c>
    </row>
    <row r="333" ht="12.75">
      <c r="A333" s="76" t="e">
        <f>HLOOKUP('[2]NEER Claim Cost Calculator'!$I$22,B337:Q386,MATCH('[2]NEER Claim Cost Calculator'!$K$22,A337:A386))</f>
        <v>#REF!</v>
      </c>
    </row>
    <row r="334" spans="1:16" ht="12.75">
      <c r="A334" s="475" t="s">
        <v>10336</v>
      </c>
      <c r="B334" s="475"/>
      <c r="C334" s="475"/>
      <c r="D334" s="475"/>
      <c r="E334" s="475"/>
      <c r="F334" s="475"/>
      <c r="G334" s="475"/>
      <c r="H334" s="475"/>
      <c r="I334" s="475"/>
      <c r="J334" s="475"/>
      <c r="K334" s="475"/>
      <c r="L334" s="475"/>
      <c r="M334" s="475"/>
      <c r="N334" s="475"/>
      <c r="O334" s="475"/>
      <c r="P334" s="475"/>
    </row>
    <row r="335" spans="1:16" ht="12.75">
      <c r="A335" s="479" t="s">
        <v>10337</v>
      </c>
      <c r="B335" s="479"/>
      <c r="C335" s="479"/>
      <c r="D335" s="479"/>
      <c r="E335" s="479"/>
      <c r="F335" s="479"/>
      <c r="G335" s="479"/>
      <c r="H335" s="479"/>
      <c r="I335" s="479"/>
      <c r="J335" s="479"/>
      <c r="K335" s="479"/>
      <c r="L335" s="479"/>
      <c r="M335" s="479"/>
      <c r="N335" s="479"/>
      <c r="O335" s="479"/>
      <c r="P335" s="479"/>
    </row>
    <row r="336" spans="1:16" ht="12.75">
      <c r="A336" s="80" t="s">
        <v>10338</v>
      </c>
      <c r="B336" s="81" t="s">
        <v>10339</v>
      </c>
      <c r="C336" s="81" t="s">
        <v>10340</v>
      </c>
      <c r="D336" s="81" t="s">
        <v>10341</v>
      </c>
      <c r="E336" s="81" t="s">
        <v>10342</v>
      </c>
      <c r="F336" s="81" t="s">
        <v>10343</v>
      </c>
      <c r="G336" s="81" t="s">
        <v>10344</v>
      </c>
      <c r="H336" s="81" t="s">
        <v>10345</v>
      </c>
      <c r="I336" s="81" t="s">
        <v>10346</v>
      </c>
      <c r="J336" s="81" t="s">
        <v>10347</v>
      </c>
      <c r="K336" s="81" t="s">
        <v>10348</v>
      </c>
      <c r="L336" s="81" t="s">
        <v>10349</v>
      </c>
      <c r="M336" s="81" t="s">
        <v>10350</v>
      </c>
      <c r="N336" s="81" t="s">
        <v>10351</v>
      </c>
      <c r="O336" s="81" t="s">
        <v>10352</v>
      </c>
      <c r="P336" s="81" t="s">
        <v>10353</v>
      </c>
    </row>
    <row r="337" spans="1:16" ht="12.75">
      <c r="A337" s="82" t="s">
        <v>10354</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ht="12.75">
      <c r="A338" s="77">
        <v>0</v>
      </c>
      <c r="B338" s="79" t="s">
        <v>10355</v>
      </c>
      <c r="C338" s="79" t="s">
        <v>10356</v>
      </c>
      <c r="D338" s="79" t="s">
        <v>10357</v>
      </c>
      <c r="E338" s="79" t="s">
        <v>10358</v>
      </c>
      <c r="F338" s="79" t="s">
        <v>10359</v>
      </c>
      <c r="G338" s="79" t="s">
        <v>10360</v>
      </c>
      <c r="H338" s="79" t="s">
        <v>10361</v>
      </c>
      <c r="I338" s="79" t="s">
        <v>10362</v>
      </c>
      <c r="J338" s="79" t="s">
        <v>10363</v>
      </c>
      <c r="K338" s="79" t="s">
        <v>10364</v>
      </c>
      <c r="L338" s="79" t="s">
        <v>10365</v>
      </c>
      <c r="M338" s="79" t="s">
        <v>10366</v>
      </c>
      <c r="N338" s="79" t="s">
        <v>10367</v>
      </c>
      <c r="O338" s="79" t="s">
        <v>10368</v>
      </c>
      <c r="P338" s="79" t="s">
        <v>10369</v>
      </c>
    </row>
    <row r="339" spans="1:16" ht="12.75">
      <c r="A339" s="77">
        <v>1</v>
      </c>
      <c r="B339" s="79" t="s">
        <v>10370</v>
      </c>
      <c r="C339" s="79" t="s">
        <v>10371</v>
      </c>
      <c r="D339" s="79" t="s">
        <v>10372</v>
      </c>
      <c r="E339" s="79" t="s">
        <v>10373</v>
      </c>
      <c r="F339" s="79" t="s">
        <v>10374</v>
      </c>
      <c r="G339" s="79" t="s">
        <v>10375</v>
      </c>
      <c r="H339" s="79" t="s">
        <v>10376</v>
      </c>
      <c r="I339" s="79" t="s">
        <v>10377</v>
      </c>
      <c r="J339" s="79" t="s">
        <v>10378</v>
      </c>
      <c r="K339" s="79" t="s">
        <v>10379</v>
      </c>
      <c r="L339" s="79" t="s">
        <v>10380</v>
      </c>
      <c r="M339" s="79" t="s">
        <v>10381</v>
      </c>
      <c r="N339" s="79" t="s">
        <v>10382</v>
      </c>
      <c r="O339" s="79" t="s">
        <v>10383</v>
      </c>
      <c r="P339" s="79" t="s">
        <v>10384</v>
      </c>
    </row>
    <row r="340" spans="1:16" ht="12.75">
      <c r="A340" s="77">
        <v>2</v>
      </c>
      <c r="B340" s="79" t="s">
        <v>10385</v>
      </c>
      <c r="C340" s="79" t="s">
        <v>10386</v>
      </c>
      <c r="D340" s="79" t="s">
        <v>10387</v>
      </c>
      <c r="E340" s="79" t="s">
        <v>10388</v>
      </c>
      <c r="F340" s="79" t="s">
        <v>10389</v>
      </c>
      <c r="G340" s="79" t="s">
        <v>10390</v>
      </c>
      <c r="H340" s="79" t="s">
        <v>10391</v>
      </c>
      <c r="I340" s="79" t="s">
        <v>10392</v>
      </c>
      <c r="J340" s="79" t="s">
        <v>10393</v>
      </c>
      <c r="K340" s="79" t="s">
        <v>10394</v>
      </c>
      <c r="L340" s="79" t="s">
        <v>10395</v>
      </c>
      <c r="M340" s="79" t="s">
        <v>10396</v>
      </c>
      <c r="N340" s="79" t="s">
        <v>10397</v>
      </c>
      <c r="O340" s="79" t="s">
        <v>10398</v>
      </c>
      <c r="P340" s="79" t="s">
        <v>10399</v>
      </c>
    </row>
    <row r="341" spans="1:16" ht="12.75">
      <c r="A341" s="77">
        <v>3</v>
      </c>
      <c r="B341" s="79" t="s">
        <v>10400</v>
      </c>
      <c r="C341" s="79" t="s">
        <v>10401</v>
      </c>
      <c r="D341" s="79" t="s">
        <v>10402</v>
      </c>
      <c r="E341" s="79" t="s">
        <v>10403</v>
      </c>
      <c r="F341" s="79" t="s">
        <v>10404</v>
      </c>
      <c r="G341" s="79" t="s">
        <v>10405</v>
      </c>
      <c r="H341" s="79" t="s">
        <v>10406</v>
      </c>
      <c r="I341" s="79" t="s">
        <v>10407</v>
      </c>
      <c r="J341" s="79" t="s">
        <v>10408</v>
      </c>
      <c r="K341" s="79" t="s">
        <v>10409</v>
      </c>
      <c r="L341" s="79" t="s">
        <v>10410</v>
      </c>
      <c r="M341" s="79" t="s">
        <v>10411</v>
      </c>
      <c r="N341" s="79" t="s">
        <v>10412</v>
      </c>
      <c r="O341" s="79" t="s">
        <v>10413</v>
      </c>
      <c r="P341" s="79" t="s">
        <v>10414</v>
      </c>
    </row>
    <row r="342" spans="1:16" ht="12.75">
      <c r="A342" s="77">
        <v>4</v>
      </c>
      <c r="B342" s="79" t="s">
        <v>10415</v>
      </c>
      <c r="C342" s="79" t="s">
        <v>10416</v>
      </c>
      <c r="D342" s="79" t="s">
        <v>10417</v>
      </c>
      <c r="E342" s="79" t="s">
        <v>10418</v>
      </c>
      <c r="F342" s="79" t="s">
        <v>10419</v>
      </c>
      <c r="G342" s="79" t="s">
        <v>10420</v>
      </c>
      <c r="H342" s="79" t="s">
        <v>10421</v>
      </c>
      <c r="I342" s="79" t="s">
        <v>10422</v>
      </c>
      <c r="J342" s="79" t="s">
        <v>10423</v>
      </c>
      <c r="K342" s="79" t="s">
        <v>10424</v>
      </c>
      <c r="L342" s="79" t="s">
        <v>10425</v>
      </c>
      <c r="M342" s="79" t="s">
        <v>10426</v>
      </c>
      <c r="N342" s="79" t="s">
        <v>10427</v>
      </c>
      <c r="O342" s="79" t="s">
        <v>10428</v>
      </c>
      <c r="P342" s="79" t="s">
        <v>10429</v>
      </c>
    </row>
    <row r="343" spans="1:16" ht="12.75">
      <c r="A343" s="77">
        <v>5</v>
      </c>
      <c r="B343" s="79" t="s">
        <v>10430</v>
      </c>
      <c r="C343" s="79" t="s">
        <v>10431</v>
      </c>
      <c r="D343" s="79" t="s">
        <v>10432</v>
      </c>
      <c r="E343" s="79" t="s">
        <v>10433</v>
      </c>
      <c r="F343" s="79" t="s">
        <v>10434</v>
      </c>
      <c r="G343" s="79" t="s">
        <v>10435</v>
      </c>
      <c r="H343" s="79" t="s">
        <v>10436</v>
      </c>
      <c r="I343" s="79" t="s">
        <v>10437</v>
      </c>
      <c r="J343" s="79" t="s">
        <v>10438</v>
      </c>
      <c r="K343" s="79" t="s">
        <v>10439</v>
      </c>
      <c r="L343" s="79" t="s">
        <v>10440</v>
      </c>
      <c r="M343" s="79" t="s">
        <v>10441</v>
      </c>
      <c r="N343" s="79" t="s">
        <v>10442</v>
      </c>
      <c r="O343" s="79" t="s">
        <v>10443</v>
      </c>
      <c r="P343" s="79" t="s">
        <v>10444</v>
      </c>
    </row>
    <row r="344" spans="1:16" ht="12.75">
      <c r="A344" s="77">
        <v>6</v>
      </c>
      <c r="B344" s="79" t="s">
        <v>10445</v>
      </c>
      <c r="C344" s="79" t="s">
        <v>10446</v>
      </c>
      <c r="D344" s="79" t="s">
        <v>10447</v>
      </c>
      <c r="E344" s="79" t="s">
        <v>10448</v>
      </c>
      <c r="F344" s="79" t="s">
        <v>10449</v>
      </c>
      <c r="G344" s="79" t="s">
        <v>10450</v>
      </c>
      <c r="H344" s="79" t="s">
        <v>10451</v>
      </c>
      <c r="I344" s="79" t="s">
        <v>10452</v>
      </c>
      <c r="J344" s="79" t="s">
        <v>10453</v>
      </c>
      <c r="K344" s="79" t="s">
        <v>10454</v>
      </c>
      <c r="L344" s="79" t="s">
        <v>10455</v>
      </c>
      <c r="M344" s="79" t="s">
        <v>10456</v>
      </c>
      <c r="N344" s="79" t="s">
        <v>10457</v>
      </c>
      <c r="O344" s="79" t="s">
        <v>10458</v>
      </c>
      <c r="P344" s="79" t="s">
        <v>10459</v>
      </c>
    </row>
    <row r="345" spans="1:16" ht="12.75">
      <c r="A345" s="77">
        <v>7</v>
      </c>
      <c r="B345" s="79" t="s">
        <v>10460</v>
      </c>
      <c r="C345" s="79" t="s">
        <v>10461</v>
      </c>
      <c r="D345" s="79" t="s">
        <v>10462</v>
      </c>
      <c r="E345" s="79" t="s">
        <v>10463</v>
      </c>
      <c r="F345" s="79" t="s">
        <v>10464</v>
      </c>
      <c r="G345" s="79" t="s">
        <v>10465</v>
      </c>
      <c r="H345" s="79" t="s">
        <v>10466</v>
      </c>
      <c r="I345" s="79" t="s">
        <v>10467</v>
      </c>
      <c r="J345" s="79" t="s">
        <v>10468</v>
      </c>
      <c r="K345" s="79" t="s">
        <v>10469</v>
      </c>
      <c r="L345" s="79" t="s">
        <v>10470</v>
      </c>
      <c r="M345" s="79" t="s">
        <v>10471</v>
      </c>
      <c r="N345" s="79" t="s">
        <v>10472</v>
      </c>
      <c r="O345" s="79" t="s">
        <v>10473</v>
      </c>
      <c r="P345" s="79" t="s">
        <v>10474</v>
      </c>
    </row>
    <row r="346" spans="1:16" ht="12.75">
      <c r="A346" s="77">
        <v>8</v>
      </c>
      <c r="B346" s="79" t="s">
        <v>10475</v>
      </c>
      <c r="C346" s="79" t="s">
        <v>10476</v>
      </c>
      <c r="D346" s="79" t="s">
        <v>10477</v>
      </c>
      <c r="E346" s="79" t="s">
        <v>10478</v>
      </c>
      <c r="F346" s="79" t="s">
        <v>10479</v>
      </c>
      <c r="G346" s="79" t="s">
        <v>10480</v>
      </c>
      <c r="H346" s="79" t="s">
        <v>10481</v>
      </c>
      <c r="I346" s="79" t="s">
        <v>10482</v>
      </c>
      <c r="J346" s="79" t="s">
        <v>10483</v>
      </c>
      <c r="K346" s="79" t="s">
        <v>10484</v>
      </c>
      <c r="L346" s="79" t="s">
        <v>10485</v>
      </c>
      <c r="M346" s="79" t="s">
        <v>10486</v>
      </c>
      <c r="N346" s="79" t="s">
        <v>10487</v>
      </c>
      <c r="O346" s="79" t="s">
        <v>10488</v>
      </c>
      <c r="P346" s="79" t="s">
        <v>10489</v>
      </c>
    </row>
    <row r="347" spans="1:16" ht="12.75">
      <c r="A347" s="77">
        <v>9</v>
      </c>
      <c r="B347" s="79" t="s">
        <v>10490</v>
      </c>
      <c r="C347" s="79" t="s">
        <v>10491</v>
      </c>
      <c r="D347" s="79" t="s">
        <v>10492</v>
      </c>
      <c r="E347" s="79" t="s">
        <v>10493</v>
      </c>
      <c r="F347" s="79" t="s">
        <v>10494</v>
      </c>
      <c r="G347" s="79" t="s">
        <v>10495</v>
      </c>
      <c r="H347" s="79" t="s">
        <v>10496</v>
      </c>
      <c r="I347" s="79" t="s">
        <v>10497</v>
      </c>
      <c r="J347" s="79" t="s">
        <v>10498</v>
      </c>
      <c r="K347" s="79" t="s">
        <v>10499</v>
      </c>
      <c r="L347" s="79" t="s">
        <v>10500</v>
      </c>
      <c r="M347" s="79" t="s">
        <v>10501</v>
      </c>
      <c r="N347" s="79" t="s">
        <v>10502</v>
      </c>
      <c r="O347" s="79" t="s">
        <v>10503</v>
      </c>
      <c r="P347" s="79" t="s">
        <v>10504</v>
      </c>
    </row>
    <row r="348" spans="1:16" ht="12.75">
      <c r="A348" s="77">
        <v>10</v>
      </c>
      <c r="B348" s="79" t="s">
        <v>10505</v>
      </c>
      <c r="C348" s="79" t="s">
        <v>10506</v>
      </c>
      <c r="D348" s="79" t="s">
        <v>10507</v>
      </c>
      <c r="E348" s="79" t="s">
        <v>10508</v>
      </c>
      <c r="F348" s="79" t="s">
        <v>10509</v>
      </c>
      <c r="G348" s="79" t="s">
        <v>10510</v>
      </c>
      <c r="H348" s="79" t="s">
        <v>10511</v>
      </c>
      <c r="I348" s="79" t="s">
        <v>10512</v>
      </c>
      <c r="J348" s="79" t="s">
        <v>10513</v>
      </c>
      <c r="K348" s="79" t="s">
        <v>10514</v>
      </c>
      <c r="L348" s="79" t="s">
        <v>10515</v>
      </c>
      <c r="M348" s="79" t="s">
        <v>10516</v>
      </c>
      <c r="N348" s="79" t="s">
        <v>10517</v>
      </c>
      <c r="O348" s="79" t="s">
        <v>10518</v>
      </c>
      <c r="P348" s="79" t="s">
        <v>10519</v>
      </c>
    </row>
    <row r="349" spans="1:16" ht="12.75">
      <c r="A349" s="77">
        <v>11</v>
      </c>
      <c r="B349" s="79" t="s">
        <v>10520</v>
      </c>
      <c r="C349" s="79" t="s">
        <v>10521</v>
      </c>
      <c r="D349" s="79" t="s">
        <v>10522</v>
      </c>
      <c r="E349" s="79" t="s">
        <v>10523</v>
      </c>
      <c r="F349" s="79" t="s">
        <v>10524</v>
      </c>
      <c r="G349" s="79" t="s">
        <v>10525</v>
      </c>
      <c r="H349" s="79" t="s">
        <v>10526</v>
      </c>
      <c r="I349" s="79" t="s">
        <v>10527</v>
      </c>
      <c r="J349" s="79" t="s">
        <v>10528</v>
      </c>
      <c r="K349" s="79" t="s">
        <v>10529</v>
      </c>
      <c r="L349" s="79" t="s">
        <v>10530</v>
      </c>
      <c r="M349" s="79" t="s">
        <v>10531</v>
      </c>
      <c r="N349" s="79" t="s">
        <v>10532</v>
      </c>
      <c r="O349" s="79" t="s">
        <v>10533</v>
      </c>
      <c r="P349" s="79" t="s">
        <v>10534</v>
      </c>
    </row>
    <row r="350" spans="1:16" ht="12.75">
      <c r="A350" s="77">
        <v>12</v>
      </c>
      <c r="B350" s="79" t="s">
        <v>10535</v>
      </c>
      <c r="C350" s="79" t="s">
        <v>10536</v>
      </c>
      <c r="D350" s="79" t="s">
        <v>10537</v>
      </c>
      <c r="E350" s="79" t="s">
        <v>10538</v>
      </c>
      <c r="F350" s="79" t="s">
        <v>10539</v>
      </c>
      <c r="G350" s="79" t="s">
        <v>10540</v>
      </c>
      <c r="H350" s="79" t="s">
        <v>10541</v>
      </c>
      <c r="I350" s="79" t="s">
        <v>10542</v>
      </c>
      <c r="J350" s="79" t="s">
        <v>10543</v>
      </c>
      <c r="K350" s="79" t="s">
        <v>10544</v>
      </c>
      <c r="L350" s="79" t="s">
        <v>10545</v>
      </c>
      <c r="M350" s="79" t="s">
        <v>10546</v>
      </c>
      <c r="N350" s="79" t="s">
        <v>10547</v>
      </c>
      <c r="O350" s="79" t="s">
        <v>10548</v>
      </c>
      <c r="P350" s="79" t="s">
        <v>10549</v>
      </c>
    </row>
    <row r="351" spans="1:16" ht="12.75">
      <c r="A351" s="77">
        <v>13</v>
      </c>
      <c r="B351" s="79" t="s">
        <v>10550</v>
      </c>
      <c r="C351" s="79" t="s">
        <v>10551</v>
      </c>
      <c r="D351" s="79" t="s">
        <v>10552</v>
      </c>
      <c r="E351" s="79" t="s">
        <v>10553</v>
      </c>
      <c r="F351" s="79" t="s">
        <v>10554</v>
      </c>
      <c r="G351" s="79" t="s">
        <v>10555</v>
      </c>
      <c r="H351" s="79" t="s">
        <v>10556</v>
      </c>
      <c r="I351" s="79" t="s">
        <v>10557</v>
      </c>
      <c r="J351" s="79" t="s">
        <v>10558</v>
      </c>
      <c r="K351" s="79" t="s">
        <v>10559</v>
      </c>
      <c r="L351" s="79" t="s">
        <v>10560</v>
      </c>
      <c r="M351" s="79" t="s">
        <v>10561</v>
      </c>
      <c r="N351" s="79" t="s">
        <v>10562</v>
      </c>
      <c r="O351" s="79" t="s">
        <v>10563</v>
      </c>
      <c r="P351" s="79" t="s">
        <v>10564</v>
      </c>
    </row>
    <row r="352" spans="1:16" ht="12.75">
      <c r="A352" s="77">
        <v>14</v>
      </c>
      <c r="B352" s="79" t="s">
        <v>10565</v>
      </c>
      <c r="C352" s="79" t="s">
        <v>10566</v>
      </c>
      <c r="D352" s="79" t="s">
        <v>10567</v>
      </c>
      <c r="E352" s="79" t="s">
        <v>10568</v>
      </c>
      <c r="F352" s="79" t="s">
        <v>10569</v>
      </c>
      <c r="G352" s="79" t="s">
        <v>10570</v>
      </c>
      <c r="H352" s="79" t="s">
        <v>10571</v>
      </c>
      <c r="I352" s="79" t="s">
        <v>10572</v>
      </c>
      <c r="J352" s="79" t="s">
        <v>10573</v>
      </c>
      <c r="K352" s="79" t="s">
        <v>10574</v>
      </c>
      <c r="L352" s="79" t="s">
        <v>10575</v>
      </c>
      <c r="M352" s="79" t="s">
        <v>10576</v>
      </c>
      <c r="N352" s="79" t="s">
        <v>10577</v>
      </c>
      <c r="O352" s="79" t="s">
        <v>10578</v>
      </c>
      <c r="P352" s="79" t="s">
        <v>10579</v>
      </c>
    </row>
    <row r="353" spans="1:16" ht="12.75">
      <c r="A353" s="77">
        <v>15</v>
      </c>
      <c r="B353" s="79" t="s">
        <v>10580</v>
      </c>
      <c r="C353" s="79" t="s">
        <v>10581</v>
      </c>
      <c r="D353" s="79" t="s">
        <v>10582</v>
      </c>
      <c r="E353" s="79" t="s">
        <v>10583</v>
      </c>
      <c r="F353" s="79" t="s">
        <v>10584</v>
      </c>
      <c r="G353" s="79" t="s">
        <v>10585</v>
      </c>
      <c r="H353" s="79" t="s">
        <v>10586</v>
      </c>
      <c r="I353" s="79" t="s">
        <v>10587</v>
      </c>
      <c r="J353" s="79" t="s">
        <v>10588</v>
      </c>
      <c r="K353" s="79" t="s">
        <v>10589</v>
      </c>
      <c r="L353" s="79" t="s">
        <v>10590</v>
      </c>
      <c r="M353" s="79" t="s">
        <v>10591</v>
      </c>
      <c r="N353" s="79" t="s">
        <v>10592</v>
      </c>
      <c r="O353" s="79" t="s">
        <v>10593</v>
      </c>
      <c r="P353" s="79" t="s">
        <v>10594</v>
      </c>
    </row>
    <row r="354" spans="1:16" ht="12.75">
      <c r="A354" s="77">
        <v>16</v>
      </c>
      <c r="B354" s="79" t="s">
        <v>10595</v>
      </c>
      <c r="C354" s="79" t="s">
        <v>10596</v>
      </c>
      <c r="D354" s="79" t="s">
        <v>10597</v>
      </c>
      <c r="E354" s="79" t="s">
        <v>10598</v>
      </c>
      <c r="F354" s="79" t="s">
        <v>10599</v>
      </c>
      <c r="G354" s="79" t="s">
        <v>10600</v>
      </c>
      <c r="H354" s="79" t="s">
        <v>10601</v>
      </c>
      <c r="I354" s="79" t="s">
        <v>10602</v>
      </c>
      <c r="J354" s="79" t="s">
        <v>10603</v>
      </c>
      <c r="K354" s="79" t="s">
        <v>10604</v>
      </c>
      <c r="L354" s="79" t="s">
        <v>10605</v>
      </c>
      <c r="M354" s="79" t="s">
        <v>10606</v>
      </c>
      <c r="N354" s="79" t="s">
        <v>10607</v>
      </c>
      <c r="O354" s="79" t="s">
        <v>10608</v>
      </c>
      <c r="P354" s="79" t="s">
        <v>10609</v>
      </c>
    </row>
    <row r="355" spans="1:16" ht="12.75">
      <c r="A355" s="77">
        <v>17</v>
      </c>
      <c r="B355" s="79" t="s">
        <v>10610</v>
      </c>
      <c r="C355" s="79" t="s">
        <v>10611</v>
      </c>
      <c r="D355" s="79" t="s">
        <v>10612</v>
      </c>
      <c r="E355" s="79" t="s">
        <v>10613</v>
      </c>
      <c r="F355" s="79" t="s">
        <v>10614</v>
      </c>
      <c r="G355" s="79" t="s">
        <v>10615</v>
      </c>
      <c r="H355" s="79" t="s">
        <v>10616</v>
      </c>
      <c r="I355" s="79" t="s">
        <v>10617</v>
      </c>
      <c r="J355" s="79" t="s">
        <v>10618</v>
      </c>
      <c r="K355" s="79" t="s">
        <v>10619</v>
      </c>
      <c r="L355" s="79" t="s">
        <v>10620</v>
      </c>
      <c r="M355" s="79" t="s">
        <v>10621</v>
      </c>
      <c r="N355" s="79" t="s">
        <v>10622</v>
      </c>
      <c r="O355" s="79" t="s">
        <v>10623</v>
      </c>
      <c r="P355" s="79" t="s">
        <v>10624</v>
      </c>
    </row>
    <row r="356" spans="1:16" ht="12.75">
      <c r="A356" s="77">
        <v>18</v>
      </c>
      <c r="B356" s="79" t="s">
        <v>10625</v>
      </c>
      <c r="C356" s="79" t="s">
        <v>10626</v>
      </c>
      <c r="D356" s="79" t="s">
        <v>10627</v>
      </c>
      <c r="E356" s="79" t="s">
        <v>10628</v>
      </c>
      <c r="F356" s="79" t="s">
        <v>10629</v>
      </c>
      <c r="G356" s="79" t="s">
        <v>10630</v>
      </c>
      <c r="H356" s="79" t="s">
        <v>10631</v>
      </c>
      <c r="I356" s="79" t="s">
        <v>10632</v>
      </c>
      <c r="J356" s="79" t="s">
        <v>10633</v>
      </c>
      <c r="K356" s="79" t="s">
        <v>10634</v>
      </c>
      <c r="L356" s="79" t="s">
        <v>10635</v>
      </c>
      <c r="M356" s="79" t="s">
        <v>10636</v>
      </c>
      <c r="N356" s="79" t="s">
        <v>10637</v>
      </c>
      <c r="O356" s="79" t="s">
        <v>10638</v>
      </c>
      <c r="P356" s="79" t="s">
        <v>10639</v>
      </c>
    </row>
    <row r="357" spans="1:16" ht="12.75">
      <c r="A357" s="77">
        <v>19</v>
      </c>
      <c r="B357" s="79" t="s">
        <v>10640</v>
      </c>
      <c r="C357" s="79" t="s">
        <v>10641</v>
      </c>
      <c r="D357" s="79" t="s">
        <v>10642</v>
      </c>
      <c r="E357" s="79" t="s">
        <v>10643</v>
      </c>
      <c r="F357" s="79" t="s">
        <v>10644</v>
      </c>
      <c r="G357" s="79" t="s">
        <v>10645</v>
      </c>
      <c r="H357" s="79" t="s">
        <v>10646</v>
      </c>
      <c r="I357" s="79" t="s">
        <v>10647</v>
      </c>
      <c r="J357" s="79" t="s">
        <v>10648</v>
      </c>
      <c r="K357" s="79" t="s">
        <v>10649</v>
      </c>
      <c r="L357" s="79" t="s">
        <v>10650</v>
      </c>
      <c r="M357" s="79" t="s">
        <v>10651</v>
      </c>
      <c r="N357" s="79" t="s">
        <v>10652</v>
      </c>
      <c r="O357" s="79" t="s">
        <v>10653</v>
      </c>
      <c r="P357" s="79" t="s">
        <v>10654</v>
      </c>
    </row>
    <row r="358" spans="1:16" ht="12.75">
      <c r="A358" s="77">
        <v>20</v>
      </c>
      <c r="B358" s="79" t="s">
        <v>10655</v>
      </c>
      <c r="C358" s="79" t="s">
        <v>10656</v>
      </c>
      <c r="D358" s="79" t="s">
        <v>10657</v>
      </c>
      <c r="E358" s="79" t="s">
        <v>10658</v>
      </c>
      <c r="F358" s="79" t="s">
        <v>10659</v>
      </c>
      <c r="G358" s="79" t="s">
        <v>10660</v>
      </c>
      <c r="H358" s="79" t="s">
        <v>10661</v>
      </c>
      <c r="I358" s="79" t="s">
        <v>10662</v>
      </c>
      <c r="J358" s="79" t="s">
        <v>10663</v>
      </c>
      <c r="K358" s="79" t="s">
        <v>10664</v>
      </c>
      <c r="L358" s="79" t="s">
        <v>10665</v>
      </c>
      <c r="M358" s="79" t="s">
        <v>10666</v>
      </c>
      <c r="N358" s="79" t="s">
        <v>10667</v>
      </c>
      <c r="O358" s="79" t="s">
        <v>10668</v>
      </c>
      <c r="P358" s="79" t="s">
        <v>10669</v>
      </c>
    </row>
    <row r="359" spans="1:16" ht="12.75">
      <c r="A359" s="77">
        <v>21</v>
      </c>
      <c r="B359" s="79" t="s">
        <v>10670</v>
      </c>
      <c r="C359" s="79" t="s">
        <v>10671</v>
      </c>
      <c r="D359" s="79" t="s">
        <v>10672</v>
      </c>
      <c r="E359" s="79" t="s">
        <v>10673</v>
      </c>
      <c r="F359" s="79" t="s">
        <v>10674</v>
      </c>
      <c r="G359" s="79" t="s">
        <v>10675</v>
      </c>
      <c r="H359" s="79" t="s">
        <v>10676</v>
      </c>
      <c r="I359" s="79" t="s">
        <v>10677</v>
      </c>
      <c r="J359" s="79" t="s">
        <v>10678</v>
      </c>
      <c r="K359" s="79" t="s">
        <v>10679</v>
      </c>
      <c r="L359" s="79" t="s">
        <v>10680</v>
      </c>
      <c r="M359" s="79" t="s">
        <v>10681</v>
      </c>
      <c r="N359" s="79" t="s">
        <v>10682</v>
      </c>
      <c r="O359" s="79" t="s">
        <v>10683</v>
      </c>
      <c r="P359" s="79" t="s">
        <v>10684</v>
      </c>
    </row>
    <row r="360" spans="1:16" ht="12.75">
      <c r="A360" s="77">
        <v>22</v>
      </c>
      <c r="B360" s="79" t="s">
        <v>10685</v>
      </c>
      <c r="C360" s="79" t="s">
        <v>10686</v>
      </c>
      <c r="D360" s="79" t="s">
        <v>10687</v>
      </c>
      <c r="E360" s="79" t="s">
        <v>10688</v>
      </c>
      <c r="F360" s="79" t="s">
        <v>10689</v>
      </c>
      <c r="G360" s="79" t="s">
        <v>10690</v>
      </c>
      <c r="H360" s="79" t="s">
        <v>10691</v>
      </c>
      <c r="I360" s="79" t="s">
        <v>10692</v>
      </c>
      <c r="J360" s="79" t="s">
        <v>10693</v>
      </c>
      <c r="K360" s="79" t="s">
        <v>10694</v>
      </c>
      <c r="L360" s="79" t="s">
        <v>10695</v>
      </c>
      <c r="M360" s="79" t="s">
        <v>10696</v>
      </c>
      <c r="N360" s="79" t="s">
        <v>10697</v>
      </c>
      <c r="O360" s="79" t="s">
        <v>10698</v>
      </c>
      <c r="P360" s="79" t="s">
        <v>10699</v>
      </c>
    </row>
    <row r="361" spans="1:16" ht="12.75">
      <c r="A361" s="77">
        <v>23</v>
      </c>
      <c r="B361" s="79" t="s">
        <v>10700</v>
      </c>
      <c r="C361" s="79" t="s">
        <v>10701</v>
      </c>
      <c r="D361" s="79" t="s">
        <v>10702</v>
      </c>
      <c r="E361" s="79" t="s">
        <v>10703</v>
      </c>
      <c r="F361" s="79" t="s">
        <v>10704</v>
      </c>
      <c r="G361" s="79" t="s">
        <v>10705</v>
      </c>
      <c r="H361" s="79" t="s">
        <v>10706</v>
      </c>
      <c r="I361" s="79" t="s">
        <v>10707</v>
      </c>
      <c r="J361" s="79" t="s">
        <v>10708</v>
      </c>
      <c r="K361" s="79" t="s">
        <v>10709</v>
      </c>
      <c r="L361" s="79" t="s">
        <v>10710</v>
      </c>
      <c r="M361" s="79" t="s">
        <v>10711</v>
      </c>
      <c r="N361" s="79" t="s">
        <v>10712</v>
      </c>
      <c r="O361" s="79" t="s">
        <v>10713</v>
      </c>
      <c r="P361" s="79" t="s">
        <v>10714</v>
      </c>
    </row>
    <row r="362" spans="1:16" ht="12.75">
      <c r="A362" s="77">
        <v>24</v>
      </c>
      <c r="B362" s="79" t="s">
        <v>10715</v>
      </c>
      <c r="C362" s="79" t="s">
        <v>10716</v>
      </c>
      <c r="D362" s="79" t="s">
        <v>10717</v>
      </c>
      <c r="E362" s="79" t="s">
        <v>10718</v>
      </c>
      <c r="F362" s="79" t="s">
        <v>10719</v>
      </c>
      <c r="G362" s="79" t="s">
        <v>10720</v>
      </c>
      <c r="H362" s="79" t="s">
        <v>10721</v>
      </c>
      <c r="I362" s="79" t="s">
        <v>10722</v>
      </c>
      <c r="J362" s="79" t="s">
        <v>10723</v>
      </c>
      <c r="K362" s="79" t="s">
        <v>10724</v>
      </c>
      <c r="L362" s="79" t="s">
        <v>10725</v>
      </c>
      <c r="M362" s="79" t="s">
        <v>10726</v>
      </c>
      <c r="N362" s="79" t="s">
        <v>10727</v>
      </c>
      <c r="O362" s="79" t="s">
        <v>10728</v>
      </c>
      <c r="P362" s="79" t="s">
        <v>10729</v>
      </c>
    </row>
    <row r="363" spans="1:16" ht="12.75">
      <c r="A363" s="77">
        <v>25</v>
      </c>
      <c r="B363" s="79" t="s">
        <v>10730</v>
      </c>
      <c r="C363" s="79" t="s">
        <v>10731</v>
      </c>
      <c r="D363" s="79" t="s">
        <v>10732</v>
      </c>
      <c r="E363" s="79" t="s">
        <v>10733</v>
      </c>
      <c r="F363" s="79" t="s">
        <v>10734</v>
      </c>
      <c r="G363" s="79" t="s">
        <v>10735</v>
      </c>
      <c r="H363" s="79" t="s">
        <v>10736</v>
      </c>
      <c r="I363" s="79" t="s">
        <v>10737</v>
      </c>
      <c r="J363" s="79" t="s">
        <v>10738</v>
      </c>
      <c r="K363" s="79" t="s">
        <v>10739</v>
      </c>
      <c r="L363" s="79" t="s">
        <v>10740</v>
      </c>
      <c r="M363" s="79" t="s">
        <v>10741</v>
      </c>
      <c r="N363" s="79" t="s">
        <v>10742</v>
      </c>
      <c r="O363" s="79" t="s">
        <v>10743</v>
      </c>
      <c r="P363" s="79" t="s">
        <v>10744</v>
      </c>
    </row>
    <row r="364" spans="1:16" ht="12.75">
      <c r="A364" s="77">
        <v>26</v>
      </c>
      <c r="B364" s="79" t="s">
        <v>10745</v>
      </c>
      <c r="C364" s="79" t="s">
        <v>10746</v>
      </c>
      <c r="D364" s="79" t="s">
        <v>10747</v>
      </c>
      <c r="E364" s="79" t="s">
        <v>10748</v>
      </c>
      <c r="F364" s="79" t="s">
        <v>10749</v>
      </c>
      <c r="G364" s="79" t="s">
        <v>10750</v>
      </c>
      <c r="H364" s="79" t="s">
        <v>10751</v>
      </c>
      <c r="I364" s="79" t="s">
        <v>10752</v>
      </c>
      <c r="J364" s="79" t="s">
        <v>10753</v>
      </c>
      <c r="K364" s="79" t="s">
        <v>10754</v>
      </c>
      <c r="L364" s="79" t="s">
        <v>10755</v>
      </c>
      <c r="M364" s="79" t="s">
        <v>10756</v>
      </c>
      <c r="N364" s="79" t="s">
        <v>10757</v>
      </c>
      <c r="O364" s="79" t="s">
        <v>10758</v>
      </c>
      <c r="P364" s="79" t="s">
        <v>10759</v>
      </c>
    </row>
    <row r="365" spans="1:16" ht="12.75">
      <c r="A365" s="77">
        <v>27</v>
      </c>
      <c r="B365" s="79" t="s">
        <v>10760</v>
      </c>
      <c r="C365" s="79" t="s">
        <v>10761</v>
      </c>
      <c r="D365" s="79" t="s">
        <v>10762</v>
      </c>
      <c r="E365" s="79" t="s">
        <v>10763</v>
      </c>
      <c r="F365" s="79" t="s">
        <v>10764</v>
      </c>
      <c r="G365" s="79" t="s">
        <v>10765</v>
      </c>
      <c r="H365" s="79" t="s">
        <v>10766</v>
      </c>
      <c r="I365" s="79" t="s">
        <v>10767</v>
      </c>
      <c r="J365" s="79" t="s">
        <v>10768</v>
      </c>
      <c r="K365" s="79" t="s">
        <v>10769</v>
      </c>
      <c r="L365" s="79" t="s">
        <v>10770</v>
      </c>
      <c r="M365" s="79" t="s">
        <v>10771</v>
      </c>
      <c r="N365" s="79" t="s">
        <v>10772</v>
      </c>
      <c r="O365" s="79" t="s">
        <v>10773</v>
      </c>
      <c r="P365" s="79" t="s">
        <v>10774</v>
      </c>
    </row>
    <row r="366" spans="1:16" ht="12.75">
      <c r="A366" s="77">
        <v>28</v>
      </c>
      <c r="B366" s="79" t="s">
        <v>10775</v>
      </c>
      <c r="C366" s="79" t="s">
        <v>10776</v>
      </c>
      <c r="D366" s="79" t="s">
        <v>10777</v>
      </c>
      <c r="E366" s="79" t="s">
        <v>10778</v>
      </c>
      <c r="F366" s="79" t="s">
        <v>10779</v>
      </c>
      <c r="G366" s="79" t="s">
        <v>10780</v>
      </c>
      <c r="H366" s="79" t="s">
        <v>10781</v>
      </c>
      <c r="I366" s="79" t="s">
        <v>10782</v>
      </c>
      <c r="J366" s="79" t="s">
        <v>10783</v>
      </c>
      <c r="K366" s="79" t="s">
        <v>10784</v>
      </c>
      <c r="L366" s="79" t="s">
        <v>10785</v>
      </c>
      <c r="M366" s="79" t="s">
        <v>10786</v>
      </c>
      <c r="N366" s="79" t="s">
        <v>10787</v>
      </c>
      <c r="O366" s="79" t="s">
        <v>10788</v>
      </c>
      <c r="P366" s="79" t="s">
        <v>10789</v>
      </c>
    </row>
    <row r="367" spans="1:16" ht="12.75">
      <c r="A367" s="77">
        <v>29</v>
      </c>
      <c r="B367" s="79" t="s">
        <v>10790</v>
      </c>
      <c r="C367" s="79" t="s">
        <v>10791</v>
      </c>
      <c r="D367" s="79" t="s">
        <v>10792</v>
      </c>
      <c r="E367" s="79" t="s">
        <v>10793</v>
      </c>
      <c r="F367" s="79" t="s">
        <v>10794</v>
      </c>
      <c r="G367" s="79" t="s">
        <v>10795</v>
      </c>
      <c r="H367" s="79" t="s">
        <v>10796</v>
      </c>
      <c r="I367" s="79" t="s">
        <v>10797</v>
      </c>
      <c r="J367" s="79" t="s">
        <v>10798</v>
      </c>
      <c r="K367" s="79" t="s">
        <v>10799</v>
      </c>
      <c r="L367" s="79" t="s">
        <v>10800</v>
      </c>
      <c r="M367" s="79" t="s">
        <v>10801</v>
      </c>
      <c r="N367" s="79" t="s">
        <v>10802</v>
      </c>
      <c r="O367" s="79" t="s">
        <v>10803</v>
      </c>
      <c r="P367" s="79" t="s">
        <v>10804</v>
      </c>
    </row>
    <row r="368" spans="1:16" ht="12.75">
      <c r="A368" s="77">
        <v>30</v>
      </c>
      <c r="B368" s="79" t="s">
        <v>10805</v>
      </c>
      <c r="C368" s="79" t="s">
        <v>10806</v>
      </c>
      <c r="D368" s="79" t="s">
        <v>10807</v>
      </c>
      <c r="E368" s="79" t="s">
        <v>10808</v>
      </c>
      <c r="F368" s="79" t="s">
        <v>10809</v>
      </c>
      <c r="G368" s="79" t="s">
        <v>10810</v>
      </c>
      <c r="H368" s="79" t="s">
        <v>10811</v>
      </c>
      <c r="I368" s="79" t="s">
        <v>10812</v>
      </c>
      <c r="J368" s="79" t="s">
        <v>10813</v>
      </c>
      <c r="K368" s="79" t="s">
        <v>10814</v>
      </c>
      <c r="L368" s="79" t="s">
        <v>10815</v>
      </c>
      <c r="M368" s="79" t="s">
        <v>10816</v>
      </c>
      <c r="N368" s="79" t="s">
        <v>10817</v>
      </c>
      <c r="O368" s="79" t="s">
        <v>10818</v>
      </c>
      <c r="P368" s="79" t="s">
        <v>10819</v>
      </c>
    </row>
    <row r="369" spans="1:16" ht="12.75">
      <c r="A369" s="77">
        <v>31</v>
      </c>
      <c r="B369" s="79" t="s">
        <v>10820</v>
      </c>
      <c r="C369" s="79" t="s">
        <v>10821</v>
      </c>
      <c r="D369" s="79" t="s">
        <v>10822</v>
      </c>
      <c r="E369" s="79" t="s">
        <v>10823</v>
      </c>
      <c r="F369" s="79" t="s">
        <v>10824</v>
      </c>
      <c r="G369" s="79" t="s">
        <v>10825</v>
      </c>
      <c r="H369" s="79" t="s">
        <v>10826</v>
      </c>
      <c r="I369" s="79" t="s">
        <v>10827</v>
      </c>
      <c r="J369" s="79" t="s">
        <v>10828</v>
      </c>
      <c r="K369" s="79" t="s">
        <v>10829</v>
      </c>
      <c r="L369" s="79" t="s">
        <v>10830</v>
      </c>
      <c r="M369" s="79" t="s">
        <v>10831</v>
      </c>
      <c r="N369" s="79" t="s">
        <v>10832</v>
      </c>
      <c r="O369" s="79" t="s">
        <v>10833</v>
      </c>
      <c r="P369" s="79" t="s">
        <v>10834</v>
      </c>
    </row>
    <row r="370" spans="1:16" ht="12.75">
      <c r="A370" s="77">
        <v>32</v>
      </c>
      <c r="B370" s="79" t="s">
        <v>10835</v>
      </c>
      <c r="C370" s="79" t="s">
        <v>10836</v>
      </c>
      <c r="D370" s="79" t="s">
        <v>10837</v>
      </c>
      <c r="E370" s="79" t="s">
        <v>10838</v>
      </c>
      <c r="F370" s="79" t="s">
        <v>10839</v>
      </c>
      <c r="G370" s="79" t="s">
        <v>10840</v>
      </c>
      <c r="H370" s="79" t="s">
        <v>10841</v>
      </c>
      <c r="I370" s="79" t="s">
        <v>10842</v>
      </c>
      <c r="J370" s="79" t="s">
        <v>10843</v>
      </c>
      <c r="K370" s="79" t="s">
        <v>10844</v>
      </c>
      <c r="L370" s="79" t="s">
        <v>10845</v>
      </c>
      <c r="M370" s="79" t="s">
        <v>10846</v>
      </c>
      <c r="N370" s="79" t="s">
        <v>10847</v>
      </c>
      <c r="O370" s="79" t="s">
        <v>10848</v>
      </c>
      <c r="P370" s="79" t="s">
        <v>10849</v>
      </c>
    </row>
    <row r="371" spans="1:16" ht="12.75">
      <c r="A371" s="77">
        <v>33</v>
      </c>
      <c r="B371" s="79" t="s">
        <v>10850</v>
      </c>
      <c r="C371" s="79" t="s">
        <v>10851</v>
      </c>
      <c r="D371" s="79" t="s">
        <v>10852</v>
      </c>
      <c r="E371" s="79" t="s">
        <v>10853</v>
      </c>
      <c r="F371" s="79" t="s">
        <v>10854</v>
      </c>
      <c r="G371" s="79" t="s">
        <v>10855</v>
      </c>
      <c r="H371" s="79" t="s">
        <v>10856</v>
      </c>
      <c r="I371" s="79" t="s">
        <v>10857</v>
      </c>
      <c r="J371" s="79" t="s">
        <v>10858</v>
      </c>
      <c r="K371" s="79" t="s">
        <v>10859</v>
      </c>
      <c r="L371" s="79" t="s">
        <v>10860</v>
      </c>
      <c r="M371" s="79" t="s">
        <v>10861</v>
      </c>
      <c r="N371" s="79" t="s">
        <v>10862</v>
      </c>
      <c r="O371" s="79" t="s">
        <v>10863</v>
      </c>
      <c r="P371" s="79" t="s">
        <v>10864</v>
      </c>
    </row>
    <row r="372" spans="1:16" ht="12.75">
      <c r="A372" s="77">
        <v>34</v>
      </c>
      <c r="B372" s="79" t="s">
        <v>10865</v>
      </c>
      <c r="C372" s="79" t="s">
        <v>10866</v>
      </c>
      <c r="D372" s="79" t="s">
        <v>10867</v>
      </c>
      <c r="E372" s="79" t="s">
        <v>10868</v>
      </c>
      <c r="F372" s="79" t="s">
        <v>10869</v>
      </c>
      <c r="G372" s="79" t="s">
        <v>10870</v>
      </c>
      <c r="H372" s="79" t="s">
        <v>10871</v>
      </c>
      <c r="I372" s="79" t="s">
        <v>10872</v>
      </c>
      <c r="J372" s="79" t="s">
        <v>10873</v>
      </c>
      <c r="K372" s="79" t="s">
        <v>10874</v>
      </c>
      <c r="L372" s="79" t="s">
        <v>10875</v>
      </c>
      <c r="M372" s="79" t="s">
        <v>10876</v>
      </c>
      <c r="N372" s="79" t="s">
        <v>10877</v>
      </c>
      <c r="O372" s="79" t="s">
        <v>10878</v>
      </c>
      <c r="P372" s="79" t="s">
        <v>10879</v>
      </c>
    </row>
    <row r="373" spans="1:16" ht="12.75">
      <c r="A373" s="77">
        <v>35</v>
      </c>
      <c r="B373" s="79" t="s">
        <v>10880</v>
      </c>
      <c r="C373" s="79" t="s">
        <v>10881</v>
      </c>
      <c r="D373" s="79" t="s">
        <v>10882</v>
      </c>
      <c r="E373" s="79" t="s">
        <v>10883</v>
      </c>
      <c r="F373" s="79" t="s">
        <v>10884</v>
      </c>
      <c r="G373" s="79" t="s">
        <v>10885</v>
      </c>
      <c r="H373" s="79" t="s">
        <v>10886</v>
      </c>
      <c r="I373" s="79" t="s">
        <v>10887</v>
      </c>
      <c r="J373" s="79" t="s">
        <v>10888</v>
      </c>
      <c r="K373" s="79" t="s">
        <v>10889</v>
      </c>
      <c r="L373" s="79" t="s">
        <v>10890</v>
      </c>
      <c r="M373" s="79" t="s">
        <v>10891</v>
      </c>
      <c r="N373" s="79" t="s">
        <v>10892</v>
      </c>
      <c r="O373" s="79" t="s">
        <v>10893</v>
      </c>
      <c r="P373" s="79" t="s">
        <v>10894</v>
      </c>
    </row>
    <row r="374" spans="1:16" ht="12.75">
      <c r="A374" s="77">
        <v>36</v>
      </c>
      <c r="B374" s="79" t="s">
        <v>10895</v>
      </c>
      <c r="C374" s="79" t="s">
        <v>10896</v>
      </c>
      <c r="D374" s="79" t="s">
        <v>10897</v>
      </c>
      <c r="E374" s="79" t="s">
        <v>10898</v>
      </c>
      <c r="F374" s="79" t="s">
        <v>10899</v>
      </c>
      <c r="G374" s="79" t="s">
        <v>10900</v>
      </c>
      <c r="H374" s="79" t="s">
        <v>10901</v>
      </c>
      <c r="I374" s="79" t="s">
        <v>10902</v>
      </c>
      <c r="J374" s="79" t="s">
        <v>10903</v>
      </c>
      <c r="K374" s="79" t="s">
        <v>10904</v>
      </c>
      <c r="L374" s="79" t="s">
        <v>10905</v>
      </c>
      <c r="M374" s="79" t="s">
        <v>10906</v>
      </c>
      <c r="N374" s="79" t="s">
        <v>10907</v>
      </c>
      <c r="O374" s="79" t="s">
        <v>10908</v>
      </c>
      <c r="P374" s="79" t="s">
        <v>10909</v>
      </c>
    </row>
    <row r="375" spans="1:16" ht="12.75">
      <c r="A375" s="77">
        <v>37</v>
      </c>
      <c r="B375" s="79" t="s">
        <v>10910</v>
      </c>
      <c r="C375" s="79" t="s">
        <v>10911</v>
      </c>
      <c r="D375" s="79" t="s">
        <v>10912</v>
      </c>
      <c r="E375" s="79" t="s">
        <v>10913</v>
      </c>
      <c r="F375" s="79" t="s">
        <v>10914</v>
      </c>
      <c r="G375" s="79" t="s">
        <v>10915</v>
      </c>
      <c r="H375" s="79" t="s">
        <v>10916</v>
      </c>
      <c r="I375" s="79" t="s">
        <v>10917</v>
      </c>
      <c r="J375" s="79" t="s">
        <v>10918</v>
      </c>
      <c r="K375" s="79" t="s">
        <v>10919</v>
      </c>
      <c r="L375" s="79" t="s">
        <v>10920</v>
      </c>
      <c r="M375" s="79" t="s">
        <v>10921</v>
      </c>
      <c r="N375" s="79" t="s">
        <v>10922</v>
      </c>
      <c r="O375" s="79" t="s">
        <v>10923</v>
      </c>
      <c r="P375" s="79" t="s">
        <v>10924</v>
      </c>
    </row>
    <row r="376" spans="1:16" ht="12.75">
      <c r="A376" s="77">
        <v>38</v>
      </c>
      <c r="B376" s="79" t="s">
        <v>10925</v>
      </c>
      <c r="C376" s="79" t="s">
        <v>10926</v>
      </c>
      <c r="D376" s="79" t="s">
        <v>10927</v>
      </c>
      <c r="E376" s="79" t="s">
        <v>10928</v>
      </c>
      <c r="F376" s="79" t="s">
        <v>10929</v>
      </c>
      <c r="G376" s="79" t="s">
        <v>10930</v>
      </c>
      <c r="H376" s="79" t="s">
        <v>10931</v>
      </c>
      <c r="I376" s="79" t="s">
        <v>10932</v>
      </c>
      <c r="J376" s="79" t="s">
        <v>10933</v>
      </c>
      <c r="K376" s="79" t="s">
        <v>10934</v>
      </c>
      <c r="L376" s="79" t="s">
        <v>10935</v>
      </c>
      <c r="M376" s="79" t="s">
        <v>10936</v>
      </c>
      <c r="N376" s="79" t="s">
        <v>10937</v>
      </c>
      <c r="O376" s="79" t="s">
        <v>10938</v>
      </c>
      <c r="P376" s="79" t="s">
        <v>10939</v>
      </c>
    </row>
    <row r="377" spans="1:16" ht="12.75">
      <c r="A377" s="77">
        <v>39</v>
      </c>
      <c r="B377" s="79" t="s">
        <v>10940</v>
      </c>
      <c r="C377" s="79" t="s">
        <v>10941</v>
      </c>
      <c r="D377" s="79" t="s">
        <v>10942</v>
      </c>
      <c r="E377" s="79" t="s">
        <v>10943</v>
      </c>
      <c r="F377" s="79" t="s">
        <v>10944</v>
      </c>
      <c r="G377" s="79" t="s">
        <v>10945</v>
      </c>
      <c r="H377" s="79" t="s">
        <v>10946</v>
      </c>
      <c r="I377" s="79" t="s">
        <v>10947</v>
      </c>
      <c r="J377" s="79" t="s">
        <v>10948</v>
      </c>
      <c r="K377" s="79" t="s">
        <v>10949</v>
      </c>
      <c r="L377" s="79" t="s">
        <v>10950</v>
      </c>
      <c r="M377" s="79" t="s">
        <v>10951</v>
      </c>
      <c r="N377" s="79" t="s">
        <v>10952</v>
      </c>
      <c r="O377" s="79" t="s">
        <v>10953</v>
      </c>
      <c r="P377" s="79" t="s">
        <v>10954</v>
      </c>
    </row>
    <row r="378" spans="1:16" ht="12.75">
      <c r="A378" s="77">
        <v>40</v>
      </c>
      <c r="B378" s="79" t="s">
        <v>10955</v>
      </c>
      <c r="C378" s="79" t="s">
        <v>10956</v>
      </c>
      <c r="D378" s="79" t="s">
        <v>10957</v>
      </c>
      <c r="E378" s="79" t="s">
        <v>10958</v>
      </c>
      <c r="F378" s="79" t="s">
        <v>10959</v>
      </c>
      <c r="G378" s="79" t="s">
        <v>10960</v>
      </c>
      <c r="H378" s="79" t="s">
        <v>10961</v>
      </c>
      <c r="I378" s="79" t="s">
        <v>10962</v>
      </c>
      <c r="J378" s="79" t="s">
        <v>10963</v>
      </c>
      <c r="K378" s="79" t="s">
        <v>10964</v>
      </c>
      <c r="L378" s="79" t="s">
        <v>10965</v>
      </c>
      <c r="M378" s="79" t="s">
        <v>10966</v>
      </c>
      <c r="N378" s="79" t="s">
        <v>10967</v>
      </c>
      <c r="O378" s="79" t="s">
        <v>10968</v>
      </c>
      <c r="P378" s="79" t="s">
        <v>10969</v>
      </c>
    </row>
    <row r="379" spans="1:16" ht="12.75">
      <c r="A379" s="77">
        <v>41</v>
      </c>
      <c r="B379" s="79" t="s">
        <v>10970</v>
      </c>
      <c r="C379" s="79" t="s">
        <v>10971</v>
      </c>
      <c r="D379" s="79" t="s">
        <v>10972</v>
      </c>
      <c r="E379" s="79" t="s">
        <v>10973</v>
      </c>
      <c r="F379" s="79" t="s">
        <v>10974</v>
      </c>
      <c r="G379" s="79" t="s">
        <v>10975</v>
      </c>
      <c r="H379" s="79" t="s">
        <v>10976</v>
      </c>
      <c r="I379" s="79" t="s">
        <v>10977</v>
      </c>
      <c r="J379" s="79" t="s">
        <v>10978</v>
      </c>
      <c r="K379" s="79" t="s">
        <v>10979</v>
      </c>
      <c r="L379" s="79" t="s">
        <v>10980</v>
      </c>
      <c r="M379" s="79" t="s">
        <v>10981</v>
      </c>
      <c r="N379" s="79" t="s">
        <v>10982</v>
      </c>
      <c r="O379" s="79" t="s">
        <v>10983</v>
      </c>
      <c r="P379" s="79" t="s">
        <v>10984</v>
      </c>
    </row>
    <row r="380" spans="1:16" ht="12.75">
      <c r="A380" s="77">
        <v>42</v>
      </c>
      <c r="B380" s="79" t="s">
        <v>10985</v>
      </c>
      <c r="C380" s="79" t="s">
        <v>10986</v>
      </c>
      <c r="D380" s="79" t="s">
        <v>10987</v>
      </c>
      <c r="E380" s="79" t="s">
        <v>10988</v>
      </c>
      <c r="F380" s="79" t="s">
        <v>10989</v>
      </c>
      <c r="G380" s="79" t="s">
        <v>10990</v>
      </c>
      <c r="H380" s="79" t="s">
        <v>10991</v>
      </c>
      <c r="I380" s="79" t="s">
        <v>10992</v>
      </c>
      <c r="J380" s="79" t="s">
        <v>10993</v>
      </c>
      <c r="K380" s="79" t="s">
        <v>10994</v>
      </c>
      <c r="L380" s="79" t="s">
        <v>10995</v>
      </c>
      <c r="M380" s="79" t="s">
        <v>10996</v>
      </c>
      <c r="N380" s="79" t="s">
        <v>10997</v>
      </c>
      <c r="O380" s="79" t="s">
        <v>10998</v>
      </c>
      <c r="P380" s="79" t="s">
        <v>10999</v>
      </c>
    </row>
    <row r="381" spans="1:16" ht="12.75">
      <c r="A381" s="77">
        <v>43</v>
      </c>
      <c r="B381" s="79" t="s">
        <v>11000</v>
      </c>
      <c r="C381" s="79" t="s">
        <v>11001</v>
      </c>
      <c r="D381" s="79" t="s">
        <v>11002</v>
      </c>
      <c r="E381" s="79" t="s">
        <v>11003</v>
      </c>
      <c r="F381" s="79" t="s">
        <v>11004</v>
      </c>
      <c r="G381" s="79" t="s">
        <v>11005</v>
      </c>
      <c r="H381" s="79" t="s">
        <v>11006</v>
      </c>
      <c r="I381" s="79" t="s">
        <v>11007</v>
      </c>
      <c r="J381" s="79" t="s">
        <v>11008</v>
      </c>
      <c r="K381" s="79" t="s">
        <v>11009</v>
      </c>
      <c r="L381" s="79" t="s">
        <v>11010</v>
      </c>
      <c r="M381" s="79" t="s">
        <v>11011</v>
      </c>
      <c r="N381" s="79" t="s">
        <v>11012</v>
      </c>
      <c r="O381" s="79" t="s">
        <v>11013</v>
      </c>
      <c r="P381" s="79" t="s">
        <v>11014</v>
      </c>
    </row>
    <row r="382" spans="1:16" ht="12.75">
      <c r="A382" s="77">
        <v>44</v>
      </c>
      <c r="B382" s="79" t="s">
        <v>11015</v>
      </c>
      <c r="C382" s="79" t="s">
        <v>11016</v>
      </c>
      <c r="D382" s="79" t="s">
        <v>11017</v>
      </c>
      <c r="E382" s="79" t="s">
        <v>11018</v>
      </c>
      <c r="F382" s="79" t="s">
        <v>11019</v>
      </c>
      <c r="G382" s="79" t="s">
        <v>11020</v>
      </c>
      <c r="H382" s="79" t="s">
        <v>11021</v>
      </c>
      <c r="I382" s="79" t="s">
        <v>11022</v>
      </c>
      <c r="J382" s="79" t="s">
        <v>11023</v>
      </c>
      <c r="K382" s="79" t="s">
        <v>11024</v>
      </c>
      <c r="L382" s="79" t="s">
        <v>11025</v>
      </c>
      <c r="M382" s="79" t="s">
        <v>11026</v>
      </c>
      <c r="N382" s="79" t="s">
        <v>11027</v>
      </c>
      <c r="O382" s="79" t="s">
        <v>11028</v>
      </c>
      <c r="P382" s="79" t="s">
        <v>11029</v>
      </c>
    </row>
    <row r="383" spans="1:16" ht="12.75">
      <c r="A383" s="77">
        <v>45</v>
      </c>
      <c r="B383" s="79" t="s">
        <v>11030</v>
      </c>
      <c r="C383" s="79" t="s">
        <v>11031</v>
      </c>
      <c r="D383" s="79" t="s">
        <v>11032</v>
      </c>
      <c r="E383" s="79" t="s">
        <v>11033</v>
      </c>
      <c r="F383" s="79" t="s">
        <v>11034</v>
      </c>
      <c r="G383" s="79" t="s">
        <v>11035</v>
      </c>
      <c r="H383" s="79" t="s">
        <v>11036</v>
      </c>
      <c r="I383" s="79" t="s">
        <v>11037</v>
      </c>
      <c r="J383" s="79" t="s">
        <v>11038</v>
      </c>
      <c r="K383" s="79" t="s">
        <v>11039</v>
      </c>
      <c r="L383" s="79" t="s">
        <v>11040</v>
      </c>
      <c r="M383" s="79" t="s">
        <v>11041</v>
      </c>
      <c r="N383" s="79" t="s">
        <v>11042</v>
      </c>
      <c r="O383" s="79" t="s">
        <v>11043</v>
      </c>
      <c r="P383" s="79" t="s">
        <v>11044</v>
      </c>
    </row>
    <row r="384" spans="1:16" ht="12.75">
      <c r="A384" s="77">
        <v>46</v>
      </c>
      <c r="B384" s="79" t="s">
        <v>11045</v>
      </c>
      <c r="C384" s="79" t="s">
        <v>11046</v>
      </c>
      <c r="D384" s="79" t="s">
        <v>11047</v>
      </c>
      <c r="E384" s="79" t="s">
        <v>11048</v>
      </c>
      <c r="F384" s="79" t="s">
        <v>11049</v>
      </c>
      <c r="G384" s="79" t="s">
        <v>11050</v>
      </c>
      <c r="H384" s="79" t="s">
        <v>11051</v>
      </c>
      <c r="I384" s="79" t="s">
        <v>11052</v>
      </c>
      <c r="J384" s="79" t="s">
        <v>11053</v>
      </c>
      <c r="K384" s="79" t="s">
        <v>11054</v>
      </c>
      <c r="L384" s="79" t="s">
        <v>11055</v>
      </c>
      <c r="M384" s="79" t="s">
        <v>11056</v>
      </c>
      <c r="N384" s="79" t="s">
        <v>11057</v>
      </c>
      <c r="O384" s="79" t="s">
        <v>11058</v>
      </c>
      <c r="P384" s="79" t="s">
        <v>11059</v>
      </c>
    </row>
    <row r="385" spans="1:16" ht="12.75">
      <c r="A385" s="77">
        <v>47</v>
      </c>
      <c r="B385" s="79" t="s">
        <v>11060</v>
      </c>
      <c r="C385" s="79" t="s">
        <v>11061</v>
      </c>
      <c r="D385" s="79" t="s">
        <v>11062</v>
      </c>
      <c r="E385" s="79" t="s">
        <v>11063</v>
      </c>
      <c r="F385" s="79" t="s">
        <v>11064</v>
      </c>
      <c r="G385" s="79" t="s">
        <v>11065</v>
      </c>
      <c r="H385" s="79" t="s">
        <v>11066</v>
      </c>
      <c r="I385" s="79" t="s">
        <v>11067</v>
      </c>
      <c r="J385" s="79" t="s">
        <v>11068</v>
      </c>
      <c r="K385" s="79" t="s">
        <v>11069</v>
      </c>
      <c r="L385" s="79" t="s">
        <v>11070</v>
      </c>
      <c r="M385" s="79" t="s">
        <v>11071</v>
      </c>
      <c r="N385" s="79" t="s">
        <v>11072</v>
      </c>
      <c r="O385" s="79" t="s">
        <v>11073</v>
      </c>
      <c r="P385" s="79" t="s">
        <v>11074</v>
      </c>
    </row>
    <row r="386" spans="1:16" ht="12.75">
      <c r="A386" s="77">
        <v>48</v>
      </c>
      <c r="B386" s="79" t="s">
        <v>11075</v>
      </c>
      <c r="C386" s="79" t="s">
        <v>11076</v>
      </c>
      <c r="D386" s="79" t="s">
        <v>11077</v>
      </c>
      <c r="E386" s="79" t="s">
        <v>11078</v>
      </c>
      <c r="F386" s="79" t="s">
        <v>11079</v>
      </c>
      <c r="G386" s="79" t="s">
        <v>11080</v>
      </c>
      <c r="H386" s="79" t="s">
        <v>11081</v>
      </c>
      <c r="I386" s="79" t="s">
        <v>11082</v>
      </c>
      <c r="J386" s="79" t="s">
        <v>11083</v>
      </c>
      <c r="K386" s="79" t="s">
        <v>11084</v>
      </c>
      <c r="L386" s="79" t="s">
        <v>11085</v>
      </c>
      <c r="M386" s="79" t="s">
        <v>11086</v>
      </c>
      <c r="N386" s="79" t="s">
        <v>11087</v>
      </c>
      <c r="O386" s="79" t="s">
        <v>11088</v>
      </c>
      <c r="P386" s="79" t="s">
        <v>11089</v>
      </c>
    </row>
    <row r="388" ht="12.75">
      <c r="A388" s="76" t="e">
        <f>HLOOKUP('[2]NEER Claim Cost Calculator'!$I$22,B392:Q441,MATCH('[2]NEER Claim Cost Calculator'!$K$22,A392:A441))</f>
        <v>#REF!</v>
      </c>
    </row>
    <row r="389" spans="1:16" ht="12.75">
      <c r="A389" s="475" t="s">
        <v>11090</v>
      </c>
      <c r="B389" s="475"/>
      <c r="C389" s="475"/>
      <c r="D389" s="475"/>
      <c r="E389" s="475"/>
      <c r="F389" s="475"/>
      <c r="G389" s="475"/>
      <c r="H389" s="475"/>
      <c r="I389" s="475"/>
      <c r="J389" s="475"/>
      <c r="K389" s="475"/>
      <c r="L389" s="475"/>
      <c r="M389" s="475"/>
      <c r="N389" s="475"/>
      <c r="O389" s="475"/>
      <c r="P389" s="475"/>
    </row>
    <row r="390" spans="1:16" ht="12.75">
      <c r="A390" s="479" t="s">
        <v>11091</v>
      </c>
      <c r="B390" s="479"/>
      <c r="C390" s="479"/>
      <c r="D390" s="479"/>
      <c r="E390" s="479"/>
      <c r="F390" s="479"/>
      <c r="G390" s="479"/>
      <c r="H390" s="479"/>
      <c r="I390" s="479"/>
      <c r="J390" s="479"/>
      <c r="K390" s="479"/>
      <c r="L390" s="479"/>
      <c r="M390" s="479"/>
      <c r="N390" s="479"/>
      <c r="O390" s="479"/>
      <c r="P390" s="479"/>
    </row>
    <row r="391" spans="1:16" ht="12.75">
      <c r="A391" s="80" t="s">
        <v>11092</v>
      </c>
      <c r="B391" s="81" t="s">
        <v>11093</v>
      </c>
      <c r="C391" s="81" t="s">
        <v>11094</v>
      </c>
      <c r="D391" s="81" t="s">
        <v>11095</v>
      </c>
      <c r="E391" s="81" t="s">
        <v>11096</v>
      </c>
      <c r="F391" s="81" t="s">
        <v>11097</v>
      </c>
      <c r="G391" s="81" t="s">
        <v>11098</v>
      </c>
      <c r="H391" s="81" t="s">
        <v>11099</v>
      </c>
      <c r="I391" s="81" t="s">
        <v>11100</v>
      </c>
      <c r="J391" s="81" t="s">
        <v>11101</v>
      </c>
      <c r="K391" s="81" t="s">
        <v>11102</v>
      </c>
      <c r="L391" s="81" t="s">
        <v>11103</v>
      </c>
      <c r="M391" s="81" t="s">
        <v>11104</v>
      </c>
      <c r="N391" s="81" t="s">
        <v>11105</v>
      </c>
      <c r="O391" s="81" t="s">
        <v>11106</v>
      </c>
      <c r="P391" s="81" t="s">
        <v>11107</v>
      </c>
    </row>
    <row r="392" spans="1:16" ht="12.75">
      <c r="A392" s="82" t="s">
        <v>11108</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ht="12.75">
      <c r="A393" s="77">
        <v>0</v>
      </c>
      <c r="B393" s="79" t="s">
        <v>11109</v>
      </c>
      <c r="C393" s="79" t="s">
        <v>11110</v>
      </c>
      <c r="D393" s="79" t="s">
        <v>11111</v>
      </c>
      <c r="E393" s="79" t="s">
        <v>11112</v>
      </c>
      <c r="F393" s="79" t="s">
        <v>11113</v>
      </c>
      <c r="G393" s="79" t="s">
        <v>11114</v>
      </c>
      <c r="H393" s="79" t="s">
        <v>11115</v>
      </c>
      <c r="I393" s="79" t="s">
        <v>11116</v>
      </c>
      <c r="J393" s="79" t="s">
        <v>11117</v>
      </c>
      <c r="K393" s="79" t="s">
        <v>11118</v>
      </c>
      <c r="L393" s="79" t="s">
        <v>11119</v>
      </c>
      <c r="M393" s="79" t="s">
        <v>11120</v>
      </c>
      <c r="N393" s="79" t="s">
        <v>11121</v>
      </c>
      <c r="O393" s="79" t="s">
        <v>11122</v>
      </c>
      <c r="P393" s="79" t="s">
        <v>11123</v>
      </c>
    </row>
    <row r="394" spans="1:16" ht="12.75">
      <c r="A394" s="77">
        <v>1</v>
      </c>
      <c r="B394" s="79" t="s">
        <v>11124</v>
      </c>
      <c r="C394" s="79" t="s">
        <v>11125</v>
      </c>
      <c r="D394" s="79" t="s">
        <v>11126</v>
      </c>
      <c r="E394" s="79" t="s">
        <v>11127</v>
      </c>
      <c r="F394" s="79" t="s">
        <v>11128</v>
      </c>
      <c r="G394" s="79" t="s">
        <v>11129</v>
      </c>
      <c r="H394" s="79" t="s">
        <v>11130</v>
      </c>
      <c r="I394" s="79" t="s">
        <v>11131</v>
      </c>
      <c r="J394" s="79" t="s">
        <v>11132</v>
      </c>
      <c r="K394" s="79" t="s">
        <v>11133</v>
      </c>
      <c r="L394" s="79" t="s">
        <v>11134</v>
      </c>
      <c r="M394" s="79" t="s">
        <v>11135</v>
      </c>
      <c r="N394" s="79" t="s">
        <v>11136</v>
      </c>
      <c r="O394" s="79" t="s">
        <v>11137</v>
      </c>
      <c r="P394" s="79" t="s">
        <v>11138</v>
      </c>
    </row>
    <row r="395" spans="1:16" ht="12.75">
      <c r="A395" s="77">
        <v>2</v>
      </c>
      <c r="B395" s="79" t="s">
        <v>11139</v>
      </c>
      <c r="C395" s="79" t="s">
        <v>11140</v>
      </c>
      <c r="D395" s="79" t="s">
        <v>11141</v>
      </c>
      <c r="E395" s="79" t="s">
        <v>11142</v>
      </c>
      <c r="F395" s="79" t="s">
        <v>11143</v>
      </c>
      <c r="G395" s="79" t="s">
        <v>11144</v>
      </c>
      <c r="H395" s="79" t="s">
        <v>11145</v>
      </c>
      <c r="I395" s="79" t="s">
        <v>11146</v>
      </c>
      <c r="J395" s="79" t="s">
        <v>11147</v>
      </c>
      <c r="K395" s="79" t="s">
        <v>11148</v>
      </c>
      <c r="L395" s="79" t="s">
        <v>11149</v>
      </c>
      <c r="M395" s="79" t="s">
        <v>11150</v>
      </c>
      <c r="N395" s="79" t="s">
        <v>11151</v>
      </c>
      <c r="O395" s="79" t="s">
        <v>11152</v>
      </c>
      <c r="P395" s="79" t="s">
        <v>11153</v>
      </c>
    </row>
    <row r="396" spans="1:16" ht="12.75">
      <c r="A396" s="77">
        <v>3</v>
      </c>
      <c r="B396" s="79" t="s">
        <v>11154</v>
      </c>
      <c r="C396" s="79" t="s">
        <v>11155</v>
      </c>
      <c r="D396" s="79" t="s">
        <v>11156</v>
      </c>
      <c r="E396" s="79" t="s">
        <v>11157</v>
      </c>
      <c r="F396" s="79" t="s">
        <v>11158</v>
      </c>
      <c r="G396" s="79" t="s">
        <v>11159</v>
      </c>
      <c r="H396" s="79" t="s">
        <v>11160</v>
      </c>
      <c r="I396" s="79" t="s">
        <v>11161</v>
      </c>
      <c r="J396" s="79" t="s">
        <v>11162</v>
      </c>
      <c r="K396" s="79" t="s">
        <v>11163</v>
      </c>
      <c r="L396" s="79" t="s">
        <v>11164</v>
      </c>
      <c r="M396" s="79" t="s">
        <v>11165</v>
      </c>
      <c r="N396" s="79" t="s">
        <v>11166</v>
      </c>
      <c r="O396" s="79" t="s">
        <v>11167</v>
      </c>
      <c r="P396" s="79" t="s">
        <v>11168</v>
      </c>
    </row>
    <row r="397" spans="1:16" ht="12.75">
      <c r="A397" s="77">
        <v>4</v>
      </c>
      <c r="B397" s="79" t="s">
        <v>11169</v>
      </c>
      <c r="C397" s="79" t="s">
        <v>11170</v>
      </c>
      <c r="D397" s="79" t="s">
        <v>11171</v>
      </c>
      <c r="E397" s="79" t="s">
        <v>11172</v>
      </c>
      <c r="F397" s="79" t="s">
        <v>11173</v>
      </c>
      <c r="G397" s="79" t="s">
        <v>11174</v>
      </c>
      <c r="H397" s="79" t="s">
        <v>11175</v>
      </c>
      <c r="I397" s="79" t="s">
        <v>11176</v>
      </c>
      <c r="J397" s="79" t="s">
        <v>11177</v>
      </c>
      <c r="K397" s="79" t="s">
        <v>11178</v>
      </c>
      <c r="L397" s="79" t="s">
        <v>11179</v>
      </c>
      <c r="M397" s="79" t="s">
        <v>11180</v>
      </c>
      <c r="N397" s="79" t="s">
        <v>11181</v>
      </c>
      <c r="O397" s="79" t="s">
        <v>11182</v>
      </c>
      <c r="P397" s="79" t="s">
        <v>11183</v>
      </c>
    </row>
    <row r="398" spans="1:16" ht="12.75">
      <c r="A398" s="77">
        <v>5</v>
      </c>
      <c r="B398" s="79" t="s">
        <v>11184</v>
      </c>
      <c r="C398" s="79" t="s">
        <v>11185</v>
      </c>
      <c r="D398" s="79" t="s">
        <v>11186</v>
      </c>
      <c r="E398" s="79" t="s">
        <v>11187</v>
      </c>
      <c r="F398" s="79" t="s">
        <v>11188</v>
      </c>
      <c r="G398" s="79" t="s">
        <v>11189</v>
      </c>
      <c r="H398" s="79" t="s">
        <v>11190</v>
      </c>
      <c r="I398" s="79" t="s">
        <v>11191</v>
      </c>
      <c r="J398" s="79" t="s">
        <v>11192</v>
      </c>
      <c r="K398" s="79" t="s">
        <v>11193</v>
      </c>
      <c r="L398" s="79" t="s">
        <v>11194</v>
      </c>
      <c r="M398" s="79" t="s">
        <v>11195</v>
      </c>
      <c r="N398" s="79" t="s">
        <v>11196</v>
      </c>
      <c r="O398" s="79" t="s">
        <v>11197</v>
      </c>
      <c r="P398" s="79" t="s">
        <v>11198</v>
      </c>
    </row>
    <row r="399" spans="1:16" ht="12.75">
      <c r="A399" s="77">
        <v>6</v>
      </c>
      <c r="B399" s="79" t="s">
        <v>11199</v>
      </c>
      <c r="C399" s="79" t="s">
        <v>11200</v>
      </c>
      <c r="D399" s="79" t="s">
        <v>11201</v>
      </c>
      <c r="E399" s="79" t="s">
        <v>11202</v>
      </c>
      <c r="F399" s="79" t="s">
        <v>11203</v>
      </c>
      <c r="G399" s="79" t="s">
        <v>11204</v>
      </c>
      <c r="H399" s="79" t="s">
        <v>11205</v>
      </c>
      <c r="I399" s="79" t="s">
        <v>11206</v>
      </c>
      <c r="J399" s="79" t="s">
        <v>11207</v>
      </c>
      <c r="K399" s="79" t="s">
        <v>11208</v>
      </c>
      <c r="L399" s="79" t="s">
        <v>11209</v>
      </c>
      <c r="M399" s="79" t="s">
        <v>11210</v>
      </c>
      <c r="N399" s="79" t="s">
        <v>11211</v>
      </c>
      <c r="O399" s="79" t="s">
        <v>11212</v>
      </c>
      <c r="P399" s="79" t="s">
        <v>11213</v>
      </c>
    </row>
    <row r="400" spans="1:16" ht="12.75">
      <c r="A400" s="77">
        <v>7</v>
      </c>
      <c r="B400" s="79" t="s">
        <v>11214</v>
      </c>
      <c r="C400" s="79" t="s">
        <v>11215</v>
      </c>
      <c r="D400" s="79" t="s">
        <v>11216</v>
      </c>
      <c r="E400" s="79" t="s">
        <v>11217</v>
      </c>
      <c r="F400" s="79" t="s">
        <v>11218</v>
      </c>
      <c r="G400" s="79" t="s">
        <v>11219</v>
      </c>
      <c r="H400" s="79" t="s">
        <v>11220</v>
      </c>
      <c r="I400" s="79" t="s">
        <v>11221</v>
      </c>
      <c r="J400" s="79" t="s">
        <v>11222</v>
      </c>
      <c r="K400" s="79" t="s">
        <v>11223</v>
      </c>
      <c r="L400" s="79" t="s">
        <v>11224</v>
      </c>
      <c r="M400" s="79" t="s">
        <v>11225</v>
      </c>
      <c r="N400" s="79" t="s">
        <v>11226</v>
      </c>
      <c r="O400" s="79" t="s">
        <v>11227</v>
      </c>
      <c r="P400" s="79" t="s">
        <v>11228</v>
      </c>
    </row>
    <row r="401" spans="1:16" ht="12.75">
      <c r="A401" s="77">
        <v>8</v>
      </c>
      <c r="B401" s="79" t="s">
        <v>11229</v>
      </c>
      <c r="C401" s="79" t="s">
        <v>11230</v>
      </c>
      <c r="D401" s="79" t="s">
        <v>11231</v>
      </c>
      <c r="E401" s="79" t="s">
        <v>11232</v>
      </c>
      <c r="F401" s="79" t="s">
        <v>11233</v>
      </c>
      <c r="G401" s="79" t="s">
        <v>11234</v>
      </c>
      <c r="H401" s="79" t="s">
        <v>11235</v>
      </c>
      <c r="I401" s="79" t="s">
        <v>11236</v>
      </c>
      <c r="J401" s="79" t="s">
        <v>11237</v>
      </c>
      <c r="K401" s="79" t="s">
        <v>11238</v>
      </c>
      <c r="L401" s="79" t="s">
        <v>11239</v>
      </c>
      <c r="M401" s="79" t="s">
        <v>11240</v>
      </c>
      <c r="N401" s="79" t="s">
        <v>11241</v>
      </c>
      <c r="O401" s="79" t="s">
        <v>11242</v>
      </c>
      <c r="P401" s="79" t="s">
        <v>11243</v>
      </c>
    </row>
    <row r="402" spans="1:16" ht="12.75">
      <c r="A402" s="77">
        <v>9</v>
      </c>
      <c r="B402" s="79" t="s">
        <v>11244</v>
      </c>
      <c r="C402" s="79" t="s">
        <v>11245</v>
      </c>
      <c r="D402" s="79" t="s">
        <v>11246</v>
      </c>
      <c r="E402" s="79" t="s">
        <v>11247</v>
      </c>
      <c r="F402" s="79" t="s">
        <v>11248</v>
      </c>
      <c r="G402" s="79" t="s">
        <v>11249</v>
      </c>
      <c r="H402" s="79" t="s">
        <v>11250</v>
      </c>
      <c r="I402" s="79" t="s">
        <v>11251</v>
      </c>
      <c r="J402" s="79" t="s">
        <v>11252</v>
      </c>
      <c r="K402" s="79" t="s">
        <v>11253</v>
      </c>
      <c r="L402" s="79" t="s">
        <v>11254</v>
      </c>
      <c r="M402" s="79" t="s">
        <v>11255</v>
      </c>
      <c r="N402" s="79" t="s">
        <v>11256</v>
      </c>
      <c r="O402" s="79" t="s">
        <v>11257</v>
      </c>
      <c r="P402" s="79" t="s">
        <v>11258</v>
      </c>
    </row>
    <row r="403" spans="1:16" ht="12.75">
      <c r="A403" s="77">
        <v>10</v>
      </c>
      <c r="B403" s="79" t="s">
        <v>11259</v>
      </c>
      <c r="C403" s="79" t="s">
        <v>11260</v>
      </c>
      <c r="D403" s="79" t="s">
        <v>11261</v>
      </c>
      <c r="E403" s="79" t="s">
        <v>11262</v>
      </c>
      <c r="F403" s="79" t="s">
        <v>11263</v>
      </c>
      <c r="G403" s="79" t="s">
        <v>11264</v>
      </c>
      <c r="H403" s="79" t="s">
        <v>11265</v>
      </c>
      <c r="I403" s="79" t="s">
        <v>11266</v>
      </c>
      <c r="J403" s="79" t="s">
        <v>11267</v>
      </c>
      <c r="K403" s="79" t="s">
        <v>11268</v>
      </c>
      <c r="L403" s="79" t="s">
        <v>11269</v>
      </c>
      <c r="M403" s="79" t="s">
        <v>11270</v>
      </c>
      <c r="N403" s="79" t="s">
        <v>11271</v>
      </c>
      <c r="O403" s="79" t="s">
        <v>11272</v>
      </c>
      <c r="P403" s="79" t="s">
        <v>11273</v>
      </c>
    </row>
    <row r="404" spans="1:16" ht="12.75">
      <c r="A404" s="77">
        <v>11</v>
      </c>
      <c r="B404" s="79" t="s">
        <v>11274</v>
      </c>
      <c r="C404" s="79" t="s">
        <v>11275</v>
      </c>
      <c r="D404" s="79" t="s">
        <v>11276</v>
      </c>
      <c r="E404" s="79" t="s">
        <v>11277</v>
      </c>
      <c r="F404" s="79" t="s">
        <v>11278</v>
      </c>
      <c r="G404" s="79" t="s">
        <v>11279</v>
      </c>
      <c r="H404" s="79" t="s">
        <v>11280</v>
      </c>
      <c r="I404" s="79" t="s">
        <v>11281</v>
      </c>
      <c r="J404" s="79" t="s">
        <v>11282</v>
      </c>
      <c r="K404" s="79" t="s">
        <v>11283</v>
      </c>
      <c r="L404" s="79" t="s">
        <v>11284</v>
      </c>
      <c r="M404" s="79" t="s">
        <v>11285</v>
      </c>
      <c r="N404" s="79" t="s">
        <v>11286</v>
      </c>
      <c r="O404" s="79" t="s">
        <v>11287</v>
      </c>
      <c r="P404" s="79" t="s">
        <v>11288</v>
      </c>
    </row>
    <row r="405" spans="1:16" ht="12.75">
      <c r="A405" s="77">
        <v>12</v>
      </c>
      <c r="B405" s="79" t="s">
        <v>11289</v>
      </c>
      <c r="C405" s="79" t="s">
        <v>11290</v>
      </c>
      <c r="D405" s="79" t="s">
        <v>11291</v>
      </c>
      <c r="E405" s="79" t="s">
        <v>11292</v>
      </c>
      <c r="F405" s="79" t="s">
        <v>11293</v>
      </c>
      <c r="G405" s="79" t="s">
        <v>11294</v>
      </c>
      <c r="H405" s="79" t="s">
        <v>11295</v>
      </c>
      <c r="I405" s="79" t="s">
        <v>11296</v>
      </c>
      <c r="J405" s="79" t="s">
        <v>11297</v>
      </c>
      <c r="K405" s="79" t="s">
        <v>11298</v>
      </c>
      <c r="L405" s="79" t="s">
        <v>11299</v>
      </c>
      <c r="M405" s="79" t="s">
        <v>11300</v>
      </c>
      <c r="N405" s="79" t="s">
        <v>11301</v>
      </c>
      <c r="O405" s="79" t="s">
        <v>11302</v>
      </c>
      <c r="P405" s="79" t="s">
        <v>11303</v>
      </c>
    </row>
    <row r="406" spans="1:16" ht="12.75">
      <c r="A406" s="77">
        <v>13</v>
      </c>
      <c r="B406" s="79" t="s">
        <v>11304</v>
      </c>
      <c r="C406" s="79" t="s">
        <v>11305</v>
      </c>
      <c r="D406" s="79" t="s">
        <v>11306</v>
      </c>
      <c r="E406" s="79" t="s">
        <v>11307</v>
      </c>
      <c r="F406" s="79" t="s">
        <v>11308</v>
      </c>
      <c r="G406" s="79" t="s">
        <v>11309</v>
      </c>
      <c r="H406" s="79" t="s">
        <v>11310</v>
      </c>
      <c r="I406" s="79" t="s">
        <v>11311</v>
      </c>
      <c r="J406" s="79" t="s">
        <v>11312</v>
      </c>
      <c r="K406" s="79" t="s">
        <v>11313</v>
      </c>
      <c r="L406" s="79" t="s">
        <v>11314</v>
      </c>
      <c r="M406" s="79" t="s">
        <v>11315</v>
      </c>
      <c r="N406" s="79" t="s">
        <v>11316</v>
      </c>
      <c r="O406" s="79" t="s">
        <v>11317</v>
      </c>
      <c r="P406" s="79" t="s">
        <v>11318</v>
      </c>
    </row>
    <row r="407" spans="1:16" ht="12.75">
      <c r="A407" s="77">
        <v>14</v>
      </c>
      <c r="B407" s="79" t="s">
        <v>11319</v>
      </c>
      <c r="C407" s="79" t="s">
        <v>11320</v>
      </c>
      <c r="D407" s="79" t="s">
        <v>11321</v>
      </c>
      <c r="E407" s="79" t="s">
        <v>11322</v>
      </c>
      <c r="F407" s="79" t="s">
        <v>11323</v>
      </c>
      <c r="G407" s="79" t="s">
        <v>11324</v>
      </c>
      <c r="H407" s="79" t="s">
        <v>11325</v>
      </c>
      <c r="I407" s="79" t="s">
        <v>11326</v>
      </c>
      <c r="J407" s="79" t="s">
        <v>11327</v>
      </c>
      <c r="K407" s="79" t="s">
        <v>11328</v>
      </c>
      <c r="L407" s="79" t="s">
        <v>11329</v>
      </c>
      <c r="M407" s="79" t="s">
        <v>11330</v>
      </c>
      <c r="N407" s="79" t="s">
        <v>11331</v>
      </c>
      <c r="O407" s="79" t="s">
        <v>11332</v>
      </c>
      <c r="P407" s="79" t="s">
        <v>11333</v>
      </c>
    </row>
    <row r="408" spans="1:16" ht="12.75">
      <c r="A408" s="77">
        <v>15</v>
      </c>
      <c r="B408" s="79" t="s">
        <v>11334</v>
      </c>
      <c r="C408" s="79" t="s">
        <v>11335</v>
      </c>
      <c r="D408" s="79" t="s">
        <v>11336</v>
      </c>
      <c r="E408" s="79" t="s">
        <v>11337</v>
      </c>
      <c r="F408" s="79" t="s">
        <v>11338</v>
      </c>
      <c r="G408" s="79" t="s">
        <v>11339</v>
      </c>
      <c r="H408" s="79" t="s">
        <v>11340</v>
      </c>
      <c r="I408" s="79" t="s">
        <v>11341</v>
      </c>
      <c r="J408" s="79" t="s">
        <v>11342</v>
      </c>
      <c r="K408" s="79" t="s">
        <v>11343</v>
      </c>
      <c r="L408" s="79" t="s">
        <v>11344</v>
      </c>
      <c r="M408" s="79" t="s">
        <v>11345</v>
      </c>
      <c r="N408" s="79" t="s">
        <v>11346</v>
      </c>
      <c r="O408" s="79" t="s">
        <v>11347</v>
      </c>
      <c r="P408" s="79" t="s">
        <v>11348</v>
      </c>
    </row>
    <row r="409" spans="1:16" ht="12.75">
      <c r="A409" s="77">
        <v>16</v>
      </c>
      <c r="B409" s="79" t="s">
        <v>11349</v>
      </c>
      <c r="C409" s="79" t="s">
        <v>11350</v>
      </c>
      <c r="D409" s="79" t="s">
        <v>11351</v>
      </c>
      <c r="E409" s="79" t="s">
        <v>11352</v>
      </c>
      <c r="F409" s="79" t="s">
        <v>11353</v>
      </c>
      <c r="G409" s="79" t="s">
        <v>11354</v>
      </c>
      <c r="H409" s="79" t="s">
        <v>11355</v>
      </c>
      <c r="I409" s="79" t="s">
        <v>11356</v>
      </c>
      <c r="J409" s="79" t="s">
        <v>11357</v>
      </c>
      <c r="K409" s="79" t="s">
        <v>11358</v>
      </c>
      <c r="L409" s="79" t="s">
        <v>11359</v>
      </c>
      <c r="M409" s="79" t="s">
        <v>11360</v>
      </c>
      <c r="N409" s="79" t="s">
        <v>11361</v>
      </c>
      <c r="O409" s="79" t="s">
        <v>11362</v>
      </c>
      <c r="P409" s="79" t="s">
        <v>11363</v>
      </c>
    </row>
    <row r="410" spans="1:16" ht="12.75">
      <c r="A410" s="77">
        <v>17</v>
      </c>
      <c r="B410" s="79" t="s">
        <v>11364</v>
      </c>
      <c r="C410" s="79" t="s">
        <v>11365</v>
      </c>
      <c r="D410" s="79" t="s">
        <v>11366</v>
      </c>
      <c r="E410" s="79" t="s">
        <v>11367</v>
      </c>
      <c r="F410" s="79" t="s">
        <v>11368</v>
      </c>
      <c r="G410" s="79" t="s">
        <v>11369</v>
      </c>
      <c r="H410" s="79" t="s">
        <v>11370</v>
      </c>
      <c r="I410" s="79" t="s">
        <v>11371</v>
      </c>
      <c r="J410" s="79" t="s">
        <v>11372</v>
      </c>
      <c r="K410" s="79" t="s">
        <v>11373</v>
      </c>
      <c r="L410" s="79" t="s">
        <v>11374</v>
      </c>
      <c r="M410" s="79" t="s">
        <v>11375</v>
      </c>
      <c r="N410" s="79" t="s">
        <v>11376</v>
      </c>
      <c r="O410" s="79" t="s">
        <v>11377</v>
      </c>
      <c r="P410" s="79" t="s">
        <v>11378</v>
      </c>
    </row>
    <row r="411" spans="1:16" ht="12.75">
      <c r="A411" s="77">
        <v>18</v>
      </c>
      <c r="B411" s="79" t="s">
        <v>11379</v>
      </c>
      <c r="C411" s="79" t="s">
        <v>11380</v>
      </c>
      <c r="D411" s="79" t="s">
        <v>11381</v>
      </c>
      <c r="E411" s="79" t="s">
        <v>11382</v>
      </c>
      <c r="F411" s="79" t="s">
        <v>11383</v>
      </c>
      <c r="G411" s="79" t="s">
        <v>11384</v>
      </c>
      <c r="H411" s="79" t="s">
        <v>11385</v>
      </c>
      <c r="I411" s="79" t="s">
        <v>11386</v>
      </c>
      <c r="J411" s="79" t="s">
        <v>11387</v>
      </c>
      <c r="K411" s="79" t="s">
        <v>11388</v>
      </c>
      <c r="L411" s="79" t="s">
        <v>11389</v>
      </c>
      <c r="M411" s="79" t="s">
        <v>11390</v>
      </c>
      <c r="N411" s="79" t="s">
        <v>11391</v>
      </c>
      <c r="O411" s="79" t="s">
        <v>11392</v>
      </c>
      <c r="P411" s="79" t="s">
        <v>11393</v>
      </c>
    </row>
    <row r="412" spans="1:16" ht="12.75">
      <c r="A412" s="77">
        <v>19</v>
      </c>
      <c r="B412" s="79" t="s">
        <v>11394</v>
      </c>
      <c r="C412" s="79" t="s">
        <v>11395</v>
      </c>
      <c r="D412" s="79" t="s">
        <v>11396</v>
      </c>
      <c r="E412" s="79" t="s">
        <v>11397</v>
      </c>
      <c r="F412" s="79" t="s">
        <v>11398</v>
      </c>
      <c r="G412" s="79" t="s">
        <v>11399</v>
      </c>
      <c r="H412" s="79" t="s">
        <v>11400</v>
      </c>
      <c r="I412" s="79" t="s">
        <v>11401</v>
      </c>
      <c r="J412" s="79" t="s">
        <v>11402</v>
      </c>
      <c r="K412" s="79" t="s">
        <v>11403</v>
      </c>
      <c r="L412" s="79" t="s">
        <v>11404</v>
      </c>
      <c r="M412" s="79" t="s">
        <v>11405</v>
      </c>
      <c r="N412" s="79" t="s">
        <v>11406</v>
      </c>
      <c r="O412" s="79" t="s">
        <v>11407</v>
      </c>
      <c r="P412" s="79" t="s">
        <v>11408</v>
      </c>
    </row>
    <row r="413" spans="1:16" ht="12.75">
      <c r="A413" s="77">
        <v>20</v>
      </c>
      <c r="B413" s="79" t="s">
        <v>11409</v>
      </c>
      <c r="C413" s="79" t="s">
        <v>11410</v>
      </c>
      <c r="D413" s="79" t="s">
        <v>11411</v>
      </c>
      <c r="E413" s="79" t="s">
        <v>11412</v>
      </c>
      <c r="F413" s="79" t="s">
        <v>11413</v>
      </c>
      <c r="G413" s="79" t="s">
        <v>11414</v>
      </c>
      <c r="H413" s="79" t="s">
        <v>11415</v>
      </c>
      <c r="I413" s="79" t="s">
        <v>11416</v>
      </c>
      <c r="J413" s="79" t="s">
        <v>11417</v>
      </c>
      <c r="K413" s="79" t="s">
        <v>11418</v>
      </c>
      <c r="L413" s="79" t="s">
        <v>11419</v>
      </c>
      <c r="M413" s="79" t="s">
        <v>11420</v>
      </c>
      <c r="N413" s="79" t="s">
        <v>11421</v>
      </c>
      <c r="O413" s="79" t="s">
        <v>11422</v>
      </c>
      <c r="P413" s="79" t="s">
        <v>11423</v>
      </c>
    </row>
    <row r="414" spans="1:16" ht="12.75">
      <c r="A414" s="77">
        <v>21</v>
      </c>
      <c r="B414" s="79" t="s">
        <v>11424</v>
      </c>
      <c r="C414" s="79" t="s">
        <v>11425</v>
      </c>
      <c r="D414" s="79" t="s">
        <v>11426</v>
      </c>
      <c r="E414" s="79" t="s">
        <v>11427</v>
      </c>
      <c r="F414" s="79" t="s">
        <v>11428</v>
      </c>
      <c r="G414" s="79" t="s">
        <v>11429</v>
      </c>
      <c r="H414" s="79" t="s">
        <v>11430</v>
      </c>
      <c r="I414" s="79" t="s">
        <v>11431</v>
      </c>
      <c r="J414" s="79" t="s">
        <v>11432</v>
      </c>
      <c r="K414" s="79" t="s">
        <v>11433</v>
      </c>
      <c r="L414" s="79" t="s">
        <v>11434</v>
      </c>
      <c r="M414" s="79" t="s">
        <v>11435</v>
      </c>
      <c r="N414" s="79" t="s">
        <v>11436</v>
      </c>
      <c r="O414" s="79" t="s">
        <v>11437</v>
      </c>
      <c r="P414" s="79" t="s">
        <v>11438</v>
      </c>
    </row>
    <row r="415" spans="1:16" ht="12.75">
      <c r="A415" s="77">
        <v>22</v>
      </c>
      <c r="B415" s="79" t="s">
        <v>11439</v>
      </c>
      <c r="C415" s="79" t="s">
        <v>11440</v>
      </c>
      <c r="D415" s="79" t="s">
        <v>11441</v>
      </c>
      <c r="E415" s="79" t="s">
        <v>11442</v>
      </c>
      <c r="F415" s="79" t="s">
        <v>11443</v>
      </c>
      <c r="G415" s="79" t="s">
        <v>11444</v>
      </c>
      <c r="H415" s="79" t="s">
        <v>11445</v>
      </c>
      <c r="I415" s="79" t="s">
        <v>11446</v>
      </c>
      <c r="J415" s="79" t="s">
        <v>11447</v>
      </c>
      <c r="K415" s="79" t="s">
        <v>11448</v>
      </c>
      <c r="L415" s="79" t="s">
        <v>11449</v>
      </c>
      <c r="M415" s="79" t="s">
        <v>11450</v>
      </c>
      <c r="N415" s="79" t="s">
        <v>11451</v>
      </c>
      <c r="O415" s="79" t="s">
        <v>11452</v>
      </c>
      <c r="P415" s="79" t="s">
        <v>11453</v>
      </c>
    </row>
    <row r="416" spans="1:16" ht="12.75">
      <c r="A416" s="77">
        <v>23</v>
      </c>
      <c r="B416" s="79" t="s">
        <v>11454</v>
      </c>
      <c r="C416" s="79" t="s">
        <v>11455</v>
      </c>
      <c r="D416" s="79" t="s">
        <v>11456</v>
      </c>
      <c r="E416" s="79" t="s">
        <v>11457</v>
      </c>
      <c r="F416" s="79" t="s">
        <v>11458</v>
      </c>
      <c r="G416" s="79" t="s">
        <v>11459</v>
      </c>
      <c r="H416" s="79" t="s">
        <v>11460</v>
      </c>
      <c r="I416" s="79" t="s">
        <v>11461</v>
      </c>
      <c r="J416" s="79" t="s">
        <v>11462</v>
      </c>
      <c r="K416" s="79" t="s">
        <v>11463</v>
      </c>
      <c r="L416" s="79" t="s">
        <v>11464</v>
      </c>
      <c r="M416" s="79" t="s">
        <v>11465</v>
      </c>
      <c r="N416" s="79" t="s">
        <v>11466</v>
      </c>
      <c r="O416" s="79" t="s">
        <v>11467</v>
      </c>
      <c r="P416" s="79" t="s">
        <v>11468</v>
      </c>
    </row>
    <row r="417" spans="1:16" ht="12.75">
      <c r="A417" s="77">
        <v>24</v>
      </c>
      <c r="B417" s="79" t="s">
        <v>11469</v>
      </c>
      <c r="C417" s="79" t="s">
        <v>11470</v>
      </c>
      <c r="D417" s="79" t="s">
        <v>11471</v>
      </c>
      <c r="E417" s="79" t="s">
        <v>11472</v>
      </c>
      <c r="F417" s="79" t="s">
        <v>11473</v>
      </c>
      <c r="G417" s="79" t="s">
        <v>11474</v>
      </c>
      <c r="H417" s="79" t="s">
        <v>11475</v>
      </c>
      <c r="I417" s="79" t="s">
        <v>11476</v>
      </c>
      <c r="J417" s="79" t="s">
        <v>11477</v>
      </c>
      <c r="K417" s="79" t="s">
        <v>11478</v>
      </c>
      <c r="L417" s="79" t="s">
        <v>11479</v>
      </c>
      <c r="M417" s="79" t="s">
        <v>11480</v>
      </c>
      <c r="N417" s="79" t="s">
        <v>11481</v>
      </c>
      <c r="O417" s="79" t="s">
        <v>11482</v>
      </c>
      <c r="P417" s="79" t="s">
        <v>11483</v>
      </c>
    </row>
    <row r="418" spans="1:16" ht="12.75">
      <c r="A418" s="77">
        <v>25</v>
      </c>
      <c r="B418" s="79" t="s">
        <v>11484</v>
      </c>
      <c r="C418" s="79" t="s">
        <v>11485</v>
      </c>
      <c r="D418" s="79" t="s">
        <v>11486</v>
      </c>
      <c r="E418" s="79" t="s">
        <v>11487</v>
      </c>
      <c r="F418" s="79" t="s">
        <v>11488</v>
      </c>
      <c r="G418" s="79" t="s">
        <v>11489</v>
      </c>
      <c r="H418" s="79" t="s">
        <v>11490</v>
      </c>
      <c r="I418" s="79" t="s">
        <v>11491</v>
      </c>
      <c r="J418" s="79" t="s">
        <v>11492</v>
      </c>
      <c r="K418" s="79" t="s">
        <v>11493</v>
      </c>
      <c r="L418" s="79" t="s">
        <v>11494</v>
      </c>
      <c r="M418" s="79" t="s">
        <v>11495</v>
      </c>
      <c r="N418" s="79" t="s">
        <v>11496</v>
      </c>
      <c r="O418" s="79" t="s">
        <v>11497</v>
      </c>
      <c r="P418" s="79" t="s">
        <v>11498</v>
      </c>
    </row>
    <row r="419" spans="1:16" ht="12.75">
      <c r="A419" s="77">
        <v>26</v>
      </c>
      <c r="B419" s="79" t="s">
        <v>11499</v>
      </c>
      <c r="C419" s="79" t="s">
        <v>11500</v>
      </c>
      <c r="D419" s="79" t="s">
        <v>11501</v>
      </c>
      <c r="E419" s="79" t="s">
        <v>11502</v>
      </c>
      <c r="F419" s="79" t="s">
        <v>11503</v>
      </c>
      <c r="G419" s="79" t="s">
        <v>11504</v>
      </c>
      <c r="H419" s="79" t="s">
        <v>11505</v>
      </c>
      <c r="I419" s="79" t="s">
        <v>11506</v>
      </c>
      <c r="J419" s="79" t="s">
        <v>11507</v>
      </c>
      <c r="K419" s="79" t="s">
        <v>11508</v>
      </c>
      <c r="L419" s="79" t="s">
        <v>11509</v>
      </c>
      <c r="M419" s="79" t="s">
        <v>11510</v>
      </c>
      <c r="N419" s="79" t="s">
        <v>11511</v>
      </c>
      <c r="O419" s="79" t="s">
        <v>11512</v>
      </c>
      <c r="P419" s="79" t="s">
        <v>11513</v>
      </c>
    </row>
    <row r="420" spans="1:16" ht="12.75">
      <c r="A420" s="77">
        <v>27</v>
      </c>
      <c r="B420" s="79" t="s">
        <v>11514</v>
      </c>
      <c r="C420" s="79" t="s">
        <v>11515</v>
      </c>
      <c r="D420" s="79" t="s">
        <v>11516</v>
      </c>
      <c r="E420" s="79" t="s">
        <v>11517</v>
      </c>
      <c r="F420" s="79" t="s">
        <v>11518</v>
      </c>
      <c r="G420" s="79" t="s">
        <v>11519</v>
      </c>
      <c r="H420" s="79" t="s">
        <v>11520</v>
      </c>
      <c r="I420" s="79" t="s">
        <v>11521</v>
      </c>
      <c r="J420" s="79" t="s">
        <v>11522</v>
      </c>
      <c r="K420" s="79" t="s">
        <v>11523</v>
      </c>
      <c r="L420" s="79" t="s">
        <v>11524</v>
      </c>
      <c r="M420" s="79" t="s">
        <v>11525</v>
      </c>
      <c r="N420" s="79" t="s">
        <v>11526</v>
      </c>
      <c r="O420" s="79" t="s">
        <v>11527</v>
      </c>
      <c r="P420" s="79" t="s">
        <v>11528</v>
      </c>
    </row>
    <row r="421" spans="1:16" ht="12.75">
      <c r="A421" s="77">
        <v>28</v>
      </c>
      <c r="B421" s="79" t="s">
        <v>11529</v>
      </c>
      <c r="C421" s="79" t="s">
        <v>11530</v>
      </c>
      <c r="D421" s="79" t="s">
        <v>11531</v>
      </c>
      <c r="E421" s="79" t="s">
        <v>11532</v>
      </c>
      <c r="F421" s="79" t="s">
        <v>11533</v>
      </c>
      <c r="G421" s="79" t="s">
        <v>11534</v>
      </c>
      <c r="H421" s="79" t="s">
        <v>11535</v>
      </c>
      <c r="I421" s="79" t="s">
        <v>11536</v>
      </c>
      <c r="J421" s="79" t="s">
        <v>11537</v>
      </c>
      <c r="K421" s="79" t="s">
        <v>11538</v>
      </c>
      <c r="L421" s="79" t="s">
        <v>11539</v>
      </c>
      <c r="M421" s="79" t="s">
        <v>11540</v>
      </c>
      <c r="N421" s="79" t="s">
        <v>11541</v>
      </c>
      <c r="O421" s="79" t="s">
        <v>11542</v>
      </c>
      <c r="P421" s="79" t="s">
        <v>11543</v>
      </c>
    </row>
    <row r="422" spans="1:16" ht="12.75">
      <c r="A422" s="77">
        <v>29</v>
      </c>
      <c r="B422" s="79" t="s">
        <v>11544</v>
      </c>
      <c r="C422" s="79" t="s">
        <v>11545</v>
      </c>
      <c r="D422" s="79" t="s">
        <v>11546</v>
      </c>
      <c r="E422" s="79" t="s">
        <v>11547</v>
      </c>
      <c r="F422" s="79" t="s">
        <v>11548</v>
      </c>
      <c r="G422" s="79" t="s">
        <v>11549</v>
      </c>
      <c r="H422" s="79" t="s">
        <v>11550</v>
      </c>
      <c r="I422" s="79" t="s">
        <v>11551</v>
      </c>
      <c r="J422" s="79" t="s">
        <v>11552</v>
      </c>
      <c r="K422" s="79" t="s">
        <v>11553</v>
      </c>
      <c r="L422" s="79" t="s">
        <v>11554</v>
      </c>
      <c r="M422" s="79" t="s">
        <v>11555</v>
      </c>
      <c r="N422" s="79" t="s">
        <v>11556</v>
      </c>
      <c r="O422" s="79" t="s">
        <v>11557</v>
      </c>
      <c r="P422" s="79" t="s">
        <v>11558</v>
      </c>
    </row>
    <row r="423" spans="1:16" ht="12.75">
      <c r="A423" s="77">
        <v>30</v>
      </c>
      <c r="B423" s="79" t="s">
        <v>11559</v>
      </c>
      <c r="C423" s="79" t="s">
        <v>11560</v>
      </c>
      <c r="D423" s="79" t="s">
        <v>11561</v>
      </c>
      <c r="E423" s="79" t="s">
        <v>11562</v>
      </c>
      <c r="F423" s="79" t="s">
        <v>11563</v>
      </c>
      <c r="G423" s="79" t="s">
        <v>11564</v>
      </c>
      <c r="H423" s="79" t="s">
        <v>11565</v>
      </c>
      <c r="I423" s="79" t="s">
        <v>11566</v>
      </c>
      <c r="J423" s="79" t="s">
        <v>11567</v>
      </c>
      <c r="K423" s="79" t="s">
        <v>11568</v>
      </c>
      <c r="L423" s="79" t="s">
        <v>11569</v>
      </c>
      <c r="M423" s="79" t="s">
        <v>11570</v>
      </c>
      <c r="N423" s="79" t="s">
        <v>11571</v>
      </c>
      <c r="O423" s="79" t="s">
        <v>11572</v>
      </c>
      <c r="P423" s="79" t="s">
        <v>11573</v>
      </c>
    </row>
    <row r="424" spans="1:16" ht="12.75">
      <c r="A424" s="77">
        <v>31</v>
      </c>
      <c r="B424" s="79" t="s">
        <v>11574</v>
      </c>
      <c r="C424" s="79" t="s">
        <v>11575</v>
      </c>
      <c r="D424" s="79" t="s">
        <v>11576</v>
      </c>
      <c r="E424" s="79" t="s">
        <v>11577</v>
      </c>
      <c r="F424" s="79" t="s">
        <v>11578</v>
      </c>
      <c r="G424" s="79" t="s">
        <v>11579</v>
      </c>
      <c r="H424" s="79" t="s">
        <v>11580</v>
      </c>
      <c r="I424" s="79" t="s">
        <v>11581</v>
      </c>
      <c r="J424" s="79" t="s">
        <v>11582</v>
      </c>
      <c r="K424" s="79" t="s">
        <v>11583</v>
      </c>
      <c r="L424" s="79" t="s">
        <v>11584</v>
      </c>
      <c r="M424" s="79" t="s">
        <v>11585</v>
      </c>
      <c r="N424" s="79" t="s">
        <v>11586</v>
      </c>
      <c r="O424" s="79" t="s">
        <v>11587</v>
      </c>
      <c r="P424" s="79" t="s">
        <v>11588</v>
      </c>
    </row>
    <row r="425" spans="1:16" ht="12.75">
      <c r="A425" s="77">
        <v>32</v>
      </c>
      <c r="B425" s="79" t="s">
        <v>11589</v>
      </c>
      <c r="C425" s="79" t="s">
        <v>11590</v>
      </c>
      <c r="D425" s="79" t="s">
        <v>11591</v>
      </c>
      <c r="E425" s="79" t="s">
        <v>11592</v>
      </c>
      <c r="F425" s="79" t="s">
        <v>11593</v>
      </c>
      <c r="G425" s="79" t="s">
        <v>11594</v>
      </c>
      <c r="H425" s="79" t="s">
        <v>11595</v>
      </c>
      <c r="I425" s="79" t="s">
        <v>11596</v>
      </c>
      <c r="J425" s="79" t="s">
        <v>11597</v>
      </c>
      <c r="K425" s="79" t="s">
        <v>11598</v>
      </c>
      <c r="L425" s="79" t="s">
        <v>11599</v>
      </c>
      <c r="M425" s="79" t="s">
        <v>11600</v>
      </c>
      <c r="N425" s="79" t="s">
        <v>11601</v>
      </c>
      <c r="O425" s="79" t="s">
        <v>11602</v>
      </c>
      <c r="P425" s="79" t="s">
        <v>11603</v>
      </c>
    </row>
    <row r="426" spans="1:16" ht="12.75">
      <c r="A426" s="77">
        <v>33</v>
      </c>
      <c r="B426" s="79" t="s">
        <v>11604</v>
      </c>
      <c r="C426" s="79" t="s">
        <v>11605</v>
      </c>
      <c r="D426" s="79" t="s">
        <v>11606</v>
      </c>
      <c r="E426" s="79" t="s">
        <v>11607</v>
      </c>
      <c r="F426" s="79" t="s">
        <v>11608</v>
      </c>
      <c r="G426" s="79" t="s">
        <v>11609</v>
      </c>
      <c r="H426" s="79" t="s">
        <v>11610</v>
      </c>
      <c r="I426" s="79" t="s">
        <v>11611</v>
      </c>
      <c r="J426" s="79" t="s">
        <v>11612</v>
      </c>
      <c r="K426" s="79" t="s">
        <v>11613</v>
      </c>
      <c r="L426" s="79" t="s">
        <v>11614</v>
      </c>
      <c r="M426" s="79" t="s">
        <v>11615</v>
      </c>
      <c r="N426" s="79" t="s">
        <v>11616</v>
      </c>
      <c r="O426" s="79" t="s">
        <v>11617</v>
      </c>
      <c r="P426" s="79" t="s">
        <v>11618</v>
      </c>
    </row>
    <row r="427" spans="1:16" ht="12.75">
      <c r="A427" s="77">
        <v>34</v>
      </c>
      <c r="B427" s="79" t="s">
        <v>11619</v>
      </c>
      <c r="C427" s="79" t="s">
        <v>11620</v>
      </c>
      <c r="D427" s="79" t="s">
        <v>11621</v>
      </c>
      <c r="E427" s="79" t="s">
        <v>11622</v>
      </c>
      <c r="F427" s="79" t="s">
        <v>11623</v>
      </c>
      <c r="G427" s="79" t="s">
        <v>11624</v>
      </c>
      <c r="H427" s="79" t="s">
        <v>11625</v>
      </c>
      <c r="I427" s="79" t="s">
        <v>11626</v>
      </c>
      <c r="J427" s="79" t="s">
        <v>11627</v>
      </c>
      <c r="K427" s="79" t="s">
        <v>11628</v>
      </c>
      <c r="L427" s="79" t="s">
        <v>11629</v>
      </c>
      <c r="M427" s="79" t="s">
        <v>11630</v>
      </c>
      <c r="N427" s="79" t="s">
        <v>11631</v>
      </c>
      <c r="O427" s="79" t="s">
        <v>11632</v>
      </c>
      <c r="P427" s="79" t="s">
        <v>11633</v>
      </c>
    </row>
    <row r="428" spans="1:16" ht="12.75">
      <c r="A428" s="77">
        <v>35</v>
      </c>
      <c r="B428" s="79" t="s">
        <v>11634</v>
      </c>
      <c r="C428" s="79" t="s">
        <v>11635</v>
      </c>
      <c r="D428" s="79" t="s">
        <v>11636</v>
      </c>
      <c r="E428" s="79" t="s">
        <v>11637</v>
      </c>
      <c r="F428" s="79" t="s">
        <v>11638</v>
      </c>
      <c r="G428" s="79" t="s">
        <v>11639</v>
      </c>
      <c r="H428" s="79" t="s">
        <v>11640</v>
      </c>
      <c r="I428" s="79" t="s">
        <v>11641</v>
      </c>
      <c r="J428" s="79" t="s">
        <v>11642</v>
      </c>
      <c r="K428" s="79" t="s">
        <v>11643</v>
      </c>
      <c r="L428" s="79" t="s">
        <v>11644</v>
      </c>
      <c r="M428" s="79" t="s">
        <v>11645</v>
      </c>
      <c r="N428" s="79" t="s">
        <v>11646</v>
      </c>
      <c r="O428" s="79" t="s">
        <v>11647</v>
      </c>
      <c r="P428" s="79" t="s">
        <v>11648</v>
      </c>
    </row>
    <row r="429" spans="1:16" ht="12.75">
      <c r="A429" s="77">
        <v>36</v>
      </c>
      <c r="B429" s="79" t="s">
        <v>11649</v>
      </c>
      <c r="C429" s="79" t="s">
        <v>11650</v>
      </c>
      <c r="D429" s="79" t="s">
        <v>11651</v>
      </c>
      <c r="E429" s="79" t="s">
        <v>11652</v>
      </c>
      <c r="F429" s="79" t="s">
        <v>11653</v>
      </c>
      <c r="G429" s="79" t="s">
        <v>11654</v>
      </c>
      <c r="H429" s="79" t="s">
        <v>11655</v>
      </c>
      <c r="I429" s="79" t="s">
        <v>11656</v>
      </c>
      <c r="J429" s="79" t="s">
        <v>11657</v>
      </c>
      <c r="K429" s="79" t="s">
        <v>11658</v>
      </c>
      <c r="L429" s="79" t="s">
        <v>11659</v>
      </c>
      <c r="M429" s="79" t="s">
        <v>11660</v>
      </c>
      <c r="N429" s="79" t="s">
        <v>11661</v>
      </c>
      <c r="O429" s="79" t="s">
        <v>11662</v>
      </c>
      <c r="P429" s="79" t="s">
        <v>11663</v>
      </c>
    </row>
    <row r="430" spans="1:16" ht="12.75">
      <c r="A430" s="77">
        <v>37</v>
      </c>
      <c r="B430" s="79" t="s">
        <v>11664</v>
      </c>
      <c r="C430" s="79" t="s">
        <v>11665</v>
      </c>
      <c r="D430" s="79" t="s">
        <v>11666</v>
      </c>
      <c r="E430" s="79" t="s">
        <v>11667</v>
      </c>
      <c r="F430" s="79" t="s">
        <v>11668</v>
      </c>
      <c r="G430" s="79" t="s">
        <v>11669</v>
      </c>
      <c r="H430" s="79" t="s">
        <v>11670</v>
      </c>
      <c r="I430" s="79" t="s">
        <v>11671</v>
      </c>
      <c r="J430" s="79" t="s">
        <v>11672</v>
      </c>
      <c r="K430" s="79" t="s">
        <v>11673</v>
      </c>
      <c r="L430" s="79" t="s">
        <v>11674</v>
      </c>
      <c r="M430" s="79" t="s">
        <v>11675</v>
      </c>
      <c r="N430" s="79" t="s">
        <v>11676</v>
      </c>
      <c r="O430" s="79" t="s">
        <v>11677</v>
      </c>
      <c r="P430" s="79" t="s">
        <v>11678</v>
      </c>
    </row>
    <row r="431" spans="1:16" ht="12.75">
      <c r="A431" s="77">
        <v>38</v>
      </c>
      <c r="B431" s="79" t="s">
        <v>11679</v>
      </c>
      <c r="C431" s="79" t="s">
        <v>11680</v>
      </c>
      <c r="D431" s="79" t="s">
        <v>11681</v>
      </c>
      <c r="E431" s="79" t="s">
        <v>11682</v>
      </c>
      <c r="F431" s="79" t="s">
        <v>11683</v>
      </c>
      <c r="G431" s="79" t="s">
        <v>11684</v>
      </c>
      <c r="H431" s="79" t="s">
        <v>11685</v>
      </c>
      <c r="I431" s="79" t="s">
        <v>11686</v>
      </c>
      <c r="J431" s="79" t="s">
        <v>11687</v>
      </c>
      <c r="K431" s="79" t="s">
        <v>11688</v>
      </c>
      <c r="L431" s="79" t="s">
        <v>11689</v>
      </c>
      <c r="M431" s="79" t="s">
        <v>11690</v>
      </c>
      <c r="N431" s="79" t="s">
        <v>11691</v>
      </c>
      <c r="O431" s="79" t="s">
        <v>11692</v>
      </c>
      <c r="P431" s="79" t="s">
        <v>11693</v>
      </c>
    </row>
    <row r="432" spans="1:16" ht="12.75">
      <c r="A432" s="77">
        <v>39</v>
      </c>
      <c r="B432" s="79" t="s">
        <v>11694</v>
      </c>
      <c r="C432" s="79" t="s">
        <v>11695</v>
      </c>
      <c r="D432" s="79" t="s">
        <v>11696</v>
      </c>
      <c r="E432" s="79" t="s">
        <v>11697</v>
      </c>
      <c r="F432" s="79" t="s">
        <v>11698</v>
      </c>
      <c r="G432" s="79" t="s">
        <v>11699</v>
      </c>
      <c r="H432" s="79" t="s">
        <v>11700</v>
      </c>
      <c r="I432" s="79" t="s">
        <v>11701</v>
      </c>
      <c r="J432" s="79" t="s">
        <v>11702</v>
      </c>
      <c r="K432" s="79" t="s">
        <v>11703</v>
      </c>
      <c r="L432" s="79" t="s">
        <v>11704</v>
      </c>
      <c r="M432" s="79" t="s">
        <v>11705</v>
      </c>
      <c r="N432" s="79" t="s">
        <v>11706</v>
      </c>
      <c r="O432" s="79" t="s">
        <v>11707</v>
      </c>
      <c r="P432" s="79" t="s">
        <v>11708</v>
      </c>
    </row>
    <row r="433" spans="1:16" ht="12.75">
      <c r="A433" s="77">
        <v>40</v>
      </c>
      <c r="B433" s="79" t="s">
        <v>11709</v>
      </c>
      <c r="C433" s="79" t="s">
        <v>11710</v>
      </c>
      <c r="D433" s="79" t="s">
        <v>11711</v>
      </c>
      <c r="E433" s="79" t="s">
        <v>11712</v>
      </c>
      <c r="F433" s="79" t="s">
        <v>11713</v>
      </c>
      <c r="G433" s="79" t="s">
        <v>11714</v>
      </c>
      <c r="H433" s="79" t="s">
        <v>11715</v>
      </c>
      <c r="I433" s="79" t="s">
        <v>11716</v>
      </c>
      <c r="J433" s="79" t="s">
        <v>11717</v>
      </c>
      <c r="K433" s="79" t="s">
        <v>11718</v>
      </c>
      <c r="L433" s="79" t="s">
        <v>11719</v>
      </c>
      <c r="M433" s="79" t="s">
        <v>11720</v>
      </c>
      <c r="N433" s="79" t="s">
        <v>11721</v>
      </c>
      <c r="O433" s="79" t="s">
        <v>11722</v>
      </c>
      <c r="P433" s="79" t="s">
        <v>11723</v>
      </c>
    </row>
    <row r="434" spans="1:16" ht="12.75">
      <c r="A434" s="77">
        <v>41</v>
      </c>
      <c r="B434" s="79" t="s">
        <v>11724</v>
      </c>
      <c r="C434" s="79" t="s">
        <v>11725</v>
      </c>
      <c r="D434" s="79" t="s">
        <v>11726</v>
      </c>
      <c r="E434" s="79" t="s">
        <v>11727</v>
      </c>
      <c r="F434" s="79" t="s">
        <v>11728</v>
      </c>
      <c r="G434" s="79" t="s">
        <v>11729</v>
      </c>
      <c r="H434" s="79" t="s">
        <v>11730</v>
      </c>
      <c r="I434" s="79" t="s">
        <v>11731</v>
      </c>
      <c r="J434" s="79" t="s">
        <v>11732</v>
      </c>
      <c r="K434" s="79" t="s">
        <v>11733</v>
      </c>
      <c r="L434" s="79" t="s">
        <v>11734</v>
      </c>
      <c r="M434" s="79" t="s">
        <v>11735</v>
      </c>
      <c r="N434" s="79" t="s">
        <v>11736</v>
      </c>
      <c r="O434" s="79" t="s">
        <v>11737</v>
      </c>
      <c r="P434" s="79" t="s">
        <v>11738</v>
      </c>
    </row>
    <row r="435" spans="1:16" ht="12.75">
      <c r="A435" s="77">
        <v>42</v>
      </c>
      <c r="B435" s="79" t="s">
        <v>11739</v>
      </c>
      <c r="C435" s="79" t="s">
        <v>11740</v>
      </c>
      <c r="D435" s="79" t="s">
        <v>11741</v>
      </c>
      <c r="E435" s="79" t="s">
        <v>11742</v>
      </c>
      <c r="F435" s="79" t="s">
        <v>11743</v>
      </c>
      <c r="G435" s="79" t="s">
        <v>11744</v>
      </c>
      <c r="H435" s="79" t="s">
        <v>11745</v>
      </c>
      <c r="I435" s="79" t="s">
        <v>11746</v>
      </c>
      <c r="J435" s="79" t="s">
        <v>11747</v>
      </c>
      <c r="K435" s="79" t="s">
        <v>11748</v>
      </c>
      <c r="L435" s="79" t="s">
        <v>11749</v>
      </c>
      <c r="M435" s="79" t="s">
        <v>11750</v>
      </c>
      <c r="N435" s="79" t="s">
        <v>11751</v>
      </c>
      <c r="O435" s="79" t="s">
        <v>11752</v>
      </c>
      <c r="P435" s="79" t="s">
        <v>11753</v>
      </c>
    </row>
    <row r="436" spans="1:16" ht="12.75">
      <c r="A436" s="77">
        <v>43</v>
      </c>
      <c r="B436" s="79" t="s">
        <v>11754</v>
      </c>
      <c r="C436" s="79" t="s">
        <v>11755</v>
      </c>
      <c r="D436" s="79" t="s">
        <v>11756</v>
      </c>
      <c r="E436" s="79" t="s">
        <v>11757</v>
      </c>
      <c r="F436" s="79" t="s">
        <v>11758</v>
      </c>
      <c r="G436" s="79" t="s">
        <v>11759</v>
      </c>
      <c r="H436" s="79" t="s">
        <v>11760</v>
      </c>
      <c r="I436" s="79" t="s">
        <v>11761</v>
      </c>
      <c r="J436" s="79" t="s">
        <v>11762</v>
      </c>
      <c r="K436" s="79" t="s">
        <v>11763</v>
      </c>
      <c r="L436" s="79" t="s">
        <v>11764</v>
      </c>
      <c r="M436" s="79" t="s">
        <v>11765</v>
      </c>
      <c r="N436" s="79" t="s">
        <v>11766</v>
      </c>
      <c r="O436" s="79" t="s">
        <v>11767</v>
      </c>
      <c r="P436" s="79" t="s">
        <v>11768</v>
      </c>
    </row>
    <row r="437" spans="1:16" ht="12.75">
      <c r="A437" s="77">
        <v>44</v>
      </c>
      <c r="B437" s="79" t="s">
        <v>11769</v>
      </c>
      <c r="C437" s="79" t="s">
        <v>11770</v>
      </c>
      <c r="D437" s="79" t="s">
        <v>11771</v>
      </c>
      <c r="E437" s="79" t="s">
        <v>11772</v>
      </c>
      <c r="F437" s="79" t="s">
        <v>11773</v>
      </c>
      <c r="G437" s="79" t="s">
        <v>11774</v>
      </c>
      <c r="H437" s="79" t="s">
        <v>11775</v>
      </c>
      <c r="I437" s="79" t="s">
        <v>11776</v>
      </c>
      <c r="J437" s="79" t="s">
        <v>11777</v>
      </c>
      <c r="K437" s="79" t="s">
        <v>11778</v>
      </c>
      <c r="L437" s="79" t="s">
        <v>11779</v>
      </c>
      <c r="M437" s="79" t="s">
        <v>11780</v>
      </c>
      <c r="N437" s="79" t="s">
        <v>11781</v>
      </c>
      <c r="O437" s="79" t="s">
        <v>11782</v>
      </c>
      <c r="P437" s="79" t="s">
        <v>11783</v>
      </c>
    </row>
    <row r="438" spans="1:16" ht="12.75">
      <c r="A438" s="77">
        <v>45</v>
      </c>
      <c r="B438" s="79" t="s">
        <v>11784</v>
      </c>
      <c r="C438" s="79" t="s">
        <v>11785</v>
      </c>
      <c r="D438" s="79" t="s">
        <v>11786</v>
      </c>
      <c r="E438" s="79" t="s">
        <v>11787</v>
      </c>
      <c r="F438" s="79" t="s">
        <v>11788</v>
      </c>
      <c r="G438" s="79" t="s">
        <v>11789</v>
      </c>
      <c r="H438" s="79" t="s">
        <v>11790</v>
      </c>
      <c r="I438" s="79" t="s">
        <v>11791</v>
      </c>
      <c r="J438" s="79" t="s">
        <v>11792</v>
      </c>
      <c r="K438" s="79" t="s">
        <v>11793</v>
      </c>
      <c r="L438" s="79" t="s">
        <v>11794</v>
      </c>
      <c r="M438" s="79" t="s">
        <v>11795</v>
      </c>
      <c r="N438" s="79" t="s">
        <v>11796</v>
      </c>
      <c r="O438" s="79" t="s">
        <v>11797</v>
      </c>
      <c r="P438" s="79" t="s">
        <v>11798</v>
      </c>
    </row>
    <row r="439" spans="1:16" ht="12.75">
      <c r="A439" s="77">
        <v>46</v>
      </c>
      <c r="B439" s="79" t="s">
        <v>11799</v>
      </c>
      <c r="C439" s="79" t="s">
        <v>11800</v>
      </c>
      <c r="D439" s="79" t="s">
        <v>11801</v>
      </c>
      <c r="E439" s="79" t="s">
        <v>11802</v>
      </c>
      <c r="F439" s="79" t="s">
        <v>11803</v>
      </c>
      <c r="G439" s="79" t="s">
        <v>11804</v>
      </c>
      <c r="H439" s="79" t="s">
        <v>11805</v>
      </c>
      <c r="I439" s="79" t="s">
        <v>11806</v>
      </c>
      <c r="J439" s="79" t="s">
        <v>11807</v>
      </c>
      <c r="K439" s="79" t="s">
        <v>11808</v>
      </c>
      <c r="L439" s="79" t="s">
        <v>11809</v>
      </c>
      <c r="M439" s="79" t="s">
        <v>11810</v>
      </c>
      <c r="N439" s="79" t="s">
        <v>11811</v>
      </c>
      <c r="O439" s="79" t="s">
        <v>11812</v>
      </c>
      <c r="P439" s="79" t="s">
        <v>11813</v>
      </c>
    </row>
    <row r="440" spans="1:16" ht="12.75">
      <c r="A440" s="77">
        <v>47</v>
      </c>
      <c r="B440" s="79" t="s">
        <v>11814</v>
      </c>
      <c r="C440" s="79" t="s">
        <v>11815</v>
      </c>
      <c r="D440" s="79" t="s">
        <v>11816</v>
      </c>
      <c r="E440" s="79" t="s">
        <v>11817</v>
      </c>
      <c r="F440" s="79" t="s">
        <v>11818</v>
      </c>
      <c r="G440" s="79" t="s">
        <v>11819</v>
      </c>
      <c r="H440" s="79" t="s">
        <v>11820</v>
      </c>
      <c r="I440" s="79" t="s">
        <v>11821</v>
      </c>
      <c r="J440" s="79" t="s">
        <v>11822</v>
      </c>
      <c r="K440" s="79" t="s">
        <v>11823</v>
      </c>
      <c r="L440" s="79" t="s">
        <v>11824</v>
      </c>
      <c r="M440" s="79" t="s">
        <v>11825</v>
      </c>
      <c r="N440" s="79" t="s">
        <v>11826</v>
      </c>
      <c r="O440" s="79" t="s">
        <v>11827</v>
      </c>
      <c r="P440" s="79" t="s">
        <v>11828</v>
      </c>
    </row>
    <row r="441" spans="1:16" ht="12.75">
      <c r="A441" s="77">
        <v>48</v>
      </c>
      <c r="B441" s="79" t="s">
        <v>11829</v>
      </c>
      <c r="C441" s="79" t="s">
        <v>11830</v>
      </c>
      <c r="D441" s="79" t="s">
        <v>11831</v>
      </c>
      <c r="E441" s="79" t="s">
        <v>11832</v>
      </c>
      <c r="F441" s="79" t="s">
        <v>11833</v>
      </c>
      <c r="G441" s="79" t="s">
        <v>11834</v>
      </c>
      <c r="H441" s="79" t="s">
        <v>11835</v>
      </c>
      <c r="I441" s="79" t="s">
        <v>11836</v>
      </c>
      <c r="J441" s="79" t="s">
        <v>11837</v>
      </c>
      <c r="K441" s="79" t="s">
        <v>11838</v>
      </c>
      <c r="L441" s="79" t="s">
        <v>11839</v>
      </c>
      <c r="M441" s="79" t="s">
        <v>11840</v>
      </c>
      <c r="N441" s="79" t="s">
        <v>11841</v>
      </c>
      <c r="O441" s="79" t="s">
        <v>11842</v>
      </c>
      <c r="P441" s="79" t="s">
        <v>11843</v>
      </c>
    </row>
  </sheetData>
  <sheetProtection password="C620" sheet="1" objects="1" scenarios="1"/>
  <mergeCells count="16">
    <mergeCell ref="A5:P5"/>
    <mergeCell ref="A4:P4"/>
    <mergeCell ref="A114:P114"/>
    <mergeCell ref="A169:P169"/>
    <mergeCell ref="A59:P59"/>
    <mergeCell ref="A60:P60"/>
    <mergeCell ref="A115:P115"/>
    <mergeCell ref="A170:P170"/>
    <mergeCell ref="A224:P224"/>
    <mergeCell ref="A225:P225"/>
    <mergeCell ref="A389:P389"/>
    <mergeCell ref="A390:P390"/>
    <mergeCell ref="A279:P279"/>
    <mergeCell ref="A280:P280"/>
    <mergeCell ref="A334:P334"/>
    <mergeCell ref="A335:P335"/>
  </mergeCells>
  <printOptions/>
  <pageMargins left="0.75" right="0.75" top="1" bottom="1" header="0.5" footer="0.5"/>
  <pageSetup horizontalDpi="600" verticalDpi="600" orientation="portrait" r:id="rId1"/>
  <ignoredErrors>
    <ignoredError sqref="A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I22" sqref="I22:J22"/>
    </sheetView>
  </sheetViews>
  <sheetFormatPr defaultColWidth="9.140625" defaultRowHeight="12.75"/>
  <cols>
    <col min="1" max="1" width="8.28125" style="1" customWidth="1"/>
    <col min="2" max="16" width="6.7109375" style="1" customWidth="1"/>
    <col min="17" max="16384" width="9.140625" style="1" customWidth="1"/>
  </cols>
  <sheetData>
    <row r="1" spans="1:4" ht="12.75">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1" t="s">
        <v>11844</v>
      </c>
    </row>
    <row r="3" ht="12.75">
      <c r="A3" s="76" t="e">
        <f>HLOOKUP('Calculatrice des coûts NMETI'!$I$22,B7:Q56,MATCH('Calculatrice des coûts NMETI'!$K$22,A7:A56))</f>
        <v>#N/A</v>
      </c>
    </row>
    <row r="4" spans="1:16" ht="12.75">
      <c r="A4" s="475" t="s">
        <v>11845</v>
      </c>
      <c r="B4" s="475"/>
      <c r="C4" s="475"/>
      <c r="D4" s="475"/>
      <c r="E4" s="475"/>
      <c r="F4" s="475"/>
      <c r="G4" s="475"/>
      <c r="H4" s="475"/>
      <c r="I4" s="475"/>
      <c r="J4" s="475"/>
      <c r="K4" s="475"/>
      <c r="L4" s="475"/>
      <c r="M4" s="475"/>
      <c r="N4" s="475"/>
      <c r="O4" s="475"/>
      <c r="P4" s="475"/>
    </row>
    <row r="5" spans="1:16" ht="12.75">
      <c r="A5" s="479" t="s">
        <v>11846</v>
      </c>
      <c r="B5" s="479"/>
      <c r="C5" s="479"/>
      <c r="D5" s="479"/>
      <c r="E5" s="479"/>
      <c r="F5" s="479"/>
      <c r="G5" s="479"/>
      <c r="H5" s="479"/>
      <c r="I5" s="479"/>
      <c r="J5" s="479"/>
      <c r="K5" s="479"/>
      <c r="L5" s="479"/>
      <c r="M5" s="479"/>
      <c r="N5" s="479"/>
      <c r="O5" s="479"/>
      <c r="P5" s="479"/>
    </row>
    <row r="6" spans="1:16" ht="12.75">
      <c r="A6" s="80" t="s">
        <v>11847</v>
      </c>
      <c r="B6" s="81" t="s">
        <v>11848</v>
      </c>
      <c r="C6" s="81" t="s">
        <v>11849</v>
      </c>
      <c r="D6" s="81" t="s">
        <v>11850</v>
      </c>
      <c r="E6" s="81" t="s">
        <v>11851</v>
      </c>
      <c r="F6" s="81" t="s">
        <v>11852</v>
      </c>
      <c r="G6" s="81" t="s">
        <v>11853</v>
      </c>
      <c r="H6" s="81" t="s">
        <v>11854</v>
      </c>
      <c r="I6" s="81" t="s">
        <v>11855</v>
      </c>
      <c r="J6" s="81" t="s">
        <v>11856</v>
      </c>
      <c r="K6" s="81" t="s">
        <v>11857</v>
      </c>
      <c r="L6" s="81" t="s">
        <v>11858</v>
      </c>
      <c r="M6" s="81" t="s">
        <v>11859</v>
      </c>
      <c r="N6" s="81" t="s">
        <v>11860</v>
      </c>
      <c r="O6" s="81" t="s">
        <v>11861</v>
      </c>
      <c r="P6" s="81" t="s">
        <v>11862</v>
      </c>
    </row>
    <row r="7" spans="1:16" ht="12.75">
      <c r="A7" s="82" t="s">
        <v>11863</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2.75">
      <c r="A8" s="77">
        <v>0</v>
      </c>
      <c r="B8" s="79" t="s">
        <v>11864</v>
      </c>
      <c r="C8" s="79" t="s">
        <v>11865</v>
      </c>
      <c r="D8" s="79" t="s">
        <v>11866</v>
      </c>
      <c r="E8" s="79" t="s">
        <v>11867</v>
      </c>
      <c r="F8" s="79" t="s">
        <v>11868</v>
      </c>
      <c r="G8" s="79" t="s">
        <v>11869</v>
      </c>
      <c r="H8" s="79" t="s">
        <v>11870</v>
      </c>
      <c r="I8" s="79" t="s">
        <v>11871</v>
      </c>
      <c r="J8" s="79" t="s">
        <v>11872</v>
      </c>
      <c r="K8" s="79" t="s">
        <v>11873</v>
      </c>
      <c r="L8" s="79" t="s">
        <v>11874</v>
      </c>
      <c r="M8" s="79" t="s">
        <v>11875</v>
      </c>
      <c r="N8" s="79" t="s">
        <v>11876</v>
      </c>
      <c r="O8" s="79" t="s">
        <v>11877</v>
      </c>
      <c r="P8" s="79" t="s">
        <v>11878</v>
      </c>
    </row>
    <row r="9" spans="1:16" ht="12.75">
      <c r="A9" s="77">
        <v>1</v>
      </c>
      <c r="B9" s="79" t="s">
        <v>11879</v>
      </c>
      <c r="C9" s="79" t="s">
        <v>11880</v>
      </c>
      <c r="D9" s="79" t="s">
        <v>11881</v>
      </c>
      <c r="E9" s="79" t="s">
        <v>11882</v>
      </c>
      <c r="F9" s="79" t="s">
        <v>11883</v>
      </c>
      <c r="G9" s="79" t="s">
        <v>11884</v>
      </c>
      <c r="H9" s="79" t="s">
        <v>11885</v>
      </c>
      <c r="I9" s="79" t="s">
        <v>11886</v>
      </c>
      <c r="J9" s="79" t="s">
        <v>11887</v>
      </c>
      <c r="K9" s="79" t="s">
        <v>11888</v>
      </c>
      <c r="L9" s="79" t="s">
        <v>11889</v>
      </c>
      <c r="M9" s="79" t="s">
        <v>11890</v>
      </c>
      <c r="N9" s="79" t="s">
        <v>11891</v>
      </c>
      <c r="O9" s="79" t="s">
        <v>11892</v>
      </c>
      <c r="P9" s="79" t="s">
        <v>11893</v>
      </c>
    </row>
    <row r="10" spans="1:16" ht="12.75">
      <c r="A10" s="77">
        <v>2</v>
      </c>
      <c r="B10" s="79" t="s">
        <v>11894</v>
      </c>
      <c r="C10" s="79" t="s">
        <v>11895</v>
      </c>
      <c r="D10" s="79" t="s">
        <v>11896</v>
      </c>
      <c r="E10" s="79" t="s">
        <v>11897</v>
      </c>
      <c r="F10" s="79" t="s">
        <v>11898</v>
      </c>
      <c r="G10" s="79" t="s">
        <v>11899</v>
      </c>
      <c r="H10" s="79" t="s">
        <v>11900</v>
      </c>
      <c r="I10" s="79" t="s">
        <v>11901</v>
      </c>
      <c r="J10" s="79" t="s">
        <v>11902</v>
      </c>
      <c r="K10" s="79" t="s">
        <v>11903</v>
      </c>
      <c r="L10" s="79" t="s">
        <v>11904</v>
      </c>
      <c r="M10" s="79" t="s">
        <v>11905</v>
      </c>
      <c r="N10" s="79" t="s">
        <v>11906</v>
      </c>
      <c r="O10" s="79" t="s">
        <v>11907</v>
      </c>
      <c r="P10" s="79" t="s">
        <v>11908</v>
      </c>
    </row>
    <row r="11" spans="1:16" ht="12.75">
      <c r="A11" s="77">
        <v>3</v>
      </c>
      <c r="B11" s="79" t="s">
        <v>11909</v>
      </c>
      <c r="C11" s="79" t="s">
        <v>11910</v>
      </c>
      <c r="D11" s="79" t="s">
        <v>11911</v>
      </c>
      <c r="E11" s="79" t="s">
        <v>11912</v>
      </c>
      <c r="F11" s="79" t="s">
        <v>11913</v>
      </c>
      <c r="G11" s="79" t="s">
        <v>11914</v>
      </c>
      <c r="H11" s="79" t="s">
        <v>11915</v>
      </c>
      <c r="I11" s="79" t="s">
        <v>11916</v>
      </c>
      <c r="J11" s="79" t="s">
        <v>11917</v>
      </c>
      <c r="K11" s="79" t="s">
        <v>11918</v>
      </c>
      <c r="L11" s="79" t="s">
        <v>11919</v>
      </c>
      <c r="M11" s="79" t="s">
        <v>11920</v>
      </c>
      <c r="N11" s="79" t="s">
        <v>11921</v>
      </c>
      <c r="O11" s="79" t="s">
        <v>11922</v>
      </c>
      <c r="P11" s="79" t="s">
        <v>11923</v>
      </c>
    </row>
    <row r="12" spans="1:16" ht="12.75">
      <c r="A12" s="77">
        <v>4</v>
      </c>
      <c r="B12" s="79" t="s">
        <v>11924</v>
      </c>
      <c r="C12" s="79" t="s">
        <v>11925</v>
      </c>
      <c r="D12" s="79" t="s">
        <v>11926</v>
      </c>
      <c r="E12" s="79" t="s">
        <v>11927</v>
      </c>
      <c r="F12" s="79" t="s">
        <v>11928</v>
      </c>
      <c r="G12" s="79" t="s">
        <v>11929</v>
      </c>
      <c r="H12" s="79" t="s">
        <v>11930</v>
      </c>
      <c r="I12" s="79" t="s">
        <v>11931</v>
      </c>
      <c r="J12" s="79" t="s">
        <v>11932</v>
      </c>
      <c r="K12" s="79" t="s">
        <v>11933</v>
      </c>
      <c r="L12" s="79" t="s">
        <v>11934</v>
      </c>
      <c r="M12" s="79" t="s">
        <v>11935</v>
      </c>
      <c r="N12" s="79" t="s">
        <v>11936</v>
      </c>
      <c r="O12" s="79" t="s">
        <v>11937</v>
      </c>
      <c r="P12" s="79" t="s">
        <v>11938</v>
      </c>
    </row>
    <row r="13" spans="1:16" ht="12.75">
      <c r="A13" s="77">
        <v>5</v>
      </c>
      <c r="B13" s="79" t="s">
        <v>11939</v>
      </c>
      <c r="C13" s="79" t="s">
        <v>11940</v>
      </c>
      <c r="D13" s="79" t="s">
        <v>11941</v>
      </c>
      <c r="E13" s="79" t="s">
        <v>11942</v>
      </c>
      <c r="F13" s="79" t="s">
        <v>11943</v>
      </c>
      <c r="G13" s="79" t="s">
        <v>11944</v>
      </c>
      <c r="H13" s="79" t="s">
        <v>11945</v>
      </c>
      <c r="I13" s="79" t="s">
        <v>11946</v>
      </c>
      <c r="J13" s="79" t="s">
        <v>11947</v>
      </c>
      <c r="K13" s="79" t="s">
        <v>11948</v>
      </c>
      <c r="L13" s="79" t="s">
        <v>11949</v>
      </c>
      <c r="M13" s="79" t="s">
        <v>11950</v>
      </c>
      <c r="N13" s="79" t="s">
        <v>11951</v>
      </c>
      <c r="O13" s="79" t="s">
        <v>11952</v>
      </c>
      <c r="P13" s="79" t="s">
        <v>11953</v>
      </c>
    </row>
    <row r="14" spans="1:16" ht="12.75">
      <c r="A14" s="77">
        <v>6</v>
      </c>
      <c r="B14" s="79" t="s">
        <v>11954</v>
      </c>
      <c r="C14" s="79" t="s">
        <v>11955</v>
      </c>
      <c r="D14" s="79" t="s">
        <v>11956</v>
      </c>
      <c r="E14" s="79" t="s">
        <v>11957</v>
      </c>
      <c r="F14" s="79" t="s">
        <v>11958</v>
      </c>
      <c r="G14" s="79" t="s">
        <v>11959</v>
      </c>
      <c r="H14" s="79" t="s">
        <v>11960</v>
      </c>
      <c r="I14" s="79" t="s">
        <v>11961</v>
      </c>
      <c r="J14" s="79" t="s">
        <v>11962</v>
      </c>
      <c r="K14" s="79" t="s">
        <v>11963</v>
      </c>
      <c r="L14" s="79" t="s">
        <v>11964</v>
      </c>
      <c r="M14" s="79" t="s">
        <v>11965</v>
      </c>
      <c r="N14" s="79" t="s">
        <v>11966</v>
      </c>
      <c r="O14" s="79" t="s">
        <v>11967</v>
      </c>
      <c r="P14" s="79" t="s">
        <v>11968</v>
      </c>
    </row>
    <row r="15" spans="1:16" ht="12.75">
      <c r="A15" s="77">
        <v>7</v>
      </c>
      <c r="B15" s="79" t="s">
        <v>11969</v>
      </c>
      <c r="C15" s="79" t="s">
        <v>11970</v>
      </c>
      <c r="D15" s="79" t="s">
        <v>11971</v>
      </c>
      <c r="E15" s="79" t="s">
        <v>11972</v>
      </c>
      <c r="F15" s="79" t="s">
        <v>11973</v>
      </c>
      <c r="G15" s="79" t="s">
        <v>11974</v>
      </c>
      <c r="H15" s="79" t="s">
        <v>11975</v>
      </c>
      <c r="I15" s="79" t="s">
        <v>11976</v>
      </c>
      <c r="J15" s="79" t="s">
        <v>11977</v>
      </c>
      <c r="K15" s="79" t="s">
        <v>11978</v>
      </c>
      <c r="L15" s="79" t="s">
        <v>11979</v>
      </c>
      <c r="M15" s="79" t="s">
        <v>11980</v>
      </c>
      <c r="N15" s="79" t="s">
        <v>11981</v>
      </c>
      <c r="O15" s="79" t="s">
        <v>11982</v>
      </c>
      <c r="P15" s="79" t="s">
        <v>11983</v>
      </c>
    </row>
    <row r="16" spans="1:16" ht="12.75">
      <c r="A16" s="77">
        <v>8</v>
      </c>
      <c r="B16" s="79" t="s">
        <v>11984</v>
      </c>
      <c r="C16" s="79" t="s">
        <v>11985</v>
      </c>
      <c r="D16" s="79" t="s">
        <v>11986</v>
      </c>
      <c r="E16" s="79" t="s">
        <v>11987</v>
      </c>
      <c r="F16" s="79" t="s">
        <v>11988</v>
      </c>
      <c r="G16" s="79" t="s">
        <v>11989</v>
      </c>
      <c r="H16" s="79" t="s">
        <v>11990</v>
      </c>
      <c r="I16" s="79" t="s">
        <v>11991</v>
      </c>
      <c r="J16" s="79" t="s">
        <v>11992</v>
      </c>
      <c r="K16" s="79" t="s">
        <v>11993</v>
      </c>
      <c r="L16" s="79" t="s">
        <v>11994</v>
      </c>
      <c r="M16" s="79" t="s">
        <v>11995</v>
      </c>
      <c r="N16" s="79" t="s">
        <v>11996</v>
      </c>
      <c r="O16" s="79" t="s">
        <v>11997</v>
      </c>
      <c r="P16" s="79" t="s">
        <v>11998</v>
      </c>
    </row>
    <row r="17" spans="1:16" ht="12.75">
      <c r="A17" s="77">
        <v>9</v>
      </c>
      <c r="B17" s="79" t="s">
        <v>11999</v>
      </c>
      <c r="C17" s="79" t="s">
        <v>12000</v>
      </c>
      <c r="D17" s="79" t="s">
        <v>12001</v>
      </c>
      <c r="E17" s="79" t="s">
        <v>12002</v>
      </c>
      <c r="F17" s="79" t="s">
        <v>12003</v>
      </c>
      <c r="G17" s="79" t="s">
        <v>12004</v>
      </c>
      <c r="H17" s="79" t="s">
        <v>12005</v>
      </c>
      <c r="I17" s="79" t="s">
        <v>12006</v>
      </c>
      <c r="J17" s="79" t="s">
        <v>12007</v>
      </c>
      <c r="K17" s="79" t="s">
        <v>12008</v>
      </c>
      <c r="L17" s="79" t="s">
        <v>12009</v>
      </c>
      <c r="M17" s="79" t="s">
        <v>12010</v>
      </c>
      <c r="N17" s="79" t="s">
        <v>12011</v>
      </c>
      <c r="O17" s="79" t="s">
        <v>12012</v>
      </c>
      <c r="P17" s="79" t="s">
        <v>12013</v>
      </c>
    </row>
    <row r="18" spans="1:16" ht="12.75">
      <c r="A18" s="77">
        <v>10</v>
      </c>
      <c r="B18" s="79" t="s">
        <v>12014</v>
      </c>
      <c r="C18" s="79" t="s">
        <v>12015</v>
      </c>
      <c r="D18" s="79" t="s">
        <v>12016</v>
      </c>
      <c r="E18" s="79" t="s">
        <v>12017</v>
      </c>
      <c r="F18" s="79" t="s">
        <v>12018</v>
      </c>
      <c r="G18" s="79" t="s">
        <v>12019</v>
      </c>
      <c r="H18" s="79" t="s">
        <v>12020</v>
      </c>
      <c r="I18" s="79" t="s">
        <v>12021</v>
      </c>
      <c r="J18" s="79" t="s">
        <v>12022</v>
      </c>
      <c r="K18" s="79" t="s">
        <v>12023</v>
      </c>
      <c r="L18" s="79" t="s">
        <v>12024</v>
      </c>
      <c r="M18" s="79" t="s">
        <v>12025</v>
      </c>
      <c r="N18" s="79" t="s">
        <v>12026</v>
      </c>
      <c r="O18" s="79" t="s">
        <v>12027</v>
      </c>
      <c r="P18" s="79" t="s">
        <v>12028</v>
      </c>
    </row>
    <row r="19" spans="1:16" ht="12.75">
      <c r="A19" s="77">
        <v>11</v>
      </c>
      <c r="B19" s="79" t="s">
        <v>12029</v>
      </c>
      <c r="C19" s="79" t="s">
        <v>12030</v>
      </c>
      <c r="D19" s="79" t="s">
        <v>12031</v>
      </c>
      <c r="E19" s="79" t="s">
        <v>12032</v>
      </c>
      <c r="F19" s="79" t="s">
        <v>12033</v>
      </c>
      <c r="G19" s="79" t="s">
        <v>12034</v>
      </c>
      <c r="H19" s="79" t="s">
        <v>12035</v>
      </c>
      <c r="I19" s="79" t="s">
        <v>12036</v>
      </c>
      <c r="J19" s="79" t="s">
        <v>12037</v>
      </c>
      <c r="K19" s="79" t="s">
        <v>12038</v>
      </c>
      <c r="L19" s="79" t="s">
        <v>12039</v>
      </c>
      <c r="M19" s="79" t="s">
        <v>12040</v>
      </c>
      <c r="N19" s="79" t="s">
        <v>12041</v>
      </c>
      <c r="O19" s="79" t="s">
        <v>12042</v>
      </c>
      <c r="P19" s="79" t="s">
        <v>12043</v>
      </c>
    </row>
    <row r="20" spans="1:16" ht="12.75">
      <c r="A20" s="77">
        <v>12</v>
      </c>
      <c r="B20" s="79" t="s">
        <v>12044</v>
      </c>
      <c r="C20" s="79" t="s">
        <v>12045</v>
      </c>
      <c r="D20" s="79" t="s">
        <v>12046</v>
      </c>
      <c r="E20" s="79" t="s">
        <v>12047</v>
      </c>
      <c r="F20" s="79" t="s">
        <v>12048</v>
      </c>
      <c r="G20" s="79" t="s">
        <v>12049</v>
      </c>
      <c r="H20" s="79" t="s">
        <v>12050</v>
      </c>
      <c r="I20" s="79" t="s">
        <v>12051</v>
      </c>
      <c r="J20" s="79" t="s">
        <v>12052</v>
      </c>
      <c r="K20" s="79" t="s">
        <v>12053</v>
      </c>
      <c r="L20" s="79" t="s">
        <v>12054</v>
      </c>
      <c r="M20" s="79" t="s">
        <v>12055</v>
      </c>
      <c r="N20" s="79" t="s">
        <v>12056</v>
      </c>
      <c r="O20" s="79" t="s">
        <v>12057</v>
      </c>
      <c r="P20" s="79" t="s">
        <v>12058</v>
      </c>
    </row>
    <row r="21" spans="1:16" ht="12.75">
      <c r="A21" s="77">
        <v>13</v>
      </c>
      <c r="B21" s="79" t="s">
        <v>12059</v>
      </c>
      <c r="C21" s="79" t="s">
        <v>12060</v>
      </c>
      <c r="D21" s="79" t="s">
        <v>12061</v>
      </c>
      <c r="E21" s="79" t="s">
        <v>12062</v>
      </c>
      <c r="F21" s="79" t="s">
        <v>12063</v>
      </c>
      <c r="G21" s="79" t="s">
        <v>12064</v>
      </c>
      <c r="H21" s="79" t="s">
        <v>12065</v>
      </c>
      <c r="I21" s="79" t="s">
        <v>12066</v>
      </c>
      <c r="J21" s="79" t="s">
        <v>12067</v>
      </c>
      <c r="K21" s="79" t="s">
        <v>12068</v>
      </c>
      <c r="L21" s="79" t="s">
        <v>12069</v>
      </c>
      <c r="M21" s="79" t="s">
        <v>12070</v>
      </c>
      <c r="N21" s="79" t="s">
        <v>12071</v>
      </c>
      <c r="O21" s="79" t="s">
        <v>12072</v>
      </c>
      <c r="P21" s="79" t="s">
        <v>12073</v>
      </c>
    </row>
    <row r="22" spans="1:16" ht="12.75">
      <c r="A22" s="77">
        <v>14</v>
      </c>
      <c r="B22" s="79" t="s">
        <v>12074</v>
      </c>
      <c r="C22" s="79" t="s">
        <v>12075</v>
      </c>
      <c r="D22" s="79" t="s">
        <v>12076</v>
      </c>
      <c r="E22" s="79" t="s">
        <v>12077</v>
      </c>
      <c r="F22" s="79" t="s">
        <v>12078</v>
      </c>
      <c r="G22" s="79" t="s">
        <v>12079</v>
      </c>
      <c r="H22" s="79" t="s">
        <v>12080</v>
      </c>
      <c r="I22" s="79" t="s">
        <v>12081</v>
      </c>
      <c r="J22" s="79" t="s">
        <v>12082</v>
      </c>
      <c r="K22" s="79" t="s">
        <v>12083</v>
      </c>
      <c r="L22" s="79" t="s">
        <v>12084</v>
      </c>
      <c r="M22" s="79" t="s">
        <v>12085</v>
      </c>
      <c r="N22" s="79" t="s">
        <v>12086</v>
      </c>
      <c r="O22" s="79" t="s">
        <v>12087</v>
      </c>
      <c r="P22" s="79" t="s">
        <v>12088</v>
      </c>
    </row>
    <row r="23" spans="1:16" ht="12.75">
      <c r="A23" s="77">
        <v>15</v>
      </c>
      <c r="B23" s="79" t="s">
        <v>12089</v>
      </c>
      <c r="C23" s="79" t="s">
        <v>12090</v>
      </c>
      <c r="D23" s="79" t="s">
        <v>12091</v>
      </c>
      <c r="E23" s="79" t="s">
        <v>12092</v>
      </c>
      <c r="F23" s="79" t="s">
        <v>12093</v>
      </c>
      <c r="G23" s="79" t="s">
        <v>12094</v>
      </c>
      <c r="H23" s="79" t="s">
        <v>12095</v>
      </c>
      <c r="I23" s="79" t="s">
        <v>12096</v>
      </c>
      <c r="J23" s="79" t="s">
        <v>12097</v>
      </c>
      <c r="K23" s="79" t="s">
        <v>12098</v>
      </c>
      <c r="L23" s="79" t="s">
        <v>12099</v>
      </c>
      <c r="M23" s="79" t="s">
        <v>12100</v>
      </c>
      <c r="N23" s="79" t="s">
        <v>12101</v>
      </c>
      <c r="O23" s="79" t="s">
        <v>12102</v>
      </c>
      <c r="P23" s="79" t="s">
        <v>12103</v>
      </c>
    </row>
    <row r="24" spans="1:16" ht="12.75">
      <c r="A24" s="77">
        <v>16</v>
      </c>
      <c r="B24" s="79" t="s">
        <v>12104</v>
      </c>
      <c r="C24" s="79" t="s">
        <v>12105</v>
      </c>
      <c r="D24" s="79" t="s">
        <v>12106</v>
      </c>
      <c r="E24" s="79" t="s">
        <v>12107</v>
      </c>
      <c r="F24" s="79" t="s">
        <v>12108</v>
      </c>
      <c r="G24" s="79" t="s">
        <v>12109</v>
      </c>
      <c r="H24" s="79" t="s">
        <v>12110</v>
      </c>
      <c r="I24" s="79" t="s">
        <v>12111</v>
      </c>
      <c r="J24" s="79" t="s">
        <v>12112</v>
      </c>
      <c r="K24" s="79" t="s">
        <v>12113</v>
      </c>
      <c r="L24" s="79" t="s">
        <v>12114</v>
      </c>
      <c r="M24" s="79" t="s">
        <v>12115</v>
      </c>
      <c r="N24" s="79" t="s">
        <v>12116</v>
      </c>
      <c r="O24" s="79" t="s">
        <v>12117</v>
      </c>
      <c r="P24" s="79" t="s">
        <v>12118</v>
      </c>
    </row>
    <row r="25" spans="1:16" ht="12.75">
      <c r="A25" s="77">
        <v>17</v>
      </c>
      <c r="B25" s="79" t="s">
        <v>12119</v>
      </c>
      <c r="C25" s="79" t="s">
        <v>12120</v>
      </c>
      <c r="D25" s="79" t="s">
        <v>12121</v>
      </c>
      <c r="E25" s="79" t="s">
        <v>12122</v>
      </c>
      <c r="F25" s="79" t="s">
        <v>12123</v>
      </c>
      <c r="G25" s="79" t="s">
        <v>12124</v>
      </c>
      <c r="H25" s="79" t="s">
        <v>12125</v>
      </c>
      <c r="I25" s="79" t="s">
        <v>12126</v>
      </c>
      <c r="J25" s="79" t="s">
        <v>12127</v>
      </c>
      <c r="K25" s="79" t="s">
        <v>12128</v>
      </c>
      <c r="L25" s="79" t="s">
        <v>12129</v>
      </c>
      <c r="M25" s="79" t="s">
        <v>12130</v>
      </c>
      <c r="N25" s="79" t="s">
        <v>12131</v>
      </c>
      <c r="O25" s="79" t="s">
        <v>12132</v>
      </c>
      <c r="P25" s="79" t="s">
        <v>12133</v>
      </c>
    </row>
    <row r="26" spans="1:16" ht="12.75">
      <c r="A26" s="77">
        <v>18</v>
      </c>
      <c r="B26" s="79" t="s">
        <v>12134</v>
      </c>
      <c r="C26" s="79" t="s">
        <v>12135</v>
      </c>
      <c r="D26" s="79" t="s">
        <v>12136</v>
      </c>
      <c r="E26" s="79" t="s">
        <v>12137</v>
      </c>
      <c r="F26" s="79" t="s">
        <v>12138</v>
      </c>
      <c r="G26" s="79" t="s">
        <v>12139</v>
      </c>
      <c r="H26" s="79" t="s">
        <v>12140</v>
      </c>
      <c r="I26" s="79" t="s">
        <v>12141</v>
      </c>
      <c r="J26" s="79" t="s">
        <v>12142</v>
      </c>
      <c r="K26" s="79" t="s">
        <v>12143</v>
      </c>
      <c r="L26" s="79" t="s">
        <v>12144</v>
      </c>
      <c r="M26" s="79" t="s">
        <v>12145</v>
      </c>
      <c r="N26" s="79" t="s">
        <v>12146</v>
      </c>
      <c r="O26" s="79" t="s">
        <v>12147</v>
      </c>
      <c r="P26" s="79" t="s">
        <v>12148</v>
      </c>
    </row>
    <row r="27" spans="1:16" ht="12.75">
      <c r="A27" s="77">
        <v>19</v>
      </c>
      <c r="B27" s="79" t="s">
        <v>12149</v>
      </c>
      <c r="C27" s="79" t="s">
        <v>12150</v>
      </c>
      <c r="D27" s="79" t="s">
        <v>12151</v>
      </c>
      <c r="E27" s="79" t="s">
        <v>12152</v>
      </c>
      <c r="F27" s="79" t="s">
        <v>12153</v>
      </c>
      <c r="G27" s="79" t="s">
        <v>12154</v>
      </c>
      <c r="H27" s="79" t="s">
        <v>12155</v>
      </c>
      <c r="I27" s="79" t="s">
        <v>12156</v>
      </c>
      <c r="J27" s="79" t="s">
        <v>12157</v>
      </c>
      <c r="K27" s="79" t="s">
        <v>12158</v>
      </c>
      <c r="L27" s="79" t="s">
        <v>12159</v>
      </c>
      <c r="M27" s="79" t="s">
        <v>12160</v>
      </c>
      <c r="N27" s="79" t="s">
        <v>12161</v>
      </c>
      <c r="O27" s="79" t="s">
        <v>12162</v>
      </c>
      <c r="P27" s="79" t="s">
        <v>12163</v>
      </c>
    </row>
    <row r="28" spans="1:16" ht="12.75">
      <c r="A28" s="77">
        <v>20</v>
      </c>
      <c r="B28" s="79" t="s">
        <v>12164</v>
      </c>
      <c r="C28" s="79" t="s">
        <v>12165</v>
      </c>
      <c r="D28" s="79" t="s">
        <v>12166</v>
      </c>
      <c r="E28" s="79" t="s">
        <v>12167</v>
      </c>
      <c r="F28" s="79" t="s">
        <v>12168</v>
      </c>
      <c r="G28" s="79" t="s">
        <v>12169</v>
      </c>
      <c r="H28" s="79" t="s">
        <v>12170</v>
      </c>
      <c r="I28" s="79" t="s">
        <v>12171</v>
      </c>
      <c r="J28" s="79" t="s">
        <v>12172</v>
      </c>
      <c r="K28" s="79" t="s">
        <v>12173</v>
      </c>
      <c r="L28" s="79" t="s">
        <v>12174</v>
      </c>
      <c r="M28" s="79" t="s">
        <v>12175</v>
      </c>
      <c r="N28" s="79" t="s">
        <v>12176</v>
      </c>
      <c r="O28" s="79" t="s">
        <v>12177</v>
      </c>
      <c r="P28" s="79" t="s">
        <v>12178</v>
      </c>
    </row>
    <row r="29" spans="1:16" ht="12.75">
      <c r="A29" s="77">
        <v>21</v>
      </c>
      <c r="B29" s="79" t="s">
        <v>12179</v>
      </c>
      <c r="C29" s="79" t="s">
        <v>12180</v>
      </c>
      <c r="D29" s="79" t="s">
        <v>12181</v>
      </c>
      <c r="E29" s="79" t="s">
        <v>12182</v>
      </c>
      <c r="F29" s="79" t="s">
        <v>12183</v>
      </c>
      <c r="G29" s="79" t="s">
        <v>12184</v>
      </c>
      <c r="H29" s="79" t="s">
        <v>12185</v>
      </c>
      <c r="I29" s="79" t="s">
        <v>12186</v>
      </c>
      <c r="J29" s="79" t="s">
        <v>12187</v>
      </c>
      <c r="K29" s="79" t="s">
        <v>12188</v>
      </c>
      <c r="L29" s="79" t="s">
        <v>12189</v>
      </c>
      <c r="M29" s="79" t="s">
        <v>12190</v>
      </c>
      <c r="N29" s="79" t="s">
        <v>12191</v>
      </c>
      <c r="O29" s="79" t="s">
        <v>12192</v>
      </c>
      <c r="P29" s="79" t="s">
        <v>12193</v>
      </c>
    </row>
    <row r="30" spans="1:16" ht="12.75">
      <c r="A30" s="77">
        <v>22</v>
      </c>
      <c r="B30" s="79" t="s">
        <v>12194</v>
      </c>
      <c r="C30" s="79" t="s">
        <v>12195</v>
      </c>
      <c r="D30" s="79" t="s">
        <v>12196</v>
      </c>
      <c r="E30" s="79" t="s">
        <v>12197</v>
      </c>
      <c r="F30" s="79" t="s">
        <v>12198</v>
      </c>
      <c r="G30" s="79" t="s">
        <v>12199</v>
      </c>
      <c r="H30" s="79" t="s">
        <v>12200</v>
      </c>
      <c r="I30" s="79" t="s">
        <v>12201</v>
      </c>
      <c r="J30" s="79" t="s">
        <v>12202</v>
      </c>
      <c r="K30" s="79" t="s">
        <v>12203</v>
      </c>
      <c r="L30" s="79" t="s">
        <v>12204</v>
      </c>
      <c r="M30" s="79" t="s">
        <v>12205</v>
      </c>
      <c r="N30" s="79" t="s">
        <v>12206</v>
      </c>
      <c r="O30" s="79" t="s">
        <v>12207</v>
      </c>
      <c r="P30" s="79" t="s">
        <v>12208</v>
      </c>
    </row>
    <row r="31" spans="1:16" ht="12.75">
      <c r="A31" s="77">
        <v>23</v>
      </c>
      <c r="B31" s="79" t="s">
        <v>12209</v>
      </c>
      <c r="C31" s="79" t="s">
        <v>12210</v>
      </c>
      <c r="D31" s="79" t="s">
        <v>12211</v>
      </c>
      <c r="E31" s="79" t="s">
        <v>12212</v>
      </c>
      <c r="F31" s="79" t="s">
        <v>12213</v>
      </c>
      <c r="G31" s="79" t="s">
        <v>12214</v>
      </c>
      <c r="H31" s="79" t="s">
        <v>12215</v>
      </c>
      <c r="I31" s="79" t="s">
        <v>12216</v>
      </c>
      <c r="J31" s="79" t="s">
        <v>12217</v>
      </c>
      <c r="K31" s="79" t="s">
        <v>12218</v>
      </c>
      <c r="L31" s="79" t="s">
        <v>12219</v>
      </c>
      <c r="M31" s="79" t="s">
        <v>12220</v>
      </c>
      <c r="N31" s="79" t="s">
        <v>12221</v>
      </c>
      <c r="O31" s="79" t="s">
        <v>12222</v>
      </c>
      <c r="P31" s="79" t="s">
        <v>12223</v>
      </c>
    </row>
    <row r="32" spans="1:16" ht="12.75">
      <c r="A32" s="77">
        <v>24</v>
      </c>
      <c r="B32" s="79" t="s">
        <v>12224</v>
      </c>
      <c r="C32" s="79" t="s">
        <v>12225</v>
      </c>
      <c r="D32" s="79" t="s">
        <v>12226</v>
      </c>
      <c r="E32" s="79" t="s">
        <v>12227</v>
      </c>
      <c r="F32" s="79" t="s">
        <v>12228</v>
      </c>
      <c r="G32" s="79" t="s">
        <v>12229</v>
      </c>
      <c r="H32" s="79" t="s">
        <v>12230</v>
      </c>
      <c r="I32" s="79" t="s">
        <v>12231</v>
      </c>
      <c r="J32" s="79" t="s">
        <v>12232</v>
      </c>
      <c r="K32" s="79" t="s">
        <v>12233</v>
      </c>
      <c r="L32" s="79" t="s">
        <v>12234</v>
      </c>
      <c r="M32" s="79" t="s">
        <v>12235</v>
      </c>
      <c r="N32" s="79" t="s">
        <v>12236</v>
      </c>
      <c r="O32" s="79" t="s">
        <v>12237</v>
      </c>
      <c r="P32" s="79" t="s">
        <v>12238</v>
      </c>
    </row>
    <row r="33" spans="1:16" ht="12.75">
      <c r="A33" s="77">
        <v>25</v>
      </c>
      <c r="B33" s="79" t="s">
        <v>12239</v>
      </c>
      <c r="C33" s="79" t="s">
        <v>12240</v>
      </c>
      <c r="D33" s="79" t="s">
        <v>12241</v>
      </c>
      <c r="E33" s="79" t="s">
        <v>12242</v>
      </c>
      <c r="F33" s="79" t="s">
        <v>12243</v>
      </c>
      <c r="G33" s="79" t="s">
        <v>12244</v>
      </c>
      <c r="H33" s="79" t="s">
        <v>12245</v>
      </c>
      <c r="I33" s="79" t="s">
        <v>12246</v>
      </c>
      <c r="J33" s="79" t="s">
        <v>12247</v>
      </c>
      <c r="K33" s="79" t="s">
        <v>12248</v>
      </c>
      <c r="L33" s="79" t="s">
        <v>12249</v>
      </c>
      <c r="M33" s="79" t="s">
        <v>12250</v>
      </c>
      <c r="N33" s="79" t="s">
        <v>12251</v>
      </c>
      <c r="O33" s="79" t="s">
        <v>12252</v>
      </c>
      <c r="P33" s="79" t="s">
        <v>12253</v>
      </c>
    </row>
    <row r="34" spans="1:16" ht="12.75">
      <c r="A34" s="77">
        <v>26</v>
      </c>
      <c r="B34" s="79" t="s">
        <v>12254</v>
      </c>
      <c r="C34" s="79" t="s">
        <v>12255</v>
      </c>
      <c r="D34" s="79" t="s">
        <v>12256</v>
      </c>
      <c r="E34" s="79" t="s">
        <v>12257</v>
      </c>
      <c r="F34" s="79" t="s">
        <v>12258</v>
      </c>
      <c r="G34" s="79" t="s">
        <v>12259</v>
      </c>
      <c r="H34" s="79" t="s">
        <v>12260</v>
      </c>
      <c r="I34" s="79" t="s">
        <v>12261</v>
      </c>
      <c r="J34" s="79" t="s">
        <v>12262</v>
      </c>
      <c r="K34" s="79" t="s">
        <v>12263</v>
      </c>
      <c r="L34" s="79" t="s">
        <v>12264</v>
      </c>
      <c r="M34" s="79" t="s">
        <v>12265</v>
      </c>
      <c r="N34" s="79" t="s">
        <v>12266</v>
      </c>
      <c r="O34" s="79" t="s">
        <v>12267</v>
      </c>
      <c r="P34" s="79" t="s">
        <v>12268</v>
      </c>
    </row>
    <row r="35" spans="1:16" ht="12.75">
      <c r="A35" s="77">
        <v>27</v>
      </c>
      <c r="B35" s="79" t="s">
        <v>12269</v>
      </c>
      <c r="C35" s="79" t="s">
        <v>12270</v>
      </c>
      <c r="D35" s="79" t="s">
        <v>12271</v>
      </c>
      <c r="E35" s="79" t="s">
        <v>12272</v>
      </c>
      <c r="F35" s="79" t="s">
        <v>12273</v>
      </c>
      <c r="G35" s="79" t="s">
        <v>12274</v>
      </c>
      <c r="H35" s="79" t="s">
        <v>12275</v>
      </c>
      <c r="I35" s="79" t="s">
        <v>12276</v>
      </c>
      <c r="J35" s="79" t="s">
        <v>12277</v>
      </c>
      <c r="K35" s="79" t="s">
        <v>12278</v>
      </c>
      <c r="L35" s="79" t="s">
        <v>12279</v>
      </c>
      <c r="M35" s="79" t="s">
        <v>12280</v>
      </c>
      <c r="N35" s="79" t="s">
        <v>12281</v>
      </c>
      <c r="O35" s="79" t="s">
        <v>12282</v>
      </c>
      <c r="P35" s="79" t="s">
        <v>12283</v>
      </c>
    </row>
    <row r="36" spans="1:16" ht="12.75">
      <c r="A36" s="77">
        <v>28</v>
      </c>
      <c r="B36" s="79" t="s">
        <v>12284</v>
      </c>
      <c r="C36" s="79" t="s">
        <v>12285</v>
      </c>
      <c r="D36" s="79" t="s">
        <v>12286</v>
      </c>
      <c r="E36" s="79" t="s">
        <v>12287</v>
      </c>
      <c r="F36" s="79" t="s">
        <v>12288</v>
      </c>
      <c r="G36" s="79" t="s">
        <v>12289</v>
      </c>
      <c r="H36" s="79" t="s">
        <v>12290</v>
      </c>
      <c r="I36" s="79" t="s">
        <v>12291</v>
      </c>
      <c r="J36" s="79" t="s">
        <v>12292</v>
      </c>
      <c r="K36" s="79" t="s">
        <v>12293</v>
      </c>
      <c r="L36" s="79" t="s">
        <v>12294</v>
      </c>
      <c r="M36" s="79" t="s">
        <v>12295</v>
      </c>
      <c r="N36" s="79" t="s">
        <v>12296</v>
      </c>
      <c r="O36" s="79" t="s">
        <v>12297</v>
      </c>
      <c r="P36" s="79" t="s">
        <v>12298</v>
      </c>
    </row>
    <row r="37" spans="1:16" ht="12.75">
      <c r="A37" s="77">
        <v>29</v>
      </c>
      <c r="B37" s="79" t="s">
        <v>12299</v>
      </c>
      <c r="C37" s="79" t="s">
        <v>12300</v>
      </c>
      <c r="D37" s="79" t="s">
        <v>12301</v>
      </c>
      <c r="E37" s="79" t="s">
        <v>12302</v>
      </c>
      <c r="F37" s="79" t="s">
        <v>12303</v>
      </c>
      <c r="G37" s="79" t="s">
        <v>12304</v>
      </c>
      <c r="H37" s="79" t="s">
        <v>12305</v>
      </c>
      <c r="I37" s="79" t="s">
        <v>12306</v>
      </c>
      <c r="J37" s="79" t="s">
        <v>12307</v>
      </c>
      <c r="K37" s="79" t="s">
        <v>12308</v>
      </c>
      <c r="L37" s="79" t="s">
        <v>12309</v>
      </c>
      <c r="M37" s="79" t="s">
        <v>12310</v>
      </c>
      <c r="N37" s="79" t="s">
        <v>12311</v>
      </c>
      <c r="O37" s="79" t="s">
        <v>12312</v>
      </c>
      <c r="P37" s="79" t="s">
        <v>12313</v>
      </c>
    </row>
    <row r="38" spans="1:16" ht="12.75">
      <c r="A38" s="77">
        <v>30</v>
      </c>
      <c r="B38" s="79" t="s">
        <v>12314</v>
      </c>
      <c r="C38" s="79" t="s">
        <v>12315</v>
      </c>
      <c r="D38" s="79" t="s">
        <v>12316</v>
      </c>
      <c r="E38" s="79" t="s">
        <v>12317</v>
      </c>
      <c r="F38" s="79" t="s">
        <v>12318</v>
      </c>
      <c r="G38" s="79" t="s">
        <v>12319</v>
      </c>
      <c r="H38" s="79" t="s">
        <v>12320</v>
      </c>
      <c r="I38" s="79" t="s">
        <v>12321</v>
      </c>
      <c r="J38" s="79" t="s">
        <v>12322</v>
      </c>
      <c r="K38" s="79" t="s">
        <v>12323</v>
      </c>
      <c r="L38" s="79" t="s">
        <v>12324</v>
      </c>
      <c r="M38" s="79" t="s">
        <v>12325</v>
      </c>
      <c r="N38" s="79" t="s">
        <v>12326</v>
      </c>
      <c r="O38" s="79" t="s">
        <v>12327</v>
      </c>
      <c r="P38" s="79" t="s">
        <v>12328</v>
      </c>
    </row>
    <row r="39" spans="1:16" ht="12.75">
      <c r="A39" s="77">
        <v>31</v>
      </c>
      <c r="B39" s="79" t="s">
        <v>12329</v>
      </c>
      <c r="C39" s="79" t="s">
        <v>12330</v>
      </c>
      <c r="D39" s="79" t="s">
        <v>12331</v>
      </c>
      <c r="E39" s="79" t="s">
        <v>12332</v>
      </c>
      <c r="F39" s="79" t="s">
        <v>12333</v>
      </c>
      <c r="G39" s="79" t="s">
        <v>12334</v>
      </c>
      <c r="H39" s="79" t="s">
        <v>12335</v>
      </c>
      <c r="I39" s="79" t="s">
        <v>12336</v>
      </c>
      <c r="J39" s="79" t="s">
        <v>12337</v>
      </c>
      <c r="K39" s="79" t="s">
        <v>12338</v>
      </c>
      <c r="L39" s="79" t="s">
        <v>12339</v>
      </c>
      <c r="M39" s="79" t="s">
        <v>12340</v>
      </c>
      <c r="N39" s="79" t="s">
        <v>12341</v>
      </c>
      <c r="O39" s="79" t="s">
        <v>12342</v>
      </c>
      <c r="P39" s="79" t="s">
        <v>12343</v>
      </c>
    </row>
    <row r="40" spans="1:16" ht="12.75">
      <c r="A40" s="77">
        <v>32</v>
      </c>
      <c r="B40" s="79" t="s">
        <v>12344</v>
      </c>
      <c r="C40" s="79" t="s">
        <v>12345</v>
      </c>
      <c r="D40" s="79" t="s">
        <v>12346</v>
      </c>
      <c r="E40" s="79" t="s">
        <v>12347</v>
      </c>
      <c r="F40" s="79" t="s">
        <v>12348</v>
      </c>
      <c r="G40" s="79" t="s">
        <v>12349</v>
      </c>
      <c r="H40" s="79" t="s">
        <v>12350</v>
      </c>
      <c r="I40" s="79" t="s">
        <v>12351</v>
      </c>
      <c r="J40" s="79" t="s">
        <v>12352</v>
      </c>
      <c r="K40" s="79" t="s">
        <v>12353</v>
      </c>
      <c r="L40" s="79" t="s">
        <v>12354</v>
      </c>
      <c r="M40" s="79" t="s">
        <v>12355</v>
      </c>
      <c r="N40" s="79" t="s">
        <v>12356</v>
      </c>
      <c r="O40" s="79" t="s">
        <v>12357</v>
      </c>
      <c r="P40" s="79" t="s">
        <v>12358</v>
      </c>
    </row>
    <row r="41" spans="1:16" ht="12.75">
      <c r="A41" s="77">
        <v>33</v>
      </c>
      <c r="B41" s="79" t="s">
        <v>12359</v>
      </c>
      <c r="C41" s="79" t="s">
        <v>12360</v>
      </c>
      <c r="D41" s="79" t="s">
        <v>12361</v>
      </c>
      <c r="E41" s="79" t="s">
        <v>12362</v>
      </c>
      <c r="F41" s="79" t="s">
        <v>12363</v>
      </c>
      <c r="G41" s="79" t="s">
        <v>12364</v>
      </c>
      <c r="H41" s="79" t="s">
        <v>12365</v>
      </c>
      <c r="I41" s="79" t="s">
        <v>12366</v>
      </c>
      <c r="J41" s="79" t="s">
        <v>12367</v>
      </c>
      <c r="K41" s="79" t="s">
        <v>12368</v>
      </c>
      <c r="L41" s="79" t="s">
        <v>12369</v>
      </c>
      <c r="M41" s="79" t="s">
        <v>12370</v>
      </c>
      <c r="N41" s="79" t="s">
        <v>12371</v>
      </c>
      <c r="O41" s="79" t="s">
        <v>12372</v>
      </c>
      <c r="P41" s="79" t="s">
        <v>12373</v>
      </c>
    </row>
    <row r="42" spans="1:16" ht="12.75">
      <c r="A42" s="77">
        <v>34</v>
      </c>
      <c r="B42" s="79" t="s">
        <v>12374</v>
      </c>
      <c r="C42" s="79" t="s">
        <v>12375</v>
      </c>
      <c r="D42" s="79" t="s">
        <v>12376</v>
      </c>
      <c r="E42" s="79" t="s">
        <v>12377</v>
      </c>
      <c r="F42" s="79" t="s">
        <v>12378</v>
      </c>
      <c r="G42" s="79" t="s">
        <v>12379</v>
      </c>
      <c r="H42" s="79" t="s">
        <v>12380</v>
      </c>
      <c r="I42" s="79" t="s">
        <v>12381</v>
      </c>
      <c r="J42" s="79" t="s">
        <v>12382</v>
      </c>
      <c r="K42" s="79" t="s">
        <v>12383</v>
      </c>
      <c r="L42" s="79" t="s">
        <v>12384</v>
      </c>
      <c r="M42" s="79" t="s">
        <v>12385</v>
      </c>
      <c r="N42" s="79" t="s">
        <v>12386</v>
      </c>
      <c r="O42" s="79" t="s">
        <v>12387</v>
      </c>
      <c r="P42" s="79" t="s">
        <v>12388</v>
      </c>
    </row>
    <row r="43" spans="1:16" ht="12.75">
      <c r="A43" s="77">
        <v>35</v>
      </c>
      <c r="B43" s="79" t="s">
        <v>12389</v>
      </c>
      <c r="C43" s="79" t="s">
        <v>12390</v>
      </c>
      <c r="D43" s="79" t="s">
        <v>12391</v>
      </c>
      <c r="E43" s="79" t="s">
        <v>12392</v>
      </c>
      <c r="F43" s="79" t="s">
        <v>12393</v>
      </c>
      <c r="G43" s="79" t="s">
        <v>12394</v>
      </c>
      <c r="H43" s="79" t="s">
        <v>12395</v>
      </c>
      <c r="I43" s="79" t="s">
        <v>12396</v>
      </c>
      <c r="J43" s="79" t="s">
        <v>12397</v>
      </c>
      <c r="K43" s="79" t="s">
        <v>12398</v>
      </c>
      <c r="L43" s="79" t="s">
        <v>12399</v>
      </c>
      <c r="M43" s="79" t="s">
        <v>12400</v>
      </c>
      <c r="N43" s="79" t="s">
        <v>12401</v>
      </c>
      <c r="O43" s="79" t="s">
        <v>12402</v>
      </c>
      <c r="P43" s="79" t="s">
        <v>12403</v>
      </c>
    </row>
    <row r="44" spans="1:16" ht="12.75">
      <c r="A44" s="77">
        <v>36</v>
      </c>
      <c r="B44" s="79" t="s">
        <v>12404</v>
      </c>
      <c r="C44" s="79" t="s">
        <v>12405</v>
      </c>
      <c r="D44" s="79" t="s">
        <v>12406</v>
      </c>
      <c r="E44" s="79" t="s">
        <v>12407</v>
      </c>
      <c r="F44" s="79" t="s">
        <v>12408</v>
      </c>
      <c r="G44" s="79" t="s">
        <v>12409</v>
      </c>
      <c r="H44" s="79" t="s">
        <v>12410</v>
      </c>
      <c r="I44" s="79" t="s">
        <v>12411</v>
      </c>
      <c r="J44" s="79" t="s">
        <v>12412</v>
      </c>
      <c r="K44" s="79" t="s">
        <v>12413</v>
      </c>
      <c r="L44" s="79" t="s">
        <v>12414</v>
      </c>
      <c r="M44" s="79" t="s">
        <v>12415</v>
      </c>
      <c r="N44" s="79" t="s">
        <v>12416</v>
      </c>
      <c r="O44" s="79" t="s">
        <v>12417</v>
      </c>
      <c r="P44" s="79" t="s">
        <v>12418</v>
      </c>
    </row>
    <row r="45" spans="1:16" ht="12.75">
      <c r="A45" s="77">
        <v>37</v>
      </c>
      <c r="B45" s="79" t="s">
        <v>12419</v>
      </c>
      <c r="C45" s="79" t="s">
        <v>12420</v>
      </c>
      <c r="D45" s="79" t="s">
        <v>12421</v>
      </c>
      <c r="E45" s="79" t="s">
        <v>12422</v>
      </c>
      <c r="F45" s="79" t="s">
        <v>12423</v>
      </c>
      <c r="G45" s="79" t="s">
        <v>12424</v>
      </c>
      <c r="H45" s="79" t="s">
        <v>12425</v>
      </c>
      <c r="I45" s="79" t="s">
        <v>12426</v>
      </c>
      <c r="J45" s="79" t="s">
        <v>12427</v>
      </c>
      <c r="K45" s="79" t="s">
        <v>12428</v>
      </c>
      <c r="L45" s="79" t="s">
        <v>12429</v>
      </c>
      <c r="M45" s="79" t="s">
        <v>12430</v>
      </c>
      <c r="N45" s="79" t="s">
        <v>12431</v>
      </c>
      <c r="O45" s="79" t="s">
        <v>12432</v>
      </c>
      <c r="P45" s="79" t="s">
        <v>12433</v>
      </c>
    </row>
    <row r="46" spans="1:16" ht="12.75">
      <c r="A46" s="77">
        <v>38</v>
      </c>
      <c r="B46" s="79" t="s">
        <v>12434</v>
      </c>
      <c r="C46" s="79" t="s">
        <v>12435</v>
      </c>
      <c r="D46" s="79" t="s">
        <v>12436</v>
      </c>
      <c r="E46" s="79" t="s">
        <v>12437</v>
      </c>
      <c r="F46" s="79" t="s">
        <v>12438</v>
      </c>
      <c r="G46" s="79" t="s">
        <v>12439</v>
      </c>
      <c r="H46" s="79" t="s">
        <v>12440</v>
      </c>
      <c r="I46" s="79" t="s">
        <v>12441</v>
      </c>
      <c r="J46" s="79" t="s">
        <v>12442</v>
      </c>
      <c r="K46" s="79" t="s">
        <v>12443</v>
      </c>
      <c r="L46" s="79" t="s">
        <v>12444</v>
      </c>
      <c r="M46" s="79" t="s">
        <v>12445</v>
      </c>
      <c r="N46" s="79" t="s">
        <v>12446</v>
      </c>
      <c r="O46" s="79" t="s">
        <v>12447</v>
      </c>
      <c r="P46" s="79" t="s">
        <v>12448</v>
      </c>
    </row>
    <row r="47" spans="1:16" ht="12.75">
      <c r="A47" s="77">
        <v>39</v>
      </c>
      <c r="B47" s="79" t="s">
        <v>12449</v>
      </c>
      <c r="C47" s="79" t="s">
        <v>12450</v>
      </c>
      <c r="D47" s="79" t="s">
        <v>12451</v>
      </c>
      <c r="E47" s="79" t="s">
        <v>12452</v>
      </c>
      <c r="F47" s="79" t="s">
        <v>12453</v>
      </c>
      <c r="G47" s="79" t="s">
        <v>12454</v>
      </c>
      <c r="H47" s="79" t="s">
        <v>12455</v>
      </c>
      <c r="I47" s="79" t="s">
        <v>12456</v>
      </c>
      <c r="J47" s="79" t="s">
        <v>12457</v>
      </c>
      <c r="K47" s="79" t="s">
        <v>12458</v>
      </c>
      <c r="L47" s="79" t="s">
        <v>12459</v>
      </c>
      <c r="M47" s="79" t="s">
        <v>12460</v>
      </c>
      <c r="N47" s="79" t="s">
        <v>12461</v>
      </c>
      <c r="O47" s="79" t="s">
        <v>12462</v>
      </c>
      <c r="P47" s="79" t="s">
        <v>12463</v>
      </c>
    </row>
    <row r="48" spans="1:16" ht="12.75">
      <c r="A48" s="77">
        <v>40</v>
      </c>
      <c r="B48" s="79" t="s">
        <v>12464</v>
      </c>
      <c r="C48" s="79" t="s">
        <v>12465</v>
      </c>
      <c r="D48" s="79" t="s">
        <v>12466</v>
      </c>
      <c r="E48" s="79" t="s">
        <v>12467</v>
      </c>
      <c r="F48" s="79" t="s">
        <v>12468</v>
      </c>
      <c r="G48" s="79" t="s">
        <v>12469</v>
      </c>
      <c r="H48" s="79" t="s">
        <v>12470</v>
      </c>
      <c r="I48" s="79" t="s">
        <v>12471</v>
      </c>
      <c r="J48" s="79" t="s">
        <v>12472</v>
      </c>
      <c r="K48" s="79" t="s">
        <v>12473</v>
      </c>
      <c r="L48" s="79" t="s">
        <v>12474</v>
      </c>
      <c r="M48" s="79" t="s">
        <v>12475</v>
      </c>
      <c r="N48" s="79" t="s">
        <v>12476</v>
      </c>
      <c r="O48" s="79" t="s">
        <v>12477</v>
      </c>
      <c r="P48" s="79" t="s">
        <v>12478</v>
      </c>
    </row>
    <row r="49" spans="1:16" ht="12.75">
      <c r="A49" s="77">
        <v>41</v>
      </c>
      <c r="B49" s="79" t="s">
        <v>12479</v>
      </c>
      <c r="C49" s="79" t="s">
        <v>12480</v>
      </c>
      <c r="D49" s="79" t="s">
        <v>12481</v>
      </c>
      <c r="E49" s="79" t="s">
        <v>12482</v>
      </c>
      <c r="F49" s="79" t="s">
        <v>12483</v>
      </c>
      <c r="G49" s="79" t="s">
        <v>12484</v>
      </c>
      <c r="H49" s="79" t="s">
        <v>12485</v>
      </c>
      <c r="I49" s="79" t="s">
        <v>12486</v>
      </c>
      <c r="J49" s="79" t="s">
        <v>12487</v>
      </c>
      <c r="K49" s="79" t="s">
        <v>12488</v>
      </c>
      <c r="L49" s="79" t="s">
        <v>12489</v>
      </c>
      <c r="M49" s="79" t="s">
        <v>12490</v>
      </c>
      <c r="N49" s="79" t="s">
        <v>12491</v>
      </c>
      <c r="O49" s="79" t="s">
        <v>12492</v>
      </c>
      <c r="P49" s="79" t="s">
        <v>12493</v>
      </c>
    </row>
    <row r="50" spans="1:16" ht="12.75">
      <c r="A50" s="77">
        <v>42</v>
      </c>
      <c r="B50" s="79" t="s">
        <v>12494</v>
      </c>
      <c r="C50" s="79" t="s">
        <v>12495</v>
      </c>
      <c r="D50" s="79" t="s">
        <v>12496</v>
      </c>
      <c r="E50" s="79" t="s">
        <v>12497</v>
      </c>
      <c r="F50" s="79" t="s">
        <v>12498</v>
      </c>
      <c r="G50" s="79" t="s">
        <v>12499</v>
      </c>
      <c r="H50" s="79" t="s">
        <v>12500</v>
      </c>
      <c r="I50" s="79" t="s">
        <v>12501</v>
      </c>
      <c r="J50" s="79" t="s">
        <v>12502</v>
      </c>
      <c r="K50" s="79" t="s">
        <v>12503</v>
      </c>
      <c r="L50" s="79" t="s">
        <v>12504</v>
      </c>
      <c r="M50" s="79" t="s">
        <v>12505</v>
      </c>
      <c r="N50" s="79" t="s">
        <v>12506</v>
      </c>
      <c r="O50" s="79" t="s">
        <v>12507</v>
      </c>
      <c r="P50" s="79" t="s">
        <v>12508</v>
      </c>
    </row>
    <row r="51" spans="1:16" ht="12.75">
      <c r="A51" s="77">
        <v>43</v>
      </c>
      <c r="B51" s="79" t="s">
        <v>12509</v>
      </c>
      <c r="C51" s="79" t="s">
        <v>12510</v>
      </c>
      <c r="D51" s="79" t="s">
        <v>12511</v>
      </c>
      <c r="E51" s="79" t="s">
        <v>12512</v>
      </c>
      <c r="F51" s="79" t="s">
        <v>12513</v>
      </c>
      <c r="G51" s="79" t="s">
        <v>12514</v>
      </c>
      <c r="H51" s="79" t="s">
        <v>12515</v>
      </c>
      <c r="I51" s="79" t="s">
        <v>12516</v>
      </c>
      <c r="J51" s="79" t="s">
        <v>12517</v>
      </c>
      <c r="K51" s="79" t="s">
        <v>12518</v>
      </c>
      <c r="L51" s="79" t="s">
        <v>12519</v>
      </c>
      <c r="M51" s="79" t="s">
        <v>12520</v>
      </c>
      <c r="N51" s="79" t="s">
        <v>12521</v>
      </c>
      <c r="O51" s="79" t="s">
        <v>12522</v>
      </c>
      <c r="P51" s="79" t="s">
        <v>12523</v>
      </c>
    </row>
    <row r="52" spans="1:16" ht="12.75">
      <c r="A52" s="77">
        <v>44</v>
      </c>
      <c r="B52" s="79" t="s">
        <v>12524</v>
      </c>
      <c r="C52" s="79" t="s">
        <v>12525</v>
      </c>
      <c r="D52" s="79" t="s">
        <v>12526</v>
      </c>
      <c r="E52" s="79" t="s">
        <v>12527</v>
      </c>
      <c r="F52" s="79" t="s">
        <v>12528</v>
      </c>
      <c r="G52" s="79" t="s">
        <v>12529</v>
      </c>
      <c r="H52" s="79" t="s">
        <v>12530</v>
      </c>
      <c r="I52" s="79" t="s">
        <v>12531</v>
      </c>
      <c r="J52" s="79" t="s">
        <v>12532</v>
      </c>
      <c r="K52" s="79" t="s">
        <v>12533</v>
      </c>
      <c r="L52" s="79" t="s">
        <v>12534</v>
      </c>
      <c r="M52" s="79" t="s">
        <v>12535</v>
      </c>
      <c r="N52" s="79" t="s">
        <v>12536</v>
      </c>
      <c r="O52" s="79" t="s">
        <v>12537</v>
      </c>
      <c r="P52" s="79" t="s">
        <v>12538</v>
      </c>
    </row>
    <row r="53" spans="1:16" ht="12.75">
      <c r="A53" s="77">
        <v>45</v>
      </c>
      <c r="B53" s="79" t="s">
        <v>12539</v>
      </c>
      <c r="C53" s="79" t="s">
        <v>12540</v>
      </c>
      <c r="D53" s="79" t="s">
        <v>12541</v>
      </c>
      <c r="E53" s="79" t="s">
        <v>12542</v>
      </c>
      <c r="F53" s="79" t="s">
        <v>12543</v>
      </c>
      <c r="G53" s="79" t="s">
        <v>12544</v>
      </c>
      <c r="H53" s="79" t="s">
        <v>12545</v>
      </c>
      <c r="I53" s="79" t="s">
        <v>12546</v>
      </c>
      <c r="J53" s="79" t="s">
        <v>12547</v>
      </c>
      <c r="K53" s="79" t="s">
        <v>12548</v>
      </c>
      <c r="L53" s="79" t="s">
        <v>12549</v>
      </c>
      <c r="M53" s="79" t="s">
        <v>12550</v>
      </c>
      <c r="N53" s="79" t="s">
        <v>12551</v>
      </c>
      <c r="O53" s="79" t="s">
        <v>12552</v>
      </c>
      <c r="P53" s="79" t="s">
        <v>12553</v>
      </c>
    </row>
    <row r="54" spans="1:16" ht="12.75">
      <c r="A54" s="77">
        <v>46</v>
      </c>
      <c r="B54" s="79" t="s">
        <v>12554</v>
      </c>
      <c r="C54" s="79" t="s">
        <v>12555</v>
      </c>
      <c r="D54" s="79" t="s">
        <v>12556</v>
      </c>
      <c r="E54" s="79" t="s">
        <v>12557</v>
      </c>
      <c r="F54" s="79" t="s">
        <v>12558</v>
      </c>
      <c r="G54" s="79" t="s">
        <v>12559</v>
      </c>
      <c r="H54" s="79" t="s">
        <v>12560</v>
      </c>
      <c r="I54" s="79" t="s">
        <v>12561</v>
      </c>
      <c r="J54" s="79" t="s">
        <v>12562</v>
      </c>
      <c r="K54" s="79" t="s">
        <v>12563</v>
      </c>
      <c r="L54" s="79" t="s">
        <v>12564</v>
      </c>
      <c r="M54" s="79" t="s">
        <v>12565</v>
      </c>
      <c r="N54" s="79" t="s">
        <v>12566</v>
      </c>
      <c r="O54" s="79" t="s">
        <v>12567</v>
      </c>
      <c r="P54" s="79" t="s">
        <v>12568</v>
      </c>
    </row>
    <row r="55" spans="1:16" ht="12.75">
      <c r="A55" s="77">
        <v>47</v>
      </c>
      <c r="B55" s="79" t="s">
        <v>12569</v>
      </c>
      <c r="C55" s="79" t="s">
        <v>12570</v>
      </c>
      <c r="D55" s="79" t="s">
        <v>12571</v>
      </c>
      <c r="E55" s="79" t="s">
        <v>12572</v>
      </c>
      <c r="F55" s="79" t="s">
        <v>12573</v>
      </c>
      <c r="G55" s="79" t="s">
        <v>12574</v>
      </c>
      <c r="H55" s="79" t="s">
        <v>12575</v>
      </c>
      <c r="I55" s="79" t="s">
        <v>12576</v>
      </c>
      <c r="J55" s="79" t="s">
        <v>12577</v>
      </c>
      <c r="K55" s="79" t="s">
        <v>12578</v>
      </c>
      <c r="L55" s="79" t="s">
        <v>12579</v>
      </c>
      <c r="M55" s="79" t="s">
        <v>12580</v>
      </c>
      <c r="N55" s="79" t="s">
        <v>12581</v>
      </c>
      <c r="O55" s="79" t="s">
        <v>12582</v>
      </c>
      <c r="P55" s="79" t="s">
        <v>12583</v>
      </c>
    </row>
    <row r="56" spans="1:16" ht="12.75">
      <c r="A56" s="77">
        <v>48</v>
      </c>
      <c r="B56" s="79" t="s">
        <v>12584</v>
      </c>
      <c r="C56" s="79" t="s">
        <v>12585</v>
      </c>
      <c r="D56" s="79" t="s">
        <v>12586</v>
      </c>
      <c r="E56" s="79" t="s">
        <v>12587</v>
      </c>
      <c r="F56" s="79" t="s">
        <v>12588</v>
      </c>
      <c r="G56" s="79" t="s">
        <v>12589</v>
      </c>
      <c r="H56" s="79" t="s">
        <v>12590</v>
      </c>
      <c r="I56" s="79" t="s">
        <v>12591</v>
      </c>
      <c r="J56" s="79" t="s">
        <v>12592</v>
      </c>
      <c r="K56" s="79" t="s">
        <v>12593</v>
      </c>
      <c r="L56" s="79" t="s">
        <v>12594</v>
      </c>
      <c r="M56" s="79" t="s">
        <v>12595</v>
      </c>
      <c r="N56" s="79" t="s">
        <v>12596</v>
      </c>
      <c r="O56" s="79" t="s">
        <v>12597</v>
      </c>
      <c r="P56" s="79" t="s">
        <v>12598</v>
      </c>
    </row>
    <row r="58" ht="12.75">
      <c r="A58" s="76" t="e">
        <f>HLOOKUP('[2]NEER Claim Cost Calculator'!$I$22,B62:Q111,MATCH('[2]NEER Claim Cost Calculator'!$K$22,A62:A111))</f>
        <v>#REF!</v>
      </c>
    </row>
    <row r="59" spans="1:16" ht="12.75">
      <c r="A59" s="475" t="s">
        <v>12599</v>
      </c>
      <c r="B59" s="475"/>
      <c r="C59" s="475"/>
      <c r="D59" s="475"/>
      <c r="E59" s="475"/>
      <c r="F59" s="475"/>
      <c r="G59" s="475"/>
      <c r="H59" s="475"/>
      <c r="I59" s="475"/>
      <c r="J59" s="475"/>
      <c r="K59" s="475"/>
      <c r="L59" s="475"/>
      <c r="M59" s="475"/>
      <c r="N59" s="475"/>
      <c r="O59" s="475"/>
      <c r="P59" s="475"/>
    </row>
    <row r="60" spans="1:16" ht="12.75">
      <c r="A60" s="479" t="s">
        <v>12600</v>
      </c>
      <c r="B60" s="479"/>
      <c r="C60" s="479"/>
      <c r="D60" s="479"/>
      <c r="E60" s="479"/>
      <c r="F60" s="479"/>
      <c r="G60" s="479"/>
      <c r="H60" s="479"/>
      <c r="I60" s="479"/>
      <c r="J60" s="479"/>
      <c r="K60" s="479"/>
      <c r="L60" s="479"/>
      <c r="M60" s="479"/>
      <c r="N60" s="479"/>
      <c r="O60" s="479"/>
      <c r="P60" s="479"/>
    </row>
    <row r="61" spans="1:16" ht="12.75">
      <c r="A61" s="80" t="s">
        <v>12601</v>
      </c>
      <c r="B61" s="81" t="s">
        <v>12602</v>
      </c>
      <c r="C61" s="81" t="s">
        <v>12603</v>
      </c>
      <c r="D61" s="81" t="s">
        <v>12604</v>
      </c>
      <c r="E61" s="81" t="s">
        <v>12605</v>
      </c>
      <c r="F61" s="81" t="s">
        <v>12606</v>
      </c>
      <c r="G61" s="81" t="s">
        <v>12607</v>
      </c>
      <c r="H61" s="81" t="s">
        <v>12608</v>
      </c>
      <c r="I61" s="81" t="s">
        <v>12609</v>
      </c>
      <c r="J61" s="81" t="s">
        <v>12610</v>
      </c>
      <c r="K61" s="81" t="s">
        <v>12611</v>
      </c>
      <c r="L61" s="81" t="s">
        <v>12612</v>
      </c>
      <c r="M61" s="81" t="s">
        <v>12613</v>
      </c>
      <c r="N61" s="81" t="s">
        <v>12614</v>
      </c>
      <c r="O61" s="81" t="s">
        <v>12615</v>
      </c>
      <c r="P61" s="81" t="s">
        <v>12616</v>
      </c>
    </row>
    <row r="62" spans="1:16" ht="12.75">
      <c r="A62" s="82" t="s">
        <v>12617</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ht="12.75">
      <c r="A63" s="77">
        <v>0</v>
      </c>
      <c r="B63" s="79" t="s">
        <v>12618</v>
      </c>
      <c r="C63" s="79" t="s">
        <v>12619</v>
      </c>
      <c r="D63" s="79" t="s">
        <v>12620</v>
      </c>
      <c r="E63" s="79" t="s">
        <v>12621</v>
      </c>
      <c r="F63" s="79" t="s">
        <v>12622</v>
      </c>
      <c r="G63" s="79" t="s">
        <v>12623</v>
      </c>
      <c r="H63" s="79" t="s">
        <v>12624</v>
      </c>
      <c r="I63" s="79" t="s">
        <v>12625</v>
      </c>
      <c r="J63" s="79" t="s">
        <v>12626</v>
      </c>
      <c r="K63" s="79" t="s">
        <v>12627</v>
      </c>
      <c r="L63" s="79" t="s">
        <v>12628</v>
      </c>
      <c r="M63" s="79" t="s">
        <v>12629</v>
      </c>
      <c r="N63" s="79" t="s">
        <v>12630</v>
      </c>
      <c r="O63" s="79" t="s">
        <v>12631</v>
      </c>
      <c r="P63" s="79" t="s">
        <v>12632</v>
      </c>
    </row>
    <row r="64" spans="1:16" ht="12.75">
      <c r="A64" s="77">
        <v>1</v>
      </c>
      <c r="B64" s="79" t="s">
        <v>12633</v>
      </c>
      <c r="C64" s="79" t="s">
        <v>12634</v>
      </c>
      <c r="D64" s="79" t="s">
        <v>12635</v>
      </c>
      <c r="E64" s="79" t="s">
        <v>12636</v>
      </c>
      <c r="F64" s="79" t="s">
        <v>12637</v>
      </c>
      <c r="G64" s="79" t="s">
        <v>12638</v>
      </c>
      <c r="H64" s="79" t="s">
        <v>12639</v>
      </c>
      <c r="I64" s="79" t="s">
        <v>12640</v>
      </c>
      <c r="J64" s="79" t="s">
        <v>12641</v>
      </c>
      <c r="K64" s="79" t="s">
        <v>12642</v>
      </c>
      <c r="L64" s="79" t="s">
        <v>12643</v>
      </c>
      <c r="M64" s="79" t="s">
        <v>12644</v>
      </c>
      <c r="N64" s="79" t="s">
        <v>12645</v>
      </c>
      <c r="O64" s="79" t="s">
        <v>12646</v>
      </c>
      <c r="P64" s="79" t="s">
        <v>12647</v>
      </c>
    </row>
    <row r="65" spans="1:16" ht="12.75">
      <c r="A65" s="77">
        <v>2</v>
      </c>
      <c r="B65" s="79" t="s">
        <v>12648</v>
      </c>
      <c r="C65" s="79" t="s">
        <v>12649</v>
      </c>
      <c r="D65" s="79" t="s">
        <v>12650</v>
      </c>
      <c r="E65" s="79" t="s">
        <v>12651</v>
      </c>
      <c r="F65" s="79" t="s">
        <v>12652</v>
      </c>
      <c r="G65" s="79" t="s">
        <v>12653</v>
      </c>
      <c r="H65" s="79" t="s">
        <v>12654</v>
      </c>
      <c r="I65" s="79" t="s">
        <v>12655</v>
      </c>
      <c r="J65" s="79" t="s">
        <v>12656</v>
      </c>
      <c r="K65" s="79" t="s">
        <v>12657</v>
      </c>
      <c r="L65" s="79" t="s">
        <v>12658</v>
      </c>
      <c r="M65" s="79" t="s">
        <v>12659</v>
      </c>
      <c r="N65" s="79" t="s">
        <v>12660</v>
      </c>
      <c r="O65" s="79" t="s">
        <v>12661</v>
      </c>
      <c r="P65" s="79" t="s">
        <v>12662</v>
      </c>
    </row>
    <row r="66" spans="1:16" ht="12.75">
      <c r="A66" s="77">
        <v>3</v>
      </c>
      <c r="B66" s="79" t="s">
        <v>12663</v>
      </c>
      <c r="C66" s="79" t="s">
        <v>12664</v>
      </c>
      <c r="D66" s="79" t="s">
        <v>12665</v>
      </c>
      <c r="E66" s="79" t="s">
        <v>12666</v>
      </c>
      <c r="F66" s="79" t="s">
        <v>12667</v>
      </c>
      <c r="G66" s="79" t="s">
        <v>12668</v>
      </c>
      <c r="H66" s="79" t="s">
        <v>12669</v>
      </c>
      <c r="I66" s="79" t="s">
        <v>12670</v>
      </c>
      <c r="J66" s="79" t="s">
        <v>12671</v>
      </c>
      <c r="K66" s="79" t="s">
        <v>12672</v>
      </c>
      <c r="L66" s="79" t="s">
        <v>12673</v>
      </c>
      <c r="M66" s="79" t="s">
        <v>12674</v>
      </c>
      <c r="N66" s="79" t="s">
        <v>12675</v>
      </c>
      <c r="O66" s="79" t="s">
        <v>12676</v>
      </c>
      <c r="P66" s="79" t="s">
        <v>12677</v>
      </c>
    </row>
    <row r="67" spans="1:16" ht="12.75">
      <c r="A67" s="77">
        <v>4</v>
      </c>
      <c r="B67" s="79" t="s">
        <v>12678</v>
      </c>
      <c r="C67" s="79" t="s">
        <v>12679</v>
      </c>
      <c r="D67" s="79" t="s">
        <v>12680</v>
      </c>
      <c r="E67" s="79" t="s">
        <v>12681</v>
      </c>
      <c r="F67" s="79" t="s">
        <v>12682</v>
      </c>
      <c r="G67" s="79" t="s">
        <v>12683</v>
      </c>
      <c r="H67" s="79" t="s">
        <v>12684</v>
      </c>
      <c r="I67" s="79" t="s">
        <v>12685</v>
      </c>
      <c r="J67" s="79" t="s">
        <v>12686</v>
      </c>
      <c r="K67" s="79" t="s">
        <v>12687</v>
      </c>
      <c r="L67" s="79" t="s">
        <v>12688</v>
      </c>
      <c r="M67" s="79" t="s">
        <v>12689</v>
      </c>
      <c r="N67" s="79" t="s">
        <v>12690</v>
      </c>
      <c r="O67" s="79" t="s">
        <v>12691</v>
      </c>
      <c r="P67" s="79" t="s">
        <v>12692</v>
      </c>
    </row>
    <row r="68" spans="1:16" ht="12.75">
      <c r="A68" s="77">
        <v>5</v>
      </c>
      <c r="B68" s="79" t="s">
        <v>12693</v>
      </c>
      <c r="C68" s="79" t="s">
        <v>12694</v>
      </c>
      <c r="D68" s="79" t="s">
        <v>12695</v>
      </c>
      <c r="E68" s="79" t="s">
        <v>12696</v>
      </c>
      <c r="F68" s="79" t="s">
        <v>12697</v>
      </c>
      <c r="G68" s="79" t="s">
        <v>12698</v>
      </c>
      <c r="H68" s="79" t="s">
        <v>12699</v>
      </c>
      <c r="I68" s="79" t="s">
        <v>12700</v>
      </c>
      <c r="J68" s="79" t="s">
        <v>12701</v>
      </c>
      <c r="K68" s="79" t="s">
        <v>12702</v>
      </c>
      <c r="L68" s="79" t="s">
        <v>12703</v>
      </c>
      <c r="M68" s="79" t="s">
        <v>12704</v>
      </c>
      <c r="N68" s="79" t="s">
        <v>12705</v>
      </c>
      <c r="O68" s="79" t="s">
        <v>12706</v>
      </c>
      <c r="P68" s="79" t="s">
        <v>12707</v>
      </c>
    </row>
    <row r="69" spans="1:16" ht="12.75">
      <c r="A69" s="77">
        <v>6</v>
      </c>
      <c r="B69" s="79" t="s">
        <v>12708</v>
      </c>
      <c r="C69" s="79" t="s">
        <v>12709</v>
      </c>
      <c r="D69" s="79" t="s">
        <v>12710</v>
      </c>
      <c r="E69" s="79" t="s">
        <v>12711</v>
      </c>
      <c r="F69" s="79" t="s">
        <v>12712</v>
      </c>
      <c r="G69" s="79" t="s">
        <v>12713</v>
      </c>
      <c r="H69" s="79" t="s">
        <v>12714</v>
      </c>
      <c r="I69" s="79" t="s">
        <v>12715</v>
      </c>
      <c r="J69" s="79" t="s">
        <v>12716</v>
      </c>
      <c r="K69" s="79" t="s">
        <v>12717</v>
      </c>
      <c r="L69" s="79" t="s">
        <v>12718</v>
      </c>
      <c r="M69" s="79" t="s">
        <v>12719</v>
      </c>
      <c r="N69" s="79" t="s">
        <v>12720</v>
      </c>
      <c r="O69" s="79" t="s">
        <v>12721</v>
      </c>
      <c r="P69" s="79" t="s">
        <v>12722</v>
      </c>
    </row>
    <row r="70" spans="1:16" ht="12.75">
      <c r="A70" s="77">
        <v>7</v>
      </c>
      <c r="B70" s="79" t="s">
        <v>12723</v>
      </c>
      <c r="C70" s="79" t="s">
        <v>12724</v>
      </c>
      <c r="D70" s="79" t="s">
        <v>12725</v>
      </c>
      <c r="E70" s="79" t="s">
        <v>12726</v>
      </c>
      <c r="F70" s="79" t="s">
        <v>12727</v>
      </c>
      <c r="G70" s="79" t="s">
        <v>12728</v>
      </c>
      <c r="H70" s="79" t="s">
        <v>12729</v>
      </c>
      <c r="I70" s="79" t="s">
        <v>12730</v>
      </c>
      <c r="J70" s="79" t="s">
        <v>12731</v>
      </c>
      <c r="K70" s="79" t="s">
        <v>12732</v>
      </c>
      <c r="L70" s="79" t="s">
        <v>12733</v>
      </c>
      <c r="M70" s="79" t="s">
        <v>12734</v>
      </c>
      <c r="N70" s="79" t="s">
        <v>12735</v>
      </c>
      <c r="O70" s="79" t="s">
        <v>12736</v>
      </c>
      <c r="P70" s="79" t="s">
        <v>12737</v>
      </c>
    </row>
    <row r="71" spans="1:16" ht="12.75">
      <c r="A71" s="77">
        <v>8</v>
      </c>
      <c r="B71" s="79" t="s">
        <v>12738</v>
      </c>
      <c r="C71" s="79" t="s">
        <v>12739</v>
      </c>
      <c r="D71" s="79" t="s">
        <v>12740</v>
      </c>
      <c r="E71" s="79" t="s">
        <v>12741</v>
      </c>
      <c r="F71" s="79" t="s">
        <v>12742</v>
      </c>
      <c r="G71" s="79" t="s">
        <v>12743</v>
      </c>
      <c r="H71" s="79" t="s">
        <v>12744</v>
      </c>
      <c r="I71" s="79" t="s">
        <v>12745</v>
      </c>
      <c r="J71" s="79" t="s">
        <v>12746</v>
      </c>
      <c r="K71" s="79" t="s">
        <v>12747</v>
      </c>
      <c r="L71" s="79" t="s">
        <v>12748</v>
      </c>
      <c r="M71" s="79" t="s">
        <v>12749</v>
      </c>
      <c r="N71" s="79" t="s">
        <v>12750</v>
      </c>
      <c r="O71" s="79" t="s">
        <v>12751</v>
      </c>
      <c r="P71" s="79" t="s">
        <v>12752</v>
      </c>
    </row>
    <row r="72" spans="1:16" ht="12.75">
      <c r="A72" s="77">
        <v>9</v>
      </c>
      <c r="B72" s="79" t="s">
        <v>12753</v>
      </c>
      <c r="C72" s="79" t="s">
        <v>12754</v>
      </c>
      <c r="D72" s="79" t="s">
        <v>12755</v>
      </c>
      <c r="E72" s="79" t="s">
        <v>12756</v>
      </c>
      <c r="F72" s="79" t="s">
        <v>12757</v>
      </c>
      <c r="G72" s="79" t="s">
        <v>12758</v>
      </c>
      <c r="H72" s="79" t="s">
        <v>12759</v>
      </c>
      <c r="I72" s="79" t="s">
        <v>12760</v>
      </c>
      <c r="J72" s="79" t="s">
        <v>12761</v>
      </c>
      <c r="K72" s="79" t="s">
        <v>12762</v>
      </c>
      <c r="L72" s="79" t="s">
        <v>12763</v>
      </c>
      <c r="M72" s="79" t="s">
        <v>12764</v>
      </c>
      <c r="N72" s="79" t="s">
        <v>12765</v>
      </c>
      <c r="O72" s="79" t="s">
        <v>12766</v>
      </c>
      <c r="P72" s="79" t="s">
        <v>12767</v>
      </c>
    </row>
    <row r="73" spans="1:16" ht="12.75">
      <c r="A73" s="77">
        <v>10</v>
      </c>
      <c r="B73" s="79" t="s">
        <v>12768</v>
      </c>
      <c r="C73" s="79" t="s">
        <v>12769</v>
      </c>
      <c r="D73" s="79" t="s">
        <v>12770</v>
      </c>
      <c r="E73" s="79" t="s">
        <v>12771</v>
      </c>
      <c r="F73" s="79" t="s">
        <v>12772</v>
      </c>
      <c r="G73" s="79" t="s">
        <v>12773</v>
      </c>
      <c r="H73" s="79" t="s">
        <v>12774</v>
      </c>
      <c r="I73" s="79" t="s">
        <v>12775</v>
      </c>
      <c r="J73" s="79" t="s">
        <v>12776</v>
      </c>
      <c r="K73" s="79" t="s">
        <v>12777</v>
      </c>
      <c r="L73" s="79" t="s">
        <v>12778</v>
      </c>
      <c r="M73" s="79" t="s">
        <v>12779</v>
      </c>
      <c r="N73" s="79" t="s">
        <v>12780</v>
      </c>
      <c r="O73" s="79" t="s">
        <v>12781</v>
      </c>
      <c r="P73" s="79" t="s">
        <v>12782</v>
      </c>
    </row>
    <row r="74" spans="1:16" ht="12.75">
      <c r="A74" s="77">
        <v>11</v>
      </c>
      <c r="B74" s="79" t="s">
        <v>12783</v>
      </c>
      <c r="C74" s="79" t="s">
        <v>12784</v>
      </c>
      <c r="D74" s="79" t="s">
        <v>12785</v>
      </c>
      <c r="E74" s="79" t="s">
        <v>12786</v>
      </c>
      <c r="F74" s="79" t="s">
        <v>12787</v>
      </c>
      <c r="G74" s="79" t="s">
        <v>12788</v>
      </c>
      <c r="H74" s="79" t="s">
        <v>12789</v>
      </c>
      <c r="I74" s="79" t="s">
        <v>12790</v>
      </c>
      <c r="J74" s="79" t="s">
        <v>12791</v>
      </c>
      <c r="K74" s="79" t="s">
        <v>12792</v>
      </c>
      <c r="L74" s="79" t="s">
        <v>12793</v>
      </c>
      <c r="M74" s="79" t="s">
        <v>12794</v>
      </c>
      <c r="N74" s="79" t="s">
        <v>12795</v>
      </c>
      <c r="O74" s="79" t="s">
        <v>12796</v>
      </c>
      <c r="P74" s="79" t="s">
        <v>12797</v>
      </c>
    </row>
    <row r="75" spans="1:16" ht="12.75">
      <c r="A75" s="77">
        <v>12</v>
      </c>
      <c r="B75" s="79" t="s">
        <v>12798</v>
      </c>
      <c r="C75" s="79" t="s">
        <v>12799</v>
      </c>
      <c r="D75" s="79" t="s">
        <v>12800</v>
      </c>
      <c r="E75" s="79" t="s">
        <v>12801</v>
      </c>
      <c r="F75" s="79" t="s">
        <v>12802</v>
      </c>
      <c r="G75" s="79" t="s">
        <v>12803</v>
      </c>
      <c r="H75" s="79" t="s">
        <v>12804</v>
      </c>
      <c r="I75" s="79" t="s">
        <v>12805</v>
      </c>
      <c r="J75" s="79" t="s">
        <v>12806</v>
      </c>
      <c r="K75" s="79" t="s">
        <v>12807</v>
      </c>
      <c r="L75" s="79" t="s">
        <v>12808</v>
      </c>
      <c r="M75" s="79" t="s">
        <v>12809</v>
      </c>
      <c r="N75" s="79" t="s">
        <v>12810</v>
      </c>
      <c r="O75" s="79" t="s">
        <v>12811</v>
      </c>
      <c r="P75" s="79" t="s">
        <v>12812</v>
      </c>
    </row>
    <row r="76" spans="1:16" ht="12.75">
      <c r="A76" s="77">
        <v>13</v>
      </c>
      <c r="B76" s="79" t="s">
        <v>12813</v>
      </c>
      <c r="C76" s="79" t="s">
        <v>12814</v>
      </c>
      <c r="D76" s="79" t="s">
        <v>12815</v>
      </c>
      <c r="E76" s="79" t="s">
        <v>12816</v>
      </c>
      <c r="F76" s="79" t="s">
        <v>12817</v>
      </c>
      <c r="G76" s="79" t="s">
        <v>12818</v>
      </c>
      <c r="H76" s="79" t="s">
        <v>12819</v>
      </c>
      <c r="I76" s="79" t="s">
        <v>12820</v>
      </c>
      <c r="J76" s="79" t="s">
        <v>12821</v>
      </c>
      <c r="K76" s="79" t="s">
        <v>12822</v>
      </c>
      <c r="L76" s="79" t="s">
        <v>12823</v>
      </c>
      <c r="M76" s="79" t="s">
        <v>12824</v>
      </c>
      <c r="N76" s="79" t="s">
        <v>12825</v>
      </c>
      <c r="O76" s="79" t="s">
        <v>12826</v>
      </c>
      <c r="P76" s="79" t="s">
        <v>12827</v>
      </c>
    </row>
    <row r="77" spans="1:16" ht="12.75">
      <c r="A77" s="77">
        <v>14</v>
      </c>
      <c r="B77" s="79" t="s">
        <v>12828</v>
      </c>
      <c r="C77" s="79" t="s">
        <v>12829</v>
      </c>
      <c r="D77" s="79" t="s">
        <v>12830</v>
      </c>
      <c r="E77" s="79" t="s">
        <v>12831</v>
      </c>
      <c r="F77" s="79" t="s">
        <v>12832</v>
      </c>
      <c r="G77" s="79" t="s">
        <v>12833</v>
      </c>
      <c r="H77" s="79" t="s">
        <v>12834</v>
      </c>
      <c r="I77" s="79" t="s">
        <v>12835</v>
      </c>
      <c r="J77" s="79" t="s">
        <v>12836</v>
      </c>
      <c r="K77" s="79" t="s">
        <v>12837</v>
      </c>
      <c r="L77" s="79" t="s">
        <v>12838</v>
      </c>
      <c r="M77" s="79" t="s">
        <v>12839</v>
      </c>
      <c r="N77" s="79" t="s">
        <v>12840</v>
      </c>
      <c r="O77" s="79" t="s">
        <v>12841</v>
      </c>
      <c r="P77" s="79" t="s">
        <v>12842</v>
      </c>
    </row>
    <row r="78" spans="1:16" ht="12.75">
      <c r="A78" s="77">
        <v>15</v>
      </c>
      <c r="B78" s="79" t="s">
        <v>12843</v>
      </c>
      <c r="C78" s="79" t="s">
        <v>12844</v>
      </c>
      <c r="D78" s="79" t="s">
        <v>12845</v>
      </c>
      <c r="E78" s="79" t="s">
        <v>12846</v>
      </c>
      <c r="F78" s="79" t="s">
        <v>12847</v>
      </c>
      <c r="G78" s="79" t="s">
        <v>12848</v>
      </c>
      <c r="H78" s="79" t="s">
        <v>12849</v>
      </c>
      <c r="I78" s="79" t="s">
        <v>12850</v>
      </c>
      <c r="J78" s="79" t="s">
        <v>12851</v>
      </c>
      <c r="K78" s="79" t="s">
        <v>12852</v>
      </c>
      <c r="L78" s="79" t="s">
        <v>12853</v>
      </c>
      <c r="M78" s="79" t="s">
        <v>12854</v>
      </c>
      <c r="N78" s="79" t="s">
        <v>12855</v>
      </c>
      <c r="O78" s="79" t="s">
        <v>12856</v>
      </c>
      <c r="P78" s="79" t="s">
        <v>12857</v>
      </c>
    </row>
    <row r="79" spans="1:16" ht="12.75">
      <c r="A79" s="77">
        <v>16</v>
      </c>
      <c r="B79" s="79" t="s">
        <v>12858</v>
      </c>
      <c r="C79" s="79" t="s">
        <v>12859</v>
      </c>
      <c r="D79" s="79" t="s">
        <v>12860</v>
      </c>
      <c r="E79" s="79" t="s">
        <v>12861</v>
      </c>
      <c r="F79" s="79" t="s">
        <v>12862</v>
      </c>
      <c r="G79" s="79" t="s">
        <v>12863</v>
      </c>
      <c r="H79" s="79" t="s">
        <v>12864</v>
      </c>
      <c r="I79" s="79" t="s">
        <v>12865</v>
      </c>
      <c r="J79" s="79" t="s">
        <v>12866</v>
      </c>
      <c r="K79" s="79" t="s">
        <v>12867</v>
      </c>
      <c r="L79" s="79" t="s">
        <v>12868</v>
      </c>
      <c r="M79" s="79" t="s">
        <v>12869</v>
      </c>
      <c r="N79" s="79" t="s">
        <v>12870</v>
      </c>
      <c r="O79" s="79" t="s">
        <v>12871</v>
      </c>
      <c r="P79" s="79" t="s">
        <v>12872</v>
      </c>
    </row>
    <row r="80" spans="1:16" ht="12.75">
      <c r="A80" s="77">
        <v>17</v>
      </c>
      <c r="B80" s="79" t="s">
        <v>12873</v>
      </c>
      <c r="C80" s="79" t="s">
        <v>12874</v>
      </c>
      <c r="D80" s="79" t="s">
        <v>12875</v>
      </c>
      <c r="E80" s="79" t="s">
        <v>12876</v>
      </c>
      <c r="F80" s="79" t="s">
        <v>12877</v>
      </c>
      <c r="G80" s="79" t="s">
        <v>12878</v>
      </c>
      <c r="H80" s="79" t="s">
        <v>12879</v>
      </c>
      <c r="I80" s="79" t="s">
        <v>12880</v>
      </c>
      <c r="J80" s="79" t="s">
        <v>12881</v>
      </c>
      <c r="K80" s="79" t="s">
        <v>12882</v>
      </c>
      <c r="L80" s="79" t="s">
        <v>12883</v>
      </c>
      <c r="M80" s="79" t="s">
        <v>12884</v>
      </c>
      <c r="N80" s="79" t="s">
        <v>12885</v>
      </c>
      <c r="O80" s="79" t="s">
        <v>12886</v>
      </c>
      <c r="P80" s="79" t="s">
        <v>12887</v>
      </c>
    </row>
    <row r="81" spans="1:16" ht="12.75">
      <c r="A81" s="77">
        <v>18</v>
      </c>
      <c r="B81" s="79" t="s">
        <v>12888</v>
      </c>
      <c r="C81" s="79" t="s">
        <v>12889</v>
      </c>
      <c r="D81" s="79" t="s">
        <v>12890</v>
      </c>
      <c r="E81" s="79" t="s">
        <v>12891</v>
      </c>
      <c r="F81" s="79" t="s">
        <v>12892</v>
      </c>
      <c r="G81" s="79" t="s">
        <v>12893</v>
      </c>
      <c r="H81" s="79" t="s">
        <v>12894</v>
      </c>
      <c r="I81" s="79" t="s">
        <v>12895</v>
      </c>
      <c r="J81" s="79" t="s">
        <v>12896</v>
      </c>
      <c r="K81" s="79" t="s">
        <v>12897</v>
      </c>
      <c r="L81" s="79" t="s">
        <v>12898</v>
      </c>
      <c r="M81" s="79" t="s">
        <v>12899</v>
      </c>
      <c r="N81" s="79" t="s">
        <v>12900</v>
      </c>
      <c r="O81" s="79" t="s">
        <v>12901</v>
      </c>
      <c r="P81" s="79" t="s">
        <v>12902</v>
      </c>
    </row>
    <row r="82" spans="1:16" ht="12.75">
      <c r="A82" s="77">
        <v>19</v>
      </c>
      <c r="B82" s="79" t="s">
        <v>12903</v>
      </c>
      <c r="C82" s="79" t="s">
        <v>12904</v>
      </c>
      <c r="D82" s="79" t="s">
        <v>12905</v>
      </c>
      <c r="E82" s="79" t="s">
        <v>12906</v>
      </c>
      <c r="F82" s="79" t="s">
        <v>12907</v>
      </c>
      <c r="G82" s="79" t="s">
        <v>12908</v>
      </c>
      <c r="H82" s="79" t="s">
        <v>12909</v>
      </c>
      <c r="I82" s="79" t="s">
        <v>12910</v>
      </c>
      <c r="J82" s="79" t="s">
        <v>12911</v>
      </c>
      <c r="K82" s="79" t="s">
        <v>12912</v>
      </c>
      <c r="L82" s="79" t="s">
        <v>12913</v>
      </c>
      <c r="M82" s="79" t="s">
        <v>12914</v>
      </c>
      <c r="N82" s="79" t="s">
        <v>12915</v>
      </c>
      <c r="O82" s="79" t="s">
        <v>12916</v>
      </c>
      <c r="P82" s="79" t="s">
        <v>12917</v>
      </c>
    </row>
    <row r="83" spans="1:16" ht="12.75">
      <c r="A83" s="77">
        <v>20</v>
      </c>
      <c r="B83" s="79" t="s">
        <v>12918</v>
      </c>
      <c r="C83" s="79" t="s">
        <v>12919</v>
      </c>
      <c r="D83" s="79" t="s">
        <v>12920</v>
      </c>
      <c r="E83" s="79" t="s">
        <v>12921</v>
      </c>
      <c r="F83" s="79" t="s">
        <v>12922</v>
      </c>
      <c r="G83" s="79" t="s">
        <v>12923</v>
      </c>
      <c r="H83" s="79" t="s">
        <v>12924</v>
      </c>
      <c r="I83" s="79" t="s">
        <v>12925</v>
      </c>
      <c r="J83" s="79" t="s">
        <v>12926</v>
      </c>
      <c r="K83" s="79" t="s">
        <v>12927</v>
      </c>
      <c r="L83" s="79" t="s">
        <v>12928</v>
      </c>
      <c r="M83" s="79" t="s">
        <v>12929</v>
      </c>
      <c r="N83" s="79" t="s">
        <v>12930</v>
      </c>
      <c r="O83" s="79" t="s">
        <v>12931</v>
      </c>
      <c r="P83" s="79" t="s">
        <v>12932</v>
      </c>
    </row>
    <row r="84" spans="1:16" ht="12.75">
      <c r="A84" s="77">
        <v>21</v>
      </c>
      <c r="B84" s="79" t="s">
        <v>12933</v>
      </c>
      <c r="C84" s="79" t="s">
        <v>12934</v>
      </c>
      <c r="D84" s="79" t="s">
        <v>12935</v>
      </c>
      <c r="E84" s="79" t="s">
        <v>12936</v>
      </c>
      <c r="F84" s="79" t="s">
        <v>12937</v>
      </c>
      <c r="G84" s="79" t="s">
        <v>12938</v>
      </c>
      <c r="H84" s="79" t="s">
        <v>12939</v>
      </c>
      <c r="I84" s="79" t="s">
        <v>12940</v>
      </c>
      <c r="J84" s="79" t="s">
        <v>12941</v>
      </c>
      <c r="K84" s="79" t="s">
        <v>12942</v>
      </c>
      <c r="L84" s="79" t="s">
        <v>12943</v>
      </c>
      <c r="M84" s="79" t="s">
        <v>12944</v>
      </c>
      <c r="N84" s="79" t="s">
        <v>12945</v>
      </c>
      <c r="O84" s="79" t="s">
        <v>12946</v>
      </c>
      <c r="P84" s="79" t="s">
        <v>12947</v>
      </c>
    </row>
    <row r="85" spans="1:16" ht="12.75">
      <c r="A85" s="77">
        <v>22</v>
      </c>
      <c r="B85" s="79" t="s">
        <v>12948</v>
      </c>
      <c r="C85" s="79" t="s">
        <v>12949</v>
      </c>
      <c r="D85" s="79" t="s">
        <v>12950</v>
      </c>
      <c r="E85" s="79" t="s">
        <v>12951</v>
      </c>
      <c r="F85" s="79" t="s">
        <v>12952</v>
      </c>
      <c r="G85" s="79" t="s">
        <v>12953</v>
      </c>
      <c r="H85" s="79" t="s">
        <v>12954</v>
      </c>
      <c r="I85" s="79" t="s">
        <v>12955</v>
      </c>
      <c r="J85" s="79" t="s">
        <v>12956</v>
      </c>
      <c r="K85" s="79" t="s">
        <v>12957</v>
      </c>
      <c r="L85" s="79" t="s">
        <v>12958</v>
      </c>
      <c r="M85" s="79" t="s">
        <v>12959</v>
      </c>
      <c r="N85" s="79" t="s">
        <v>12960</v>
      </c>
      <c r="O85" s="79" t="s">
        <v>12961</v>
      </c>
      <c r="P85" s="79" t="s">
        <v>12962</v>
      </c>
    </row>
    <row r="86" spans="1:16" ht="12.75">
      <c r="A86" s="77">
        <v>23</v>
      </c>
      <c r="B86" s="79" t="s">
        <v>12963</v>
      </c>
      <c r="C86" s="79" t="s">
        <v>12964</v>
      </c>
      <c r="D86" s="79" t="s">
        <v>12965</v>
      </c>
      <c r="E86" s="79" t="s">
        <v>12966</v>
      </c>
      <c r="F86" s="79" t="s">
        <v>12967</v>
      </c>
      <c r="G86" s="79" t="s">
        <v>12968</v>
      </c>
      <c r="H86" s="79" t="s">
        <v>12969</v>
      </c>
      <c r="I86" s="79" t="s">
        <v>12970</v>
      </c>
      <c r="J86" s="79" t="s">
        <v>12971</v>
      </c>
      <c r="K86" s="79" t="s">
        <v>12972</v>
      </c>
      <c r="L86" s="79" t="s">
        <v>12973</v>
      </c>
      <c r="M86" s="79" t="s">
        <v>12974</v>
      </c>
      <c r="N86" s="79" t="s">
        <v>12975</v>
      </c>
      <c r="O86" s="79" t="s">
        <v>12976</v>
      </c>
      <c r="P86" s="79" t="s">
        <v>12977</v>
      </c>
    </row>
    <row r="87" spans="1:16" ht="12.75">
      <c r="A87" s="77">
        <v>24</v>
      </c>
      <c r="B87" s="79" t="s">
        <v>12978</v>
      </c>
      <c r="C87" s="79" t="s">
        <v>12979</v>
      </c>
      <c r="D87" s="79" t="s">
        <v>12980</v>
      </c>
      <c r="E87" s="79" t="s">
        <v>12981</v>
      </c>
      <c r="F87" s="79" t="s">
        <v>12982</v>
      </c>
      <c r="G87" s="79" t="s">
        <v>12983</v>
      </c>
      <c r="H87" s="79" t="s">
        <v>12984</v>
      </c>
      <c r="I87" s="79" t="s">
        <v>12985</v>
      </c>
      <c r="J87" s="79" t="s">
        <v>12986</v>
      </c>
      <c r="K87" s="79" t="s">
        <v>12987</v>
      </c>
      <c r="L87" s="79" t="s">
        <v>12988</v>
      </c>
      <c r="M87" s="79" t="s">
        <v>12989</v>
      </c>
      <c r="N87" s="79" t="s">
        <v>12990</v>
      </c>
      <c r="O87" s="79" t="s">
        <v>12991</v>
      </c>
      <c r="P87" s="79" t="s">
        <v>12992</v>
      </c>
    </row>
    <row r="88" spans="1:16" ht="12.75">
      <c r="A88" s="77">
        <v>25</v>
      </c>
      <c r="B88" s="79" t="s">
        <v>12993</v>
      </c>
      <c r="C88" s="79" t="s">
        <v>12994</v>
      </c>
      <c r="D88" s="79" t="s">
        <v>12995</v>
      </c>
      <c r="E88" s="79" t="s">
        <v>12996</v>
      </c>
      <c r="F88" s="79" t="s">
        <v>12997</v>
      </c>
      <c r="G88" s="79" t="s">
        <v>12998</v>
      </c>
      <c r="H88" s="79" t="s">
        <v>12999</v>
      </c>
      <c r="I88" s="79" t="s">
        <v>13000</v>
      </c>
      <c r="J88" s="79" t="s">
        <v>13001</v>
      </c>
      <c r="K88" s="79" t="s">
        <v>13002</v>
      </c>
      <c r="L88" s="79" t="s">
        <v>13003</v>
      </c>
      <c r="M88" s="79" t="s">
        <v>13004</v>
      </c>
      <c r="N88" s="79" t="s">
        <v>13005</v>
      </c>
      <c r="O88" s="79" t="s">
        <v>13006</v>
      </c>
      <c r="P88" s="79" t="s">
        <v>13007</v>
      </c>
    </row>
    <row r="89" spans="1:16" ht="12.75">
      <c r="A89" s="77">
        <v>26</v>
      </c>
      <c r="B89" s="79" t="s">
        <v>13008</v>
      </c>
      <c r="C89" s="79" t="s">
        <v>13009</v>
      </c>
      <c r="D89" s="79" t="s">
        <v>13010</v>
      </c>
      <c r="E89" s="79" t="s">
        <v>13011</v>
      </c>
      <c r="F89" s="79" t="s">
        <v>13012</v>
      </c>
      <c r="G89" s="79" t="s">
        <v>13013</v>
      </c>
      <c r="H89" s="79" t="s">
        <v>13014</v>
      </c>
      <c r="I89" s="79" t="s">
        <v>13015</v>
      </c>
      <c r="J89" s="79" t="s">
        <v>13016</v>
      </c>
      <c r="K89" s="79" t="s">
        <v>13017</v>
      </c>
      <c r="L89" s="79" t="s">
        <v>13018</v>
      </c>
      <c r="M89" s="79" t="s">
        <v>13019</v>
      </c>
      <c r="N89" s="79" t="s">
        <v>13020</v>
      </c>
      <c r="O89" s="79" t="s">
        <v>13021</v>
      </c>
      <c r="P89" s="79" t="s">
        <v>13022</v>
      </c>
    </row>
    <row r="90" spans="1:16" ht="12.75">
      <c r="A90" s="77">
        <v>27</v>
      </c>
      <c r="B90" s="79" t="s">
        <v>13023</v>
      </c>
      <c r="C90" s="79" t="s">
        <v>13024</v>
      </c>
      <c r="D90" s="79" t="s">
        <v>13025</v>
      </c>
      <c r="E90" s="79" t="s">
        <v>13026</v>
      </c>
      <c r="F90" s="79" t="s">
        <v>13027</v>
      </c>
      <c r="G90" s="79" t="s">
        <v>13028</v>
      </c>
      <c r="H90" s="79" t="s">
        <v>13029</v>
      </c>
      <c r="I90" s="79" t="s">
        <v>13030</v>
      </c>
      <c r="J90" s="79" t="s">
        <v>13031</v>
      </c>
      <c r="K90" s="79" t="s">
        <v>13032</v>
      </c>
      <c r="L90" s="79" t="s">
        <v>13033</v>
      </c>
      <c r="M90" s="79" t="s">
        <v>13034</v>
      </c>
      <c r="N90" s="79" t="s">
        <v>13035</v>
      </c>
      <c r="O90" s="79" t="s">
        <v>13036</v>
      </c>
      <c r="P90" s="79" t="s">
        <v>13037</v>
      </c>
    </row>
    <row r="91" spans="1:16" ht="12.75">
      <c r="A91" s="77">
        <v>28</v>
      </c>
      <c r="B91" s="79" t="s">
        <v>13038</v>
      </c>
      <c r="C91" s="79" t="s">
        <v>13039</v>
      </c>
      <c r="D91" s="79" t="s">
        <v>13040</v>
      </c>
      <c r="E91" s="79" t="s">
        <v>13041</v>
      </c>
      <c r="F91" s="79" t="s">
        <v>13042</v>
      </c>
      <c r="G91" s="79" t="s">
        <v>13043</v>
      </c>
      <c r="H91" s="79" t="s">
        <v>13044</v>
      </c>
      <c r="I91" s="79" t="s">
        <v>13045</v>
      </c>
      <c r="J91" s="79" t="s">
        <v>13046</v>
      </c>
      <c r="K91" s="79" t="s">
        <v>13047</v>
      </c>
      <c r="L91" s="79" t="s">
        <v>13048</v>
      </c>
      <c r="M91" s="79" t="s">
        <v>13049</v>
      </c>
      <c r="N91" s="79" t="s">
        <v>13050</v>
      </c>
      <c r="O91" s="79" t="s">
        <v>13051</v>
      </c>
      <c r="P91" s="79" t="s">
        <v>13052</v>
      </c>
    </row>
    <row r="92" spans="1:16" ht="12.75">
      <c r="A92" s="77">
        <v>29</v>
      </c>
      <c r="B92" s="79" t="s">
        <v>13053</v>
      </c>
      <c r="C92" s="79" t="s">
        <v>13054</v>
      </c>
      <c r="D92" s="79" t="s">
        <v>13055</v>
      </c>
      <c r="E92" s="79" t="s">
        <v>13056</v>
      </c>
      <c r="F92" s="79" t="s">
        <v>13057</v>
      </c>
      <c r="G92" s="79" t="s">
        <v>13058</v>
      </c>
      <c r="H92" s="79" t="s">
        <v>13059</v>
      </c>
      <c r="I92" s="79" t="s">
        <v>13060</v>
      </c>
      <c r="J92" s="79" t="s">
        <v>13061</v>
      </c>
      <c r="K92" s="79" t="s">
        <v>13062</v>
      </c>
      <c r="L92" s="79" t="s">
        <v>13063</v>
      </c>
      <c r="M92" s="79" t="s">
        <v>13064</v>
      </c>
      <c r="N92" s="79" t="s">
        <v>13065</v>
      </c>
      <c r="O92" s="79" t="s">
        <v>13066</v>
      </c>
      <c r="P92" s="79" t="s">
        <v>13067</v>
      </c>
    </row>
    <row r="93" spans="1:16" ht="12.75">
      <c r="A93" s="77">
        <v>30</v>
      </c>
      <c r="B93" s="79" t="s">
        <v>13068</v>
      </c>
      <c r="C93" s="79" t="s">
        <v>13069</v>
      </c>
      <c r="D93" s="79" t="s">
        <v>13070</v>
      </c>
      <c r="E93" s="79" t="s">
        <v>13071</v>
      </c>
      <c r="F93" s="79" t="s">
        <v>13072</v>
      </c>
      <c r="G93" s="79" t="s">
        <v>13073</v>
      </c>
      <c r="H93" s="79" t="s">
        <v>13074</v>
      </c>
      <c r="I93" s="79" t="s">
        <v>13075</v>
      </c>
      <c r="J93" s="79" t="s">
        <v>13076</v>
      </c>
      <c r="K93" s="79" t="s">
        <v>13077</v>
      </c>
      <c r="L93" s="79" t="s">
        <v>13078</v>
      </c>
      <c r="M93" s="79" t="s">
        <v>13079</v>
      </c>
      <c r="N93" s="79" t="s">
        <v>13080</v>
      </c>
      <c r="O93" s="79" t="s">
        <v>13081</v>
      </c>
      <c r="P93" s="79" t="s">
        <v>13082</v>
      </c>
    </row>
    <row r="94" spans="1:16" ht="12.75">
      <c r="A94" s="77">
        <v>31</v>
      </c>
      <c r="B94" s="79" t="s">
        <v>13083</v>
      </c>
      <c r="C94" s="79" t="s">
        <v>13084</v>
      </c>
      <c r="D94" s="79" t="s">
        <v>13085</v>
      </c>
      <c r="E94" s="79" t="s">
        <v>13086</v>
      </c>
      <c r="F94" s="79" t="s">
        <v>13087</v>
      </c>
      <c r="G94" s="79" t="s">
        <v>13088</v>
      </c>
      <c r="H94" s="79" t="s">
        <v>13089</v>
      </c>
      <c r="I94" s="79" t="s">
        <v>13090</v>
      </c>
      <c r="J94" s="79" t="s">
        <v>13091</v>
      </c>
      <c r="K94" s="79" t="s">
        <v>13092</v>
      </c>
      <c r="L94" s="79" t="s">
        <v>13093</v>
      </c>
      <c r="M94" s="79" t="s">
        <v>13094</v>
      </c>
      <c r="N94" s="79" t="s">
        <v>13095</v>
      </c>
      <c r="O94" s="79" t="s">
        <v>13096</v>
      </c>
      <c r="P94" s="79" t="s">
        <v>13097</v>
      </c>
    </row>
    <row r="95" spans="1:16" ht="12.75">
      <c r="A95" s="77">
        <v>32</v>
      </c>
      <c r="B95" s="79" t="s">
        <v>13098</v>
      </c>
      <c r="C95" s="79" t="s">
        <v>13099</v>
      </c>
      <c r="D95" s="79" t="s">
        <v>13100</v>
      </c>
      <c r="E95" s="79" t="s">
        <v>13101</v>
      </c>
      <c r="F95" s="79" t="s">
        <v>13102</v>
      </c>
      <c r="G95" s="79" t="s">
        <v>13103</v>
      </c>
      <c r="H95" s="79" t="s">
        <v>13104</v>
      </c>
      <c r="I95" s="79" t="s">
        <v>13105</v>
      </c>
      <c r="J95" s="79" t="s">
        <v>13106</v>
      </c>
      <c r="K95" s="79" t="s">
        <v>13107</v>
      </c>
      <c r="L95" s="79" t="s">
        <v>13108</v>
      </c>
      <c r="M95" s="79" t="s">
        <v>13109</v>
      </c>
      <c r="N95" s="79" t="s">
        <v>13110</v>
      </c>
      <c r="O95" s="79" t="s">
        <v>13111</v>
      </c>
      <c r="P95" s="79" t="s">
        <v>13112</v>
      </c>
    </row>
    <row r="96" spans="1:16" ht="12.75">
      <c r="A96" s="77">
        <v>33</v>
      </c>
      <c r="B96" s="79" t="s">
        <v>13113</v>
      </c>
      <c r="C96" s="79" t="s">
        <v>13114</v>
      </c>
      <c r="D96" s="79" t="s">
        <v>13115</v>
      </c>
      <c r="E96" s="79" t="s">
        <v>13116</v>
      </c>
      <c r="F96" s="79" t="s">
        <v>13117</v>
      </c>
      <c r="G96" s="79" t="s">
        <v>13118</v>
      </c>
      <c r="H96" s="79" t="s">
        <v>13119</v>
      </c>
      <c r="I96" s="79" t="s">
        <v>13120</v>
      </c>
      <c r="J96" s="79" t="s">
        <v>13121</v>
      </c>
      <c r="K96" s="79" t="s">
        <v>13122</v>
      </c>
      <c r="L96" s="79" t="s">
        <v>13123</v>
      </c>
      <c r="M96" s="79" t="s">
        <v>13124</v>
      </c>
      <c r="N96" s="79" t="s">
        <v>13125</v>
      </c>
      <c r="O96" s="79" t="s">
        <v>13126</v>
      </c>
      <c r="P96" s="79" t="s">
        <v>13127</v>
      </c>
    </row>
    <row r="97" spans="1:16" ht="12.75">
      <c r="A97" s="77">
        <v>34</v>
      </c>
      <c r="B97" s="79" t="s">
        <v>13128</v>
      </c>
      <c r="C97" s="79" t="s">
        <v>13129</v>
      </c>
      <c r="D97" s="79" t="s">
        <v>13130</v>
      </c>
      <c r="E97" s="79" t="s">
        <v>13131</v>
      </c>
      <c r="F97" s="79" t="s">
        <v>13132</v>
      </c>
      <c r="G97" s="79" t="s">
        <v>13133</v>
      </c>
      <c r="H97" s="79" t="s">
        <v>13134</v>
      </c>
      <c r="I97" s="79" t="s">
        <v>13135</v>
      </c>
      <c r="J97" s="79" t="s">
        <v>13136</v>
      </c>
      <c r="K97" s="79" t="s">
        <v>13137</v>
      </c>
      <c r="L97" s="79" t="s">
        <v>13138</v>
      </c>
      <c r="M97" s="79" t="s">
        <v>13139</v>
      </c>
      <c r="N97" s="79" t="s">
        <v>13140</v>
      </c>
      <c r="O97" s="79" t="s">
        <v>13141</v>
      </c>
      <c r="P97" s="79" t="s">
        <v>13142</v>
      </c>
    </row>
    <row r="98" spans="1:16" ht="12.75">
      <c r="A98" s="77">
        <v>35</v>
      </c>
      <c r="B98" s="79" t="s">
        <v>13143</v>
      </c>
      <c r="C98" s="79" t="s">
        <v>13144</v>
      </c>
      <c r="D98" s="79" t="s">
        <v>13145</v>
      </c>
      <c r="E98" s="79" t="s">
        <v>13146</v>
      </c>
      <c r="F98" s="79" t="s">
        <v>13147</v>
      </c>
      <c r="G98" s="79" t="s">
        <v>13148</v>
      </c>
      <c r="H98" s="79" t="s">
        <v>13149</v>
      </c>
      <c r="I98" s="79" t="s">
        <v>13150</v>
      </c>
      <c r="J98" s="79" t="s">
        <v>13151</v>
      </c>
      <c r="K98" s="79" t="s">
        <v>13152</v>
      </c>
      <c r="L98" s="79" t="s">
        <v>13153</v>
      </c>
      <c r="M98" s="79" t="s">
        <v>13154</v>
      </c>
      <c r="N98" s="79" t="s">
        <v>13155</v>
      </c>
      <c r="O98" s="79" t="s">
        <v>13156</v>
      </c>
      <c r="P98" s="79" t="s">
        <v>13157</v>
      </c>
    </row>
    <row r="99" spans="1:16" ht="12.75">
      <c r="A99" s="77">
        <v>36</v>
      </c>
      <c r="B99" s="79" t="s">
        <v>13158</v>
      </c>
      <c r="C99" s="79" t="s">
        <v>13159</v>
      </c>
      <c r="D99" s="79" t="s">
        <v>13160</v>
      </c>
      <c r="E99" s="79" t="s">
        <v>13161</v>
      </c>
      <c r="F99" s="79" t="s">
        <v>13162</v>
      </c>
      <c r="G99" s="79" t="s">
        <v>13163</v>
      </c>
      <c r="H99" s="79" t="s">
        <v>13164</v>
      </c>
      <c r="I99" s="79" t="s">
        <v>13165</v>
      </c>
      <c r="J99" s="79" t="s">
        <v>13166</v>
      </c>
      <c r="K99" s="79" t="s">
        <v>13167</v>
      </c>
      <c r="L99" s="79" t="s">
        <v>13168</v>
      </c>
      <c r="M99" s="79" t="s">
        <v>13169</v>
      </c>
      <c r="N99" s="79" t="s">
        <v>13170</v>
      </c>
      <c r="O99" s="79" t="s">
        <v>13171</v>
      </c>
      <c r="P99" s="79" t="s">
        <v>13172</v>
      </c>
    </row>
    <row r="100" spans="1:16" ht="12.75">
      <c r="A100" s="77">
        <v>37</v>
      </c>
      <c r="B100" s="79" t="s">
        <v>13173</v>
      </c>
      <c r="C100" s="79" t="s">
        <v>13174</v>
      </c>
      <c r="D100" s="79" t="s">
        <v>13175</v>
      </c>
      <c r="E100" s="79" t="s">
        <v>13176</v>
      </c>
      <c r="F100" s="79" t="s">
        <v>13177</v>
      </c>
      <c r="G100" s="79" t="s">
        <v>13178</v>
      </c>
      <c r="H100" s="79" t="s">
        <v>13179</v>
      </c>
      <c r="I100" s="79" t="s">
        <v>13180</v>
      </c>
      <c r="J100" s="79" t="s">
        <v>13181</v>
      </c>
      <c r="K100" s="79" t="s">
        <v>13182</v>
      </c>
      <c r="L100" s="79" t="s">
        <v>13183</v>
      </c>
      <c r="M100" s="79" t="s">
        <v>13184</v>
      </c>
      <c r="N100" s="79" t="s">
        <v>13185</v>
      </c>
      <c r="O100" s="79" t="s">
        <v>13186</v>
      </c>
      <c r="P100" s="79" t="s">
        <v>13187</v>
      </c>
    </row>
    <row r="101" spans="1:16" ht="12.75">
      <c r="A101" s="77">
        <v>38</v>
      </c>
      <c r="B101" s="79" t="s">
        <v>13188</v>
      </c>
      <c r="C101" s="79" t="s">
        <v>13189</v>
      </c>
      <c r="D101" s="79" t="s">
        <v>13190</v>
      </c>
      <c r="E101" s="79" t="s">
        <v>13191</v>
      </c>
      <c r="F101" s="79" t="s">
        <v>13192</v>
      </c>
      <c r="G101" s="79" t="s">
        <v>13193</v>
      </c>
      <c r="H101" s="79" t="s">
        <v>13194</v>
      </c>
      <c r="I101" s="79" t="s">
        <v>13195</v>
      </c>
      <c r="J101" s="79" t="s">
        <v>13196</v>
      </c>
      <c r="K101" s="79" t="s">
        <v>13197</v>
      </c>
      <c r="L101" s="79" t="s">
        <v>13198</v>
      </c>
      <c r="M101" s="79" t="s">
        <v>13199</v>
      </c>
      <c r="N101" s="79" t="s">
        <v>13200</v>
      </c>
      <c r="O101" s="79" t="s">
        <v>13201</v>
      </c>
      <c r="P101" s="79" t="s">
        <v>13202</v>
      </c>
    </row>
    <row r="102" spans="1:16" ht="12.75">
      <c r="A102" s="77">
        <v>39</v>
      </c>
      <c r="B102" s="79" t="s">
        <v>13203</v>
      </c>
      <c r="C102" s="79" t="s">
        <v>13204</v>
      </c>
      <c r="D102" s="79" t="s">
        <v>13205</v>
      </c>
      <c r="E102" s="79" t="s">
        <v>13206</v>
      </c>
      <c r="F102" s="79" t="s">
        <v>13207</v>
      </c>
      <c r="G102" s="79" t="s">
        <v>13208</v>
      </c>
      <c r="H102" s="79" t="s">
        <v>13209</v>
      </c>
      <c r="I102" s="79" t="s">
        <v>13210</v>
      </c>
      <c r="J102" s="79" t="s">
        <v>13211</v>
      </c>
      <c r="K102" s="79" t="s">
        <v>13212</v>
      </c>
      <c r="L102" s="79" t="s">
        <v>13213</v>
      </c>
      <c r="M102" s="79" t="s">
        <v>13214</v>
      </c>
      <c r="N102" s="79" t="s">
        <v>13215</v>
      </c>
      <c r="O102" s="79" t="s">
        <v>13216</v>
      </c>
      <c r="P102" s="79" t="s">
        <v>13217</v>
      </c>
    </row>
    <row r="103" spans="1:16" ht="12.75">
      <c r="A103" s="77">
        <v>40</v>
      </c>
      <c r="B103" s="79" t="s">
        <v>13218</v>
      </c>
      <c r="C103" s="79" t="s">
        <v>13219</v>
      </c>
      <c r="D103" s="79" t="s">
        <v>13220</v>
      </c>
      <c r="E103" s="79" t="s">
        <v>13221</v>
      </c>
      <c r="F103" s="79" t="s">
        <v>13222</v>
      </c>
      <c r="G103" s="79" t="s">
        <v>13223</v>
      </c>
      <c r="H103" s="79" t="s">
        <v>13224</v>
      </c>
      <c r="I103" s="79" t="s">
        <v>13225</v>
      </c>
      <c r="J103" s="79" t="s">
        <v>13226</v>
      </c>
      <c r="K103" s="79" t="s">
        <v>13227</v>
      </c>
      <c r="L103" s="79" t="s">
        <v>13228</v>
      </c>
      <c r="M103" s="79" t="s">
        <v>13229</v>
      </c>
      <c r="N103" s="79" t="s">
        <v>13230</v>
      </c>
      <c r="O103" s="79" t="s">
        <v>13231</v>
      </c>
      <c r="P103" s="79" t="s">
        <v>13232</v>
      </c>
    </row>
    <row r="104" spans="1:16" ht="12.75">
      <c r="A104" s="77">
        <v>41</v>
      </c>
      <c r="B104" s="79" t="s">
        <v>13233</v>
      </c>
      <c r="C104" s="79" t="s">
        <v>13234</v>
      </c>
      <c r="D104" s="79" t="s">
        <v>13235</v>
      </c>
      <c r="E104" s="79" t="s">
        <v>13236</v>
      </c>
      <c r="F104" s="79" t="s">
        <v>13237</v>
      </c>
      <c r="G104" s="79" t="s">
        <v>13238</v>
      </c>
      <c r="H104" s="79" t="s">
        <v>13239</v>
      </c>
      <c r="I104" s="79" t="s">
        <v>13240</v>
      </c>
      <c r="J104" s="79" t="s">
        <v>13241</v>
      </c>
      <c r="K104" s="79" t="s">
        <v>13242</v>
      </c>
      <c r="L104" s="79" t="s">
        <v>13243</v>
      </c>
      <c r="M104" s="79" t="s">
        <v>13244</v>
      </c>
      <c r="N104" s="79" t="s">
        <v>13245</v>
      </c>
      <c r="O104" s="79" t="s">
        <v>13246</v>
      </c>
      <c r="P104" s="79" t="s">
        <v>13247</v>
      </c>
    </row>
    <row r="105" spans="1:16" ht="12.75">
      <c r="A105" s="77">
        <v>42</v>
      </c>
      <c r="B105" s="79" t="s">
        <v>13248</v>
      </c>
      <c r="C105" s="79" t="s">
        <v>13249</v>
      </c>
      <c r="D105" s="79" t="s">
        <v>13250</v>
      </c>
      <c r="E105" s="79" t="s">
        <v>13251</v>
      </c>
      <c r="F105" s="79" t="s">
        <v>13252</v>
      </c>
      <c r="G105" s="79" t="s">
        <v>13253</v>
      </c>
      <c r="H105" s="79" t="s">
        <v>13254</v>
      </c>
      <c r="I105" s="79" t="s">
        <v>13255</v>
      </c>
      <c r="J105" s="79" t="s">
        <v>13256</v>
      </c>
      <c r="K105" s="79" t="s">
        <v>13257</v>
      </c>
      <c r="L105" s="79" t="s">
        <v>13258</v>
      </c>
      <c r="M105" s="79" t="s">
        <v>13259</v>
      </c>
      <c r="N105" s="79" t="s">
        <v>13260</v>
      </c>
      <c r="O105" s="79" t="s">
        <v>13261</v>
      </c>
      <c r="P105" s="79" t="s">
        <v>13262</v>
      </c>
    </row>
    <row r="106" spans="1:16" ht="12.75">
      <c r="A106" s="77">
        <v>43</v>
      </c>
      <c r="B106" s="79" t="s">
        <v>13263</v>
      </c>
      <c r="C106" s="79" t="s">
        <v>13264</v>
      </c>
      <c r="D106" s="79" t="s">
        <v>13265</v>
      </c>
      <c r="E106" s="79" t="s">
        <v>13266</v>
      </c>
      <c r="F106" s="79" t="s">
        <v>13267</v>
      </c>
      <c r="G106" s="79" t="s">
        <v>13268</v>
      </c>
      <c r="H106" s="79" t="s">
        <v>13269</v>
      </c>
      <c r="I106" s="79" t="s">
        <v>13270</v>
      </c>
      <c r="J106" s="79" t="s">
        <v>13271</v>
      </c>
      <c r="K106" s="79" t="s">
        <v>13272</v>
      </c>
      <c r="L106" s="79" t="s">
        <v>13273</v>
      </c>
      <c r="M106" s="79" t="s">
        <v>13274</v>
      </c>
      <c r="N106" s="79" t="s">
        <v>13275</v>
      </c>
      <c r="O106" s="79" t="s">
        <v>13276</v>
      </c>
      <c r="P106" s="79" t="s">
        <v>13277</v>
      </c>
    </row>
    <row r="107" spans="1:16" ht="12.75">
      <c r="A107" s="77">
        <v>44</v>
      </c>
      <c r="B107" s="79" t="s">
        <v>13278</v>
      </c>
      <c r="C107" s="79" t="s">
        <v>13279</v>
      </c>
      <c r="D107" s="79" t="s">
        <v>13280</v>
      </c>
      <c r="E107" s="79" t="s">
        <v>13281</v>
      </c>
      <c r="F107" s="79" t="s">
        <v>13282</v>
      </c>
      <c r="G107" s="79" t="s">
        <v>13283</v>
      </c>
      <c r="H107" s="79" t="s">
        <v>13284</v>
      </c>
      <c r="I107" s="79" t="s">
        <v>13285</v>
      </c>
      <c r="J107" s="79" t="s">
        <v>13286</v>
      </c>
      <c r="K107" s="79" t="s">
        <v>13287</v>
      </c>
      <c r="L107" s="79" t="s">
        <v>13288</v>
      </c>
      <c r="M107" s="79" t="s">
        <v>13289</v>
      </c>
      <c r="N107" s="79" t="s">
        <v>13290</v>
      </c>
      <c r="O107" s="79" t="s">
        <v>13291</v>
      </c>
      <c r="P107" s="79" t="s">
        <v>13292</v>
      </c>
    </row>
    <row r="108" spans="1:16" ht="12.75">
      <c r="A108" s="77">
        <v>45</v>
      </c>
      <c r="B108" s="79" t="s">
        <v>13293</v>
      </c>
      <c r="C108" s="79" t="s">
        <v>13294</v>
      </c>
      <c r="D108" s="79" t="s">
        <v>13295</v>
      </c>
      <c r="E108" s="79" t="s">
        <v>13296</v>
      </c>
      <c r="F108" s="79" t="s">
        <v>13297</v>
      </c>
      <c r="G108" s="79" t="s">
        <v>13298</v>
      </c>
      <c r="H108" s="79" t="s">
        <v>13299</v>
      </c>
      <c r="I108" s="79" t="s">
        <v>13300</v>
      </c>
      <c r="J108" s="79" t="s">
        <v>13301</v>
      </c>
      <c r="K108" s="79" t="s">
        <v>13302</v>
      </c>
      <c r="L108" s="79" t="s">
        <v>13303</v>
      </c>
      <c r="M108" s="79" t="s">
        <v>13304</v>
      </c>
      <c r="N108" s="79" t="s">
        <v>13305</v>
      </c>
      <c r="O108" s="79" t="s">
        <v>13306</v>
      </c>
      <c r="P108" s="79" t="s">
        <v>13307</v>
      </c>
    </row>
    <row r="109" spans="1:16" ht="12.75">
      <c r="A109" s="77">
        <v>46</v>
      </c>
      <c r="B109" s="79" t="s">
        <v>13308</v>
      </c>
      <c r="C109" s="79" t="s">
        <v>13309</v>
      </c>
      <c r="D109" s="79" t="s">
        <v>13310</v>
      </c>
      <c r="E109" s="79" t="s">
        <v>13311</v>
      </c>
      <c r="F109" s="79" t="s">
        <v>13312</v>
      </c>
      <c r="G109" s="79" t="s">
        <v>13313</v>
      </c>
      <c r="H109" s="79" t="s">
        <v>13314</v>
      </c>
      <c r="I109" s="79" t="s">
        <v>13315</v>
      </c>
      <c r="J109" s="79" t="s">
        <v>13316</v>
      </c>
      <c r="K109" s="79" t="s">
        <v>13317</v>
      </c>
      <c r="L109" s="79" t="s">
        <v>13318</v>
      </c>
      <c r="M109" s="79" t="s">
        <v>13319</v>
      </c>
      <c r="N109" s="79" t="s">
        <v>13320</v>
      </c>
      <c r="O109" s="79" t="s">
        <v>13321</v>
      </c>
      <c r="P109" s="79" t="s">
        <v>13322</v>
      </c>
    </row>
    <row r="110" spans="1:16" ht="12.75">
      <c r="A110" s="77">
        <v>47</v>
      </c>
      <c r="B110" s="79" t="s">
        <v>13323</v>
      </c>
      <c r="C110" s="79" t="s">
        <v>13324</v>
      </c>
      <c r="D110" s="79" t="s">
        <v>13325</v>
      </c>
      <c r="E110" s="79" t="s">
        <v>13326</v>
      </c>
      <c r="F110" s="79" t="s">
        <v>13327</v>
      </c>
      <c r="G110" s="79" t="s">
        <v>13328</v>
      </c>
      <c r="H110" s="79" t="s">
        <v>13329</v>
      </c>
      <c r="I110" s="79" t="s">
        <v>13330</v>
      </c>
      <c r="J110" s="79" t="s">
        <v>13331</v>
      </c>
      <c r="K110" s="79" t="s">
        <v>13332</v>
      </c>
      <c r="L110" s="79" t="s">
        <v>13333</v>
      </c>
      <c r="M110" s="79" t="s">
        <v>13334</v>
      </c>
      <c r="N110" s="79" t="s">
        <v>13335</v>
      </c>
      <c r="O110" s="79" t="s">
        <v>13336</v>
      </c>
      <c r="P110" s="79" t="s">
        <v>13337</v>
      </c>
    </row>
    <row r="111" spans="1:16" ht="12.75">
      <c r="A111" s="77">
        <v>48</v>
      </c>
      <c r="B111" s="79" t="s">
        <v>13338</v>
      </c>
      <c r="C111" s="79" t="s">
        <v>13339</v>
      </c>
      <c r="D111" s="79" t="s">
        <v>13340</v>
      </c>
      <c r="E111" s="79" t="s">
        <v>13341</v>
      </c>
      <c r="F111" s="79" t="s">
        <v>13342</v>
      </c>
      <c r="G111" s="79" t="s">
        <v>13343</v>
      </c>
      <c r="H111" s="79" t="s">
        <v>13344</v>
      </c>
      <c r="I111" s="79" t="s">
        <v>13345</v>
      </c>
      <c r="J111" s="79" t="s">
        <v>13346</v>
      </c>
      <c r="K111" s="79" t="s">
        <v>13347</v>
      </c>
      <c r="L111" s="79" t="s">
        <v>13348</v>
      </c>
      <c r="M111" s="79" t="s">
        <v>13349</v>
      </c>
      <c r="N111" s="79" t="s">
        <v>13350</v>
      </c>
      <c r="O111" s="79" t="s">
        <v>13351</v>
      </c>
      <c r="P111" s="79" t="s">
        <v>13352</v>
      </c>
    </row>
    <row r="113" ht="12.75">
      <c r="A113" s="76" t="e">
        <f>HLOOKUP('[2]NEER Claim Cost Calculator'!$I$22,B117:Q166,MATCH('[2]NEER Claim Cost Calculator'!$K$22,A117:A166))</f>
        <v>#REF!</v>
      </c>
    </row>
    <row r="114" spans="1:16" ht="12.75">
      <c r="A114" s="475" t="s">
        <v>13353</v>
      </c>
      <c r="B114" s="475"/>
      <c r="C114" s="475"/>
      <c r="D114" s="475"/>
      <c r="E114" s="475"/>
      <c r="F114" s="475"/>
      <c r="G114" s="475"/>
      <c r="H114" s="475"/>
      <c r="I114" s="475"/>
      <c r="J114" s="475"/>
      <c r="K114" s="475"/>
      <c r="L114" s="475"/>
      <c r="M114" s="475"/>
      <c r="N114" s="475"/>
      <c r="O114" s="475"/>
      <c r="P114" s="475"/>
    </row>
    <row r="115" spans="1:16" ht="12.75">
      <c r="A115" s="479" t="s">
        <v>13354</v>
      </c>
      <c r="B115" s="479"/>
      <c r="C115" s="479"/>
      <c r="D115" s="479"/>
      <c r="E115" s="479"/>
      <c r="F115" s="479"/>
      <c r="G115" s="479"/>
      <c r="H115" s="479"/>
      <c r="I115" s="479"/>
      <c r="J115" s="479"/>
      <c r="K115" s="479"/>
      <c r="L115" s="479"/>
      <c r="M115" s="479"/>
      <c r="N115" s="479"/>
      <c r="O115" s="479"/>
      <c r="P115" s="479"/>
    </row>
    <row r="116" spans="1:16" ht="12.75">
      <c r="A116" s="80" t="s">
        <v>13355</v>
      </c>
      <c r="B116" s="81" t="s">
        <v>13356</v>
      </c>
      <c r="C116" s="81" t="s">
        <v>13357</v>
      </c>
      <c r="D116" s="81" t="s">
        <v>13358</v>
      </c>
      <c r="E116" s="81" t="s">
        <v>13359</v>
      </c>
      <c r="F116" s="81" t="s">
        <v>13360</v>
      </c>
      <c r="G116" s="81" t="s">
        <v>13361</v>
      </c>
      <c r="H116" s="81" t="s">
        <v>13362</v>
      </c>
      <c r="I116" s="81" t="s">
        <v>13363</v>
      </c>
      <c r="J116" s="81" t="s">
        <v>13364</v>
      </c>
      <c r="K116" s="81" t="s">
        <v>13365</v>
      </c>
      <c r="L116" s="81" t="s">
        <v>13366</v>
      </c>
      <c r="M116" s="81" t="s">
        <v>13367</v>
      </c>
      <c r="N116" s="81" t="s">
        <v>13368</v>
      </c>
      <c r="O116" s="81" t="s">
        <v>13369</v>
      </c>
      <c r="P116" s="81" t="s">
        <v>13370</v>
      </c>
    </row>
    <row r="117" spans="1:16" ht="12.75">
      <c r="A117" s="82" t="s">
        <v>13371</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ht="12.75">
      <c r="A118" s="77">
        <v>0</v>
      </c>
      <c r="B118" s="79" t="s">
        <v>13372</v>
      </c>
      <c r="C118" s="79" t="s">
        <v>13373</v>
      </c>
      <c r="D118" s="79" t="s">
        <v>13374</v>
      </c>
      <c r="E118" s="79" t="s">
        <v>13375</v>
      </c>
      <c r="F118" s="79" t="s">
        <v>13376</v>
      </c>
      <c r="G118" s="79" t="s">
        <v>13377</v>
      </c>
      <c r="H118" s="79" t="s">
        <v>13378</v>
      </c>
      <c r="I118" s="79" t="s">
        <v>13379</v>
      </c>
      <c r="J118" s="79" t="s">
        <v>13380</v>
      </c>
      <c r="K118" s="79" t="s">
        <v>13381</v>
      </c>
      <c r="L118" s="79" t="s">
        <v>13382</v>
      </c>
      <c r="M118" s="79" t="s">
        <v>13383</v>
      </c>
      <c r="N118" s="79" t="s">
        <v>13384</v>
      </c>
      <c r="O118" s="79" t="s">
        <v>13385</v>
      </c>
      <c r="P118" s="79" t="s">
        <v>13386</v>
      </c>
    </row>
    <row r="119" spans="1:16" ht="12.75">
      <c r="A119" s="77">
        <v>1</v>
      </c>
      <c r="B119" s="79" t="s">
        <v>13387</v>
      </c>
      <c r="C119" s="79" t="s">
        <v>13388</v>
      </c>
      <c r="D119" s="79" t="s">
        <v>13389</v>
      </c>
      <c r="E119" s="79" t="s">
        <v>13390</v>
      </c>
      <c r="F119" s="79" t="s">
        <v>13391</v>
      </c>
      <c r="G119" s="79" t="s">
        <v>13392</v>
      </c>
      <c r="H119" s="79" t="s">
        <v>13393</v>
      </c>
      <c r="I119" s="79" t="s">
        <v>13394</v>
      </c>
      <c r="J119" s="79" t="s">
        <v>13395</v>
      </c>
      <c r="K119" s="79" t="s">
        <v>13396</v>
      </c>
      <c r="L119" s="79" t="s">
        <v>13397</v>
      </c>
      <c r="M119" s="79" t="s">
        <v>13398</v>
      </c>
      <c r="N119" s="79" t="s">
        <v>13399</v>
      </c>
      <c r="O119" s="79" t="s">
        <v>13400</v>
      </c>
      <c r="P119" s="79" t="s">
        <v>13401</v>
      </c>
    </row>
    <row r="120" spans="1:16" ht="12.75">
      <c r="A120" s="77">
        <v>2</v>
      </c>
      <c r="B120" s="79" t="s">
        <v>13402</v>
      </c>
      <c r="C120" s="79" t="s">
        <v>13403</v>
      </c>
      <c r="D120" s="79" t="s">
        <v>13404</v>
      </c>
      <c r="E120" s="79" t="s">
        <v>13405</v>
      </c>
      <c r="F120" s="79" t="s">
        <v>13406</v>
      </c>
      <c r="G120" s="79" t="s">
        <v>13407</v>
      </c>
      <c r="H120" s="79" t="s">
        <v>13408</v>
      </c>
      <c r="I120" s="79" t="s">
        <v>13409</v>
      </c>
      <c r="J120" s="79" t="s">
        <v>13410</v>
      </c>
      <c r="K120" s="79" t="s">
        <v>13411</v>
      </c>
      <c r="L120" s="79" t="s">
        <v>13412</v>
      </c>
      <c r="M120" s="79" t="s">
        <v>13413</v>
      </c>
      <c r="N120" s="79" t="s">
        <v>13414</v>
      </c>
      <c r="O120" s="79" t="s">
        <v>13415</v>
      </c>
      <c r="P120" s="79" t="s">
        <v>13416</v>
      </c>
    </row>
    <row r="121" spans="1:16" ht="12.75">
      <c r="A121" s="77">
        <v>3</v>
      </c>
      <c r="B121" s="79" t="s">
        <v>13417</v>
      </c>
      <c r="C121" s="79" t="s">
        <v>13418</v>
      </c>
      <c r="D121" s="79" t="s">
        <v>13419</v>
      </c>
      <c r="E121" s="79" t="s">
        <v>13420</v>
      </c>
      <c r="F121" s="79" t="s">
        <v>13421</v>
      </c>
      <c r="G121" s="79" t="s">
        <v>13422</v>
      </c>
      <c r="H121" s="79" t="s">
        <v>13423</v>
      </c>
      <c r="I121" s="79" t="s">
        <v>13424</v>
      </c>
      <c r="J121" s="79" t="s">
        <v>13425</v>
      </c>
      <c r="K121" s="79" t="s">
        <v>13426</v>
      </c>
      <c r="L121" s="79" t="s">
        <v>13427</v>
      </c>
      <c r="M121" s="79" t="s">
        <v>13428</v>
      </c>
      <c r="N121" s="79" t="s">
        <v>13429</v>
      </c>
      <c r="O121" s="79" t="s">
        <v>13430</v>
      </c>
      <c r="P121" s="79" t="s">
        <v>13431</v>
      </c>
    </row>
    <row r="122" spans="1:16" ht="12.75">
      <c r="A122" s="77">
        <v>4</v>
      </c>
      <c r="B122" s="79" t="s">
        <v>13432</v>
      </c>
      <c r="C122" s="79" t="s">
        <v>13433</v>
      </c>
      <c r="D122" s="79" t="s">
        <v>13434</v>
      </c>
      <c r="E122" s="79" t="s">
        <v>13435</v>
      </c>
      <c r="F122" s="79" t="s">
        <v>13436</v>
      </c>
      <c r="G122" s="79" t="s">
        <v>13437</v>
      </c>
      <c r="H122" s="79" t="s">
        <v>13438</v>
      </c>
      <c r="I122" s="79" t="s">
        <v>13439</v>
      </c>
      <c r="J122" s="79" t="s">
        <v>13440</v>
      </c>
      <c r="K122" s="79" t="s">
        <v>13441</v>
      </c>
      <c r="L122" s="79" t="s">
        <v>13442</v>
      </c>
      <c r="M122" s="79" t="s">
        <v>13443</v>
      </c>
      <c r="N122" s="79" t="s">
        <v>13444</v>
      </c>
      <c r="O122" s="79" t="s">
        <v>13445</v>
      </c>
      <c r="P122" s="79" t="s">
        <v>13446</v>
      </c>
    </row>
    <row r="123" spans="1:16" ht="12.75">
      <c r="A123" s="77">
        <v>5</v>
      </c>
      <c r="B123" s="79" t="s">
        <v>13447</v>
      </c>
      <c r="C123" s="79" t="s">
        <v>13448</v>
      </c>
      <c r="D123" s="79" t="s">
        <v>13449</v>
      </c>
      <c r="E123" s="79" t="s">
        <v>13450</v>
      </c>
      <c r="F123" s="79" t="s">
        <v>13451</v>
      </c>
      <c r="G123" s="79" t="s">
        <v>13452</v>
      </c>
      <c r="H123" s="79" t="s">
        <v>13453</v>
      </c>
      <c r="I123" s="79" t="s">
        <v>13454</v>
      </c>
      <c r="J123" s="79" t="s">
        <v>13455</v>
      </c>
      <c r="K123" s="79" t="s">
        <v>13456</v>
      </c>
      <c r="L123" s="79" t="s">
        <v>13457</v>
      </c>
      <c r="M123" s="79" t="s">
        <v>13458</v>
      </c>
      <c r="N123" s="79" t="s">
        <v>13459</v>
      </c>
      <c r="O123" s="79" t="s">
        <v>13460</v>
      </c>
      <c r="P123" s="79" t="s">
        <v>13461</v>
      </c>
    </row>
    <row r="124" spans="1:16" ht="12.75">
      <c r="A124" s="77">
        <v>6</v>
      </c>
      <c r="B124" s="79" t="s">
        <v>13462</v>
      </c>
      <c r="C124" s="79" t="s">
        <v>13463</v>
      </c>
      <c r="D124" s="79" t="s">
        <v>13464</v>
      </c>
      <c r="E124" s="79" t="s">
        <v>13465</v>
      </c>
      <c r="F124" s="79" t="s">
        <v>13466</v>
      </c>
      <c r="G124" s="79" t="s">
        <v>13467</v>
      </c>
      <c r="H124" s="79" t="s">
        <v>13468</v>
      </c>
      <c r="I124" s="79" t="s">
        <v>13469</v>
      </c>
      <c r="J124" s="79" t="s">
        <v>13470</v>
      </c>
      <c r="K124" s="79" t="s">
        <v>13471</v>
      </c>
      <c r="L124" s="79" t="s">
        <v>13472</v>
      </c>
      <c r="M124" s="79" t="s">
        <v>13473</v>
      </c>
      <c r="N124" s="79" t="s">
        <v>13474</v>
      </c>
      <c r="O124" s="79" t="s">
        <v>13475</v>
      </c>
      <c r="P124" s="79" t="s">
        <v>13476</v>
      </c>
    </row>
    <row r="125" spans="1:16" ht="12.75">
      <c r="A125" s="77">
        <v>7</v>
      </c>
      <c r="B125" s="79" t="s">
        <v>13477</v>
      </c>
      <c r="C125" s="79" t="s">
        <v>13478</v>
      </c>
      <c r="D125" s="79" t="s">
        <v>13479</v>
      </c>
      <c r="E125" s="79" t="s">
        <v>13480</v>
      </c>
      <c r="F125" s="79" t="s">
        <v>13481</v>
      </c>
      <c r="G125" s="79" t="s">
        <v>13482</v>
      </c>
      <c r="H125" s="79" t="s">
        <v>13483</v>
      </c>
      <c r="I125" s="79" t="s">
        <v>13484</v>
      </c>
      <c r="J125" s="79" t="s">
        <v>13485</v>
      </c>
      <c r="K125" s="79" t="s">
        <v>13486</v>
      </c>
      <c r="L125" s="79" t="s">
        <v>13487</v>
      </c>
      <c r="M125" s="79" t="s">
        <v>13488</v>
      </c>
      <c r="N125" s="79" t="s">
        <v>13489</v>
      </c>
      <c r="O125" s="79" t="s">
        <v>13490</v>
      </c>
      <c r="P125" s="79" t="s">
        <v>13491</v>
      </c>
    </row>
    <row r="126" spans="1:16" ht="12.75">
      <c r="A126" s="77">
        <v>8</v>
      </c>
      <c r="B126" s="79" t="s">
        <v>13492</v>
      </c>
      <c r="C126" s="79" t="s">
        <v>13493</v>
      </c>
      <c r="D126" s="79" t="s">
        <v>13494</v>
      </c>
      <c r="E126" s="79" t="s">
        <v>13495</v>
      </c>
      <c r="F126" s="79" t="s">
        <v>13496</v>
      </c>
      <c r="G126" s="79" t="s">
        <v>13497</v>
      </c>
      <c r="H126" s="79" t="s">
        <v>13498</v>
      </c>
      <c r="I126" s="79" t="s">
        <v>13499</v>
      </c>
      <c r="J126" s="79" t="s">
        <v>13500</v>
      </c>
      <c r="K126" s="79" t="s">
        <v>13501</v>
      </c>
      <c r="L126" s="79" t="s">
        <v>13502</v>
      </c>
      <c r="M126" s="79" t="s">
        <v>13503</v>
      </c>
      <c r="N126" s="79" t="s">
        <v>13504</v>
      </c>
      <c r="O126" s="79" t="s">
        <v>13505</v>
      </c>
      <c r="P126" s="79" t="s">
        <v>13506</v>
      </c>
    </row>
    <row r="127" spans="1:16" ht="12.75">
      <c r="A127" s="77">
        <v>9</v>
      </c>
      <c r="B127" s="79" t="s">
        <v>13507</v>
      </c>
      <c r="C127" s="79" t="s">
        <v>13508</v>
      </c>
      <c r="D127" s="79" t="s">
        <v>13509</v>
      </c>
      <c r="E127" s="79" t="s">
        <v>13510</v>
      </c>
      <c r="F127" s="79" t="s">
        <v>13511</v>
      </c>
      <c r="G127" s="79" t="s">
        <v>13512</v>
      </c>
      <c r="H127" s="79" t="s">
        <v>13513</v>
      </c>
      <c r="I127" s="79" t="s">
        <v>13514</v>
      </c>
      <c r="J127" s="79" t="s">
        <v>13515</v>
      </c>
      <c r="K127" s="79" t="s">
        <v>13516</v>
      </c>
      <c r="L127" s="79" t="s">
        <v>13517</v>
      </c>
      <c r="M127" s="79" t="s">
        <v>13518</v>
      </c>
      <c r="N127" s="79" t="s">
        <v>13519</v>
      </c>
      <c r="O127" s="79" t="s">
        <v>13520</v>
      </c>
      <c r="P127" s="79" t="s">
        <v>13521</v>
      </c>
    </row>
    <row r="128" spans="1:16" ht="12.75">
      <c r="A128" s="77">
        <v>10</v>
      </c>
      <c r="B128" s="79" t="s">
        <v>13522</v>
      </c>
      <c r="C128" s="79" t="s">
        <v>13523</v>
      </c>
      <c r="D128" s="79" t="s">
        <v>13524</v>
      </c>
      <c r="E128" s="79" t="s">
        <v>13525</v>
      </c>
      <c r="F128" s="79" t="s">
        <v>13526</v>
      </c>
      <c r="G128" s="79" t="s">
        <v>13527</v>
      </c>
      <c r="H128" s="79" t="s">
        <v>13528</v>
      </c>
      <c r="I128" s="79" t="s">
        <v>13529</v>
      </c>
      <c r="J128" s="79" t="s">
        <v>13530</v>
      </c>
      <c r="K128" s="79" t="s">
        <v>13531</v>
      </c>
      <c r="L128" s="79" t="s">
        <v>13532</v>
      </c>
      <c r="M128" s="79" t="s">
        <v>13533</v>
      </c>
      <c r="N128" s="79" t="s">
        <v>13534</v>
      </c>
      <c r="O128" s="79" t="s">
        <v>13535</v>
      </c>
      <c r="P128" s="79" t="s">
        <v>13536</v>
      </c>
    </row>
    <row r="129" spans="1:16" ht="12.75">
      <c r="A129" s="77">
        <v>11</v>
      </c>
      <c r="B129" s="79" t="s">
        <v>13537</v>
      </c>
      <c r="C129" s="79" t="s">
        <v>13538</v>
      </c>
      <c r="D129" s="79" t="s">
        <v>13539</v>
      </c>
      <c r="E129" s="79" t="s">
        <v>13540</v>
      </c>
      <c r="F129" s="79" t="s">
        <v>13541</v>
      </c>
      <c r="G129" s="79" t="s">
        <v>13542</v>
      </c>
      <c r="H129" s="79" t="s">
        <v>13543</v>
      </c>
      <c r="I129" s="79" t="s">
        <v>13544</v>
      </c>
      <c r="J129" s="79" t="s">
        <v>13545</v>
      </c>
      <c r="K129" s="79" t="s">
        <v>13546</v>
      </c>
      <c r="L129" s="79" t="s">
        <v>13547</v>
      </c>
      <c r="M129" s="79" t="s">
        <v>13548</v>
      </c>
      <c r="N129" s="79" t="s">
        <v>13549</v>
      </c>
      <c r="O129" s="79" t="s">
        <v>13550</v>
      </c>
      <c r="P129" s="79" t="s">
        <v>13551</v>
      </c>
    </row>
    <row r="130" spans="1:16" ht="12.75">
      <c r="A130" s="77">
        <v>12</v>
      </c>
      <c r="B130" s="79" t="s">
        <v>13552</v>
      </c>
      <c r="C130" s="79" t="s">
        <v>13553</v>
      </c>
      <c r="D130" s="79" t="s">
        <v>13554</v>
      </c>
      <c r="E130" s="79" t="s">
        <v>13555</v>
      </c>
      <c r="F130" s="79" t="s">
        <v>13556</v>
      </c>
      <c r="G130" s="79" t="s">
        <v>13557</v>
      </c>
      <c r="H130" s="79" t="s">
        <v>13558</v>
      </c>
      <c r="I130" s="79" t="s">
        <v>13559</v>
      </c>
      <c r="J130" s="79" t="s">
        <v>13560</v>
      </c>
      <c r="K130" s="79" t="s">
        <v>13561</v>
      </c>
      <c r="L130" s="79" t="s">
        <v>13562</v>
      </c>
      <c r="M130" s="79" t="s">
        <v>13563</v>
      </c>
      <c r="N130" s="79" t="s">
        <v>13564</v>
      </c>
      <c r="O130" s="79" t="s">
        <v>13565</v>
      </c>
      <c r="P130" s="79" t="s">
        <v>13566</v>
      </c>
    </row>
    <row r="131" spans="1:16" ht="12.75">
      <c r="A131" s="77">
        <v>13</v>
      </c>
      <c r="B131" s="79" t="s">
        <v>13567</v>
      </c>
      <c r="C131" s="79" t="s">
        <v>13568</v>
      </c>
      <c r="D131" s="79" t="s">
        <v>13569</v>
      </c>
      <c r="E131" s="79" t="s">
        <v>13570</v>
      </c>
      <c r="F131" s="79" t="s">
        <v>13571</v>
      </c>
      <c r="G131" s="79" t="s">
        <v>13572</v>
      </c>
      <c r="H131" s="79" t="s">
        <v>13573</v>
      </c>
      <c r="I131" s="79" t="s">
        <v>13574</v>
      </c>
      <c r="J131" s="79" t="s">
        <v>13575</v>
      </c>
      <c r="K131" s="79" t="s">
        <v>13576</v>
      </c>
      <c r="L131" s="79" t="s">
        <v>13577</v>
      </c>
      <c r="M131" s="79" t="s">
        <v>13578</v>
      </c>
      <c r="N131" s="79" t="s">
        <v>13579</v>
      </c>
      <c r="O131" s="79" t="s">
        <v>13580</v>
      </c>
      <c r="P131" s="79" t="s">
        <v>13581</v>
      </c>
    </row>
    <row r="132" spans="1:16" ht="12.75">
      <c r="A132" s="77">
        <v>14</v>
      </c>
      <c r="B132" s="79" t="s">
        <v>13582</v>
      </c>
      <c r="C132" s="79" t="s">
        <v>13583</v>
      </c>
      <c r="D132" s="79" t="s">
        <v>13584</v>
      </c>
      <c r="E132" s="79" t="s">
        <v>13585</v>
      </c>
      <c r="F132" s="79" t="s">
        <v>13586</v>
      </c>
      <c r="G132" s="79" t="s">
        <v>13587</v>
      </c>
      <c r="H132" s="79" t="s">
        <v>13588</v>
      </c>
      <c r="I132" s="79" t="s">
        <v>13589</v>
      </c>
      <c r="J132" s="79" t="s">
        <v>13590</v>
      </c>
      <c r="K132" s="79" t="s">
        <v>13591</v>
      </c>
      <c r="L132" s="79" t="s">
        <v>13592</v>
      </c>
      <c r="M132" s="79" t="s">
        <v>13593</v>
      </c>
      <c r="N132" s="79" t="s">
        <v>13594</v>
      </c>
      <c r="O132" s="79" t="s">
        <v>13595</v>
      </c>
      <c r="P132" s="79" t="s">
        <v>13596</v>
      </c>
    </row>
    <row r="133" spans="1:16" ht="12.75">
      <c r="A133" s="77">
        <v>15</v>
      </c>
      <c r="B133" s="79" t="s">
        <v>13597</v>
      </c>
      <c r="C133" s="79" t="s">
        <v>13598</v>
      </c>
      <c r="D133" s="79" t="s">
        <v>13599</v>
      </c>
      <c r="E133" s="79" t="s">
        <v>13600</v>
      </c>
      <c r="F133" s="79" t="s">
        <v>13601</v>
      </c>
      <c r="G133" s="79" t="s">
        <v>13602</v>
      </c>
      <c r="H133" s="79" t="s">
        <v>13603</v>
      </c>
      <c r="I133" s="79" t="s">
        <v>13604</v>
      </c>
      <c r="J133" s="79" t="s">
        <v>13605</v>
      </c>
      <c r="K133" s="79" t="s">
        <v>13606</v>
      </c>
      <c r="L133" s="79" t="s">
        <v>13607</v>
      </c>
      <c r="M133" s="79" t="s">
        <v>13608</v>
      </c>
      <c r="N133" s="79" t="s">
        <v>13609</v>
      </c>
      <c r="O133" s="79" t="s">
        <v>13610</v>
      </c>
      <c r="P133" s="79" t="s">
        <v>13611</v>
      </c>
    </row>
    <row r="134" spans="1:16" ht="12.75">
      <c r="A134" s="77">
        <v>16</v>
      </c>
      <c r="B134" s="79" t="s">
        <v>13612</v>
      </c>
      <c r="C134" s="79" t="s">
        <v>13613</v>
      </c>
      <c r="D134" s="79" t="s">
        <v>13614</v>
      </c>
      <c r="E134" s="79" t="s">
        <v>13615</v>
      </c>
      <c r="F134" s="79" t="s">
        <v>13616</v>
      </c>
      <c r="G134" s="79" t="s">
        <v>13617</v>
      </c>
      <c r="H134" s="79" t="s">
        <v>13618</v>
      </c>
      <c r="I134" s="79" t="s">
        <v>13619</v>
      </c>
      <c r="J134" s="79" t="s">
        <v>13620</v>
      </c>
      <c r="K134" s="79" t="s">
        <v>13621</v>
      </c>
      <c r="L134" s="79" t="s">
        <v>13622</v>
      </c>
      <c r="M134" s="79" t="s">
        <v>13623</v>
      </c>
      <c r="N134" s="79" t="s">
        <v>13624</v>
      </c>
      <c r="O134" s="79" t="s">
        <v>13625</v>
      </c>
      <c r="P134" s="79" t="s">
        <v>13626</v>
      </c>
    </row>
    <row r="135" spans="1:16" ht="12.75">
      <c r="A135" s="77">
        <v>17</v>
      </c>
      <c r="B135" s="79" t="s">
        <v>13627</v>
      </c>
      <c r="C135" s="79" t="s">
        <v>13628</v>
      </c>
      <c r="D135" s="79" t="s">
        <v>13629</v>
      </c>
      <c r="E135" s="79" t="s">
        <v>13630</v>
      </c>
      <c r="F135" s="79" t="s">
        <v>13631</v>
      </c>
      <c r="G135" s="79" t="s">
        <v>13632</v>
      </c>
      <c r="H135" s="79" t="s">
        <v>13633</v>
      </c>
      <c r="I135" s="79" t="s">
        <v>13634</v>
      </c>
      <c r="J135" s="79" t="s">
        <v>13635</v>
      </c>
      <c r="K135" s="79" t="s">
        <v>13636</v>
      </c>
      <c r="L135" s="79" t="s">
        <v>13637</v>
      </c>
      <c r="M135" s="79" t="s">
        <v>13638</v>
      </c>
      <c r="N135" s="79" t="s">
        <v>13639</v>
      </c>
      <c r="O135" s="79" t="s">
        <v>13640</v>
      </c>
      <c r="P135" s="79" t="s">
        <v>13641</v>
      </c>
    </row>
    <row r="136" spans="1:16" ht="12.75">
      <c r="A136" s="77">
        <v>18</v>
      </c>
      <c r="B136" s="79" t="s">
        <v>13642</v>
      </c>
      <c r="C136" s="79" t="s">
        <v>13643</v>
      </c>
      <c r="D136" s="79" t="s">
        <v>13644</v>
      </c>
      <c r="E136" s="79" t="s">
        <v>13645</v>
      </c>
      <c r="F136" s="79" t="s">
        <v>13646</v>
      </c>
      <c r="G136" s="79" t="s">
        <v>13647</v>
      </c>
      <c r="H136" s="79" t="s">
        <v>13648</v>
      </c>
      <c r="I136" s="79" t="s">
        <v>13649</v>
      </c>
      <c r="J136" s="79" t="s">
        <v>13650</v>
      </c>
      <c r="K136" s="79" t="s">
        <v>13651</v>
      </c>
      <c r="L136" s="79" t="s">
        <v>13652</v>
      </c>
      <c r="M136" s="79" t="s">
        <v>13653</v>
      </c>
      <c r="N136" s="79" t="s">
        <v>13654</v>
      </c>
      <c r="O136" s="79" t="s">
        <v>13655</v>
      </c>
      <c r="P136" s="79" t="s">
        <v>13656</v>
      </c>
    </row>
    <row r="137" spans="1:16" ht="12.75">
      <c r="A137" s="77">
        <v>19</v>
      </c>
      <c r="B137" s="79" t="s">
        <v>13657</v>
      </c>
      <c r="C137" s="79" t="s">
        <v>13658</v>
      </c>
      <c r="D137" s="79" t="s">
        <v>13659</v>
      </c>
      <c r="E137" s="79" t="s">
        <v>13660</v>
      </c>
      <c r="F137" s="79" t="s">
        <v>13661</v>
      </c>
      <c r="G137" s="79" t="s">
        <v>13662</v>
      </c>
      <c r="H137" s="79" t="s">
        <v>13663</v>
      </c>
      <c r="I137" s="79" t="s">
        <v>13664</v>
      </c>
      <c r="J137" s="79" t="s">
        <v>13665</v>
      </c>
      <c r="K137" s="79" t="s">
        <v>13666</v>
      </c>
      <c r="L137" s="79" t="s">
        <v>13667</v>
      </c>
      <c r="M137" s="79" t="s">
        <v>13668</v>
      </c>
      <c r="N137" s="79" t="s">
        <v>13669</v>
      </c>
      <c r="O137" s="79" t="s">
        <v>13670</v>
      </c>
      <c r="P137" s="79" t="s">
        <v>13671</v>
      </c>
    </row>
    <row r="138" spans="1:16" ht="12.75">
      <c r="A138" s="77">
        <v>20</v>
      </c>
      <c r="B138" s="79" t="s">
        <v>13672</v>
      </c>
      <c r="C138" s="79" t="s">
        <v>13673</v>
      </c>
      <c r="D138" s="79" t="s">
        <v>13674</v>
      </c>
      <c r="E138" s="79" t="s">
        <v>13675</v>
      </c>
      <c r="F138" s="79" t="s">
        <v>13676</v>
      </c>
      <c r="G138" s="79" t="s">
        <v>13677</v>
      </c>
      <c r="H138" s="79" t="s">
        <v>13678</v>
      </c>
      <c r="I138" s="79" t="s">
        <v>13679</v>
      </c>
      <c r="J138" s="79" t="s">
        <v>13680</v>
      </c>
      <c r="K138" s="79" t="s">
        <v>13681</v>
      </c>
      <c r="L138" s="79" t="s">
        <v>13682</v>
      </c>
      <c r="M138" s="79" t="s">
        <v>13683</v>
      </c>
      <c r="N138" s="79" t="s">
        <v>13684</v>
      </c>
      <c r="O138" s="79" t="s">
        <v>13685</v>
      </c>
      <c r="P138" s="79" t="s">
        <v>13686</v>
      </c>
    </row>
    <row r="139" spans="1:16" ht="12.75">
      <c r="A139" s="77">
        <v>21</v>
      </c>
      <c r="B139" s="79" t="s">
        <v>13687</v>
      </c>
      <c r="C139" s="79" t="s">
        <v>13688</v>
      </c>
      <c r="D139" s="79" t="s">
        <v>13689</v>
      </c>
      <c r="E139" s="79" t="s">
        <v>13690</v>
      </c>
      <c r="F139" s="79" t="s">
        <v>13691</v>
      </c>
      <c r="G139" s="79" t="s">
        <v>13692</v>
      </c>
      <c r="H139" s="79" t="s">
        <v>13693</v>
      </c>
      <c r="I139" s="79" t="s">
        <v>13694</v>
      </c>
      <c r="J139" s="79" t="s">
        <v>13695</v>
      </c>
      <c r="K139" s="79" t="s">
        <v>13696</v>
      </c>
      <c r="L139" s="79" t="s">
        <v>13697</v>
      </c>
      <c r="M139" s="79" t="s">
        <v>13698</v>
      </c>
      <c r="N139" s="79" t="s">
        <v>13699</v>
      </c>
      <c r="O139" s="79" t="s">
        <v>13700</v>
      </c>
      <c r="P139" s="79" t="s">
        <v>13701</v>
      </c>
    </row>
    <row r="140" spans="1:16" ht="12.75">
      <c r="A140" s="77">
        <v>22</v>
      </c>
      <c r="B140" s="79" t="s">
        <v>13702</v>
      </c>
      <c r="C140" s="79" t="s">
        <v>13703</v>
      </c>
      <c r="D140" s="79" t="s">
        <v>13704</v>
      </c>
      <c r="E140" s="79" t="s">
        <v>13705</v>
      </c>
      <c r="F140" s="79" t="s">
        <v>13706</v>
      </c>
      <c r="G140" s="79" t="s">
        <v>13707</v>
      </c>
      <c r="H140" s="79" t="s">
        <v>13708</v>
      </c>
      <c r="I140" s="79" t="s">
        <v>13709</v>
      </c>
      <c r="J140" s="79" t="s">
        <v>13710</v>
      </c>
      <c r="K140" s="79" t="s">
        <v>13711</v>
      </c>
      <c r="L140" s="79" t="s">
        <v>13712</v>
      </c>
      <c r="M140" s="79" t="s">
        <v>13713</v>
      </c>
      <c r="N140" s="79" t="s">
        <v>13714</v>
      </c>
      <c r="O140" s="79" t="s">
        <v>13715</v>
      </c>
      <c r="P140" s="79" t="s">
        <v>13716</v>
      </c>
    </row>
    <row r="141" spans="1:16" ht="12.75">
      <c r="A141" s="77">
        <v>23</v>
      </c>
      <c r="B141" s="79" t="s">
        <v>13717</v>
      </c>
      <c r="C141" s="79" t="s">
        <v>13718</v>
      </c>
      <c r="D141" s="79" t="s">
        <v>13719</v>
      </c>
      <c r="E141" s="79" t="s">
        <v>13720</v>
      </c>
      <c r="F141" s="79" t="s">
        <v>13721</v>
      </c>
      <c r="G141" s="79" t="s">
        <v>13722</v>
      </c>
      <c r="H141" s="79" t="s">
        <v>13723</v>
      </c>
      <c r="I141" s="79" t="s">
        <v>13724</v>
      </c>
      <c r="J141" s="79" t="s">
        <v>13725</v>
      </c>
      <c r="K141" s="79" t="s">
        <v>13726</v>
      </c>
      <c r="L141" s="79" t="s">
        <v>13727</v>
      </c>
      <c r="M141" s="79" t="s">
        <v>13728</v>
      </c>
      <c r="N141" s="79" t="s">
        <v>13729</v>
      </c>
      <c r="O141" s="79" t="s">
        <v>13730</v>
      </c>
      <c r="P141" s="79" t="s">
        <v>13731</v>
      </c>
    </row>
    <row r="142" spans="1:16" ht="12.75">
      <c r="A142" s="77">
        <v>24</v>
      </c>
      <c r="B142" s="79" t="s">
        <v>13732</v>
      </c>
      <c r="C142" s="79" t="s">
        <v>13733</v>
      </c>
      <c r="D142" s="79" t="s">
        <v>13734</v>
      </c>
      <c r="E142" s="79" t="s">
        <v>13735</v>
      </c>
      <c r="F142" s="79" t="s">
        <v>13736</v>
      </c>
      <c r="G142" s="79" t="s">
        <v>13737</v>
      </c>
      <c r="H142" s="79" t="s">
        <v>13738</v>
      </c>
      <c r="I142" s="79" t="s">
        <v>13739</v>
      </c>
      <c r="J142" s="79" t="s">
        <v>13740</v>
      </c>
      <c r="K142" s="79" t="s">
        <v>13741</v>
      </c>
      <c r="L142" s="79" t="s">
        <v>13742</v>
      </c>
      <c r="M142" s="79" t="s">
        <v>13743</v>
      </c>
      <c r="N142" s="79" t="s">
        <v>13744</v>
      </c>
      <c r="O142" s="79" t="s">
        <v>13745</v>
      </c>
      <c r="P142" s="79" t="s">
        <v>13746</v>
      </c>
    </row>
    <row r="143" spans="1:16" ht="12.75">
      <c r="A143" s="77">
        <v>25</v>
      </c>
      <c r="B143" s="79" t="s">
        <v>13747</v>
      </c>
      <c r="C143" s="79" t="s">
        <v>13748</v>
      </c>
      <c r="D143" s="79" t="s">
        <v>13749</v>
      </c>
      <c r="E143" s="79" t="s">
        <v>13750</v>
      </c>
      <c r="F143" s="79" t="s">
        <v>13751</v>
      </c>
      <c r="G143" s="79" t="s">
        <v>13752</v>
      </c>
      <c r="H143" s="79" t="s">
        <v>13753</v>
      </c>
      <c r="I143" s="79" t="s">
        <v>13754</v>
      </c>
      <c r="J143" s="79" t="s">
        <v>13755</v>
      </c>
      <c r="K143" s="79" t="s">
        <v>13756</v>
      </c>
      <c r="L143" s="79" t="s">
        <v>13757</v>
      </c>
      <c r="M143" s="79" t="s">
        <v>13758</v>
      </c>
      <c r="N143" s="79" t="s">
        <v>13759</v>
      </c>
      <c r="O143" s="79" t="s">
        <v>13760</v>
      </c>
      <c r="P143" s="79" t="s">
        <v>13761</v>
      </c>
    </row>
    <row r="144" spans="1:16" ht="12.75">
      <c r="A144" s="77">
        <v>26</v>
      </c>
      <c r="B144" s="79" t="s">
        <v>13762</v>
      </c>
      <c r="C144" s="79" t="s">
        <v>13763</v>
      </c>
      <c r="D144" s="79" t="s">
        <v>13764</v>
      </c>
      <c r="E144" s="79" t="s">
        <v>13765</v>
      </c>
      <c r="F144" s="79" t="s">
        <v>13766</v>
      </c>
      <c r="G144" s="79" t="s">
        <v>13767</v>
      </c>
      <c r="H144" s="79" t="s">
        <v>13768</v>
      </c>
      <c r="I144" s="79" t="s">
        <v>13769</v>
      </c>
      <c r="J144" s="79" t="s">
        <v>13770</v>
      </c>
      <c r="K144" s="79" t="s">
        <v>13771</v>
      </c>
      <c r="L144" s="79" t="s">
        <v>13772</v>
      </c>
      <c r="M144" s="79" t="s">
        <v>13773</v>
      </c>
      <c r="N144" s="79" t="s">
        <v>13774</v>
      </c>
      <c r="O144" s="79" t="s">
        <v>13775</v>
      </c>
      <c r="P144" s="79" t="s">
        <v>13776</v>
      </c>
    </row>
    <row r="145" spans="1:16" ht="12.75">
      <c r="A145" s="77">
        <v>27</v>
      </c>
      <c r="B145" s="79" t="s">
        <v>13777</v>
      </c>
      <c r="C145" s="79" t="s">
        <v>13778</v>
      </c>
      <c r="D145" s="79" t="s">
        <v>13779</v>
      </c>
      <c r="E145" s="79" t="s">
        <v>13780</v>
      </c>
      <c r="F145" s="79" t="s">
        <v>13781</v>
      </c>
      <c r="G145" s="79" t="s">
        <v>13782</v>
      </c>
      <c r="H145" s="79" t="s">
        <v>13783</v>
      </c>
      <c r="I145" s="79" t="s">
        <v>13784</v>
      </c>
      <c r="J145" s="79" t="s">
        <v>13785</v>
      </c>
      <c r="K145" s="79" t="s">
        <v>13786</v>
      </c>
      <c r="L145" s="79" t="s">
        <v>13787</v>
      </c>
      <c r="M145" s="79" t="s">
        <v>13788</v>
      </c>
      <c r="N145" s="79" t="s">
        <v>13789</v>
      </c>
      <c r="O145" s="79" t="s">
        <v>13790</v>
      </c>
      <c r="P145" s="79" t="s">
        <v>13791</v>
      </c>
    </row>
    <row r="146" spans="1:16" ht="12.75">
      <c r="A146" s="77">
        <v>28</v>
      </c>
      <c r="B146" s="79" t="s">
        <v>13792</v>
      </c>
      <c r="C146" s="79" t="s">
        <v>13793</v>
      </c>
      <c r="D146" s="79" t="s">
        <v>13794</v>
      </c>
      <c r="E146" s="79" t="s">
        <v>13795</v>
      </c>
      <c r="F146" s="79" t="s">
        <v>13796</v>
      </c>
      <c r="G146" s="79" t="s">
        <v>13797</v>
      </c>
      <c r="H146" s="79" t="s">
        <v>13798</v>
      </c>
      <c r="I146" s="79" t="s">
        <v>13799</v>
      </c>
      <c r="J146" s="79" t="s">
        <v>13800</v>
      </c>
      <c r="K146" s="79" t="s">
        <v>13801</v>
      </c>
      <c r="L146" s="79" t="s">
        <v>13802</v>
      </c>
      <c r="M146" s="79" t="s">
        <v>13803</v>
      </c>
      <c r="N146" s="79" t="s">
        <v>13804</v>
      </c>
      <c r="O146" s="79" t="s">
        <v>13805</v>
      </c>
      <c r="P146" s="79" t="s">
        <v>13806</v>
      </c>
    </row>
    <row r="147" spans="1:16" ht="12.75">
      <c r="A147" s="77">
        <v>29</v>
      </c>
      <c r="B147" s="79" t="s">
        <v>13807</v>
      </c>
      <c r="C147" s="79" t="s">
        <v>13808</v>
      </c>
      <c r="D147" s="79" t="s">
        <v>13809</v>
      </c>
      <c r="E147" s="79" t="s">
        <v>13810</v>
      </c>
      <c r="F147" s="79" t="s">
        <v>13811</v>
      </c>
      <c r="G147" s="79" t="s">
        <v>13812</v>
      </c>
      <c r="H147" s="79" t="s">
        <v>13813</v>
      </c>
      <c r="I147" s="79" t="s">
        <v>13814</v>
      </c>
      <c r="J147" s="79" t="s">
        <v>13815</v>
      </c>
      <c r="K147" s="79" t="s">
        <v>13816</v>
      </c>
      <c r="L147" s="79" t="s">
        <v>13817</v>
      </c>
      <c r="M147" s="79" t="s">
        <v>13818</v>
      </c>
      <c r="N147" s="79" t="s">
        <v>13819</v>
      </c>
      <c r="O147" s="79" t="s">
        <v>13820</v>
      </c>
      <c r="P147" s="79" t="s">
        <v>13821</v>
      </c>
    </row>
    <row r="148" spans="1:16" ht="12.75">
      <c r="A148" s="77">
        <v>30</v>
      </c>
      <c r="B148" s="79" t="s">
        <v>13822</v>
      </c>
      <c r="C148" s="79" t="s">
        <v>13823</v>
      </c>
      <c r="D148" s="79" t="s">
        <v>13824</v>
      </c>
      <c r="E148" s="79" t="s">
        <v>13825</v>
      </c>
      <c r="F148" s="79" t="s">
        <v>13826</v>
      </c>
      <c r="G148" s="79" t="s">
        <v>13827</v>
      </c>
      <c r="H148" s="79" t="s">
        <v>13828</v>
      </c>
      <c r="I148" s="79" t="s">
        <v>13829</v>
      </c>
      <c r="J148" s="79" t="s">
        <v>13830</v>
      </c>
      <c r="K148" s="79" t="s">
        <v>13831</v>
      </c>
      <c r="L148" s="79" t="s">
        <v>13832</v>
      </c>
      <c r="M148" s="79" t="s">
        <v>13833</v>
      </c>
      <c r="N148" s="79" t="s">
        <v>13834</v>
      </c>
      <c r="O148" s="79" t="s">
        <v>13835</v>
      </c>
      <c r="P148" s="79" t="s">
        <v>13836</v>
      </c>
    </row>
    <row r="149" spans="1:16" ht="12.75">
      <c r="A149" s="77">
        <v>31</v>
      </c>
      <c r="B149" s="79" t="s">
        <v>13837</v>
      </c>
      <c r="C149" s="79" t="s">
        <v>13838</v>
      </c>
      <c r="D149" s="79" t="s">
        <v>13839</v>
      </c>
      <c r="E149" s="79" t="s">
        <v>13840</v>
      </c>
      <c r="F149" s="79" t="s">
        <v>13841</v>
      </c>
      <c r="G149" s="79" t="s">
        <v>13842</v>
      </c>
      <c r="H149" s="79" t="s">
        <v>13843</v>
      </c>
      <c r="I149" s="79" t="s">
        <v>13844</v>
      </c>
      <c r="J149" s="79" t="s">
        <v>13845</v>
      </c>
      <c r="K149" s="79" t="s">
        <v>13846</v>
      </c>
      <c r="L149" s="79" t="s">
        <v>13847</v>
      </c>
      <c r="M149" s="79" t="s">
        <v>13848</v>
      </c>
      <c r="N149" s="79" t="s">
        <v>13849</v>
      </c>
      <c r="O149" s="79" t="s">
        <v>13850</v>
      </c>
      <c r="P149" s="79" t="s">
        <v>13851</v>
      </c>
    </row>
    <row r="150" spans="1:16" ht="12.75">
      <c r="A150" s="77">
        <v>32</v>
      </c>
      <c r="B150" s="79" t="s">
        <v>13852</v>
      </c>
      <c r="C150" s="79" t="s">
        <v>13853</v>
      </c>
      <c r="D150" s="79" t="s">
        <v>13854</v>
      </c>
      <c r="E150" s="79" t="s">
        <v>13855</v>
      </c>
      <c r="F150" s="79" t="s">
        <v>13856</v>
      </c>
      <c r="G150" s="79" t="s">
        <v>13857</v>
      </c>
      <c r="H150" s="79" t="s">
        <v>13858</v>
      </c>
      <c r="I150" s="79" t="s">
        <v>13859</v>
      </c>
      <c r="J150" s="79" t="s">
        <v>13860</v>
      </c>
      <c r="K150" s="79" t="s">
        <v>13861</v>
      </c>
      <c r="L150" s="79" t="s">
        <v>13862</v>
      </c>
      <c r="M150" s="79" t="s">
        <v>13863</v>
      </c>
      <c r="N150" s="79" t="s">
        <v>13864</v>
      </c>
      <c r="O150" s="79" t="s">
        <v>13865</v>
      </c>
      <c r="P150" s="79" t="s">
        <v>13866</v>
      </c>
    </row>
    <row r="151" spans="1:16" ht="12.75">
      <c r="A151" s="77">
        <v>33</v>
      </c>
      <c r="B151" s="79" t="s">
        <v>13867</v>
      </c>
      <c r="C151" s="79" t="s">
        <v>13868</v>
      </c>
      <c r="D151" s="79" t="s">
        <v>13869</v>
      </c>
      <c r="E151" s="79" t="s">
        <v>13870</v>
      </c>
      <c r="F151" s="79" t="s">
        <v>13871</v>
      </c>
      <c r="G151" s="79" t="s">
        <v>13872</v>
      </c>
      <c r="H151" s="79" t="s">
        <v>13873</v>
      </c>
      <c r="I151" s="79" t="s">
        <v>13874</v>
      </c>
      <c r="J151" s="79" t="s">
        <v>13875</v>
      </c>
      <c r="K151" s="79" t="s">
        <v>13876</v>
      </c>
      <c r="L151" s="79" t="s">
        <v>13877</v>
      </c>
      <c r="M151" s="79" t="s">
        <v>13878</v>
      </c>
      <c r="N151" s="79" t="s">
        <v>13879</v>
      </c>
      <c r="O151" s="79" t="s">
        <v>13880</v>
      </c>
      <c r="P151" s="79" t="s">
        <v>13881</v>
      </c>
    </row>
    <row r="152" spans="1:16" ht="12.75">
      <c r="A152" s="77">
        <v>34</v>
      </c>
      <c r="B152" s="79" t="s">
        <v>13882</v>
      </c>
      <c r="C152" s="79" t="s">
        <v>13883</v>
      </c>
      <c r="D152" s="79" t="s">
        <v>13884</v>
      </c>
      <c r="E152" s="79" t="s">
        <v>13885</v>
      </c>
      <c r="F152" s="79" t="s">
        <v>13886</v>
      </c>
      <c r="G152" s="79" t="s">
        <v>13887</v>
      </c>
      <c r="H152" s="79" t="s">
        <v>13888</v>
      </c>
      <c r="I152" s="79" t="s">
        <v>13889</v>
      </c>
      <c r="J152" s="79" t="s">
        <v>13890</v>
      </c>
      <c r="K152" s="79" t="s">
        <v>13891</v>
      </c>
      <c r="L152" s="79" t="s">
        <v>13892</v>
      </c>
      <c r="M152" s="79" t="s">
        <v>13893</v>
      </c>
      <c r="N152" s="79" t="s">
        <v>13894</v>
      </c>
      <c r="O152" s="79" t="s">
        <v>13895</v>
      </c>
      <c r="P152" s="79" t="s">
        <v>13896</v>
      </c>
    </row>
    <row r="153" spans="1:16" ht="12.75">
      <c r="A153" s="77">
        <v>35</v>
      </c>
      <c r="B153" s="79" t="s">
        <v>13897</v>
      </c>
      <c r="C153" s="79" t="s">
        <v>13898</v>
      </c>
      <c r="D153" s="79" t="s">
        <v>13899</v>
      </c>
      <c r="E153" s="79" t="s">
        <v>13900</v>
      </c>
      <c r="F153" s="79" t="s">
        <v>13901</v>
      </c>
      <c r="G153" s="79" t="s">
        <v>13902</v>
      </c>
      <c r="H153" s="79" t="s">
        <v>13903</v>
      </c>
      <c r="I153" s="79" t="s">
        <v>13904</v>
      </c>
      <c r="J153" s="79" t="s">
        <v>13905</v>
      </c>
      <c r="K153" s="79" t="s">
        <v>13906</v>
      </c>
      <c r="L153" s="79" t="s">
        <v>13907</v>
      </c>
      <c r="M153" s="79" t="s">
        <v>13908</v>
      </c>
      <c r="N153" s="79" t="s">
        <v>13909</v>
      </c>
      <c r="O153" s="79" t="s">
        <v>13910</v>
      </c>
      <c r="P153" s="79" t="s">
        <v>13911</v>
      </c>
    </row>
    <row r="154" spans="1:16" ht="12.75">
      <c r="A154" s="77">
        <v>36</v>
      </c>
      <c r="B154" s="79" t="s">
        <v>13912</v>
      </c>
      <c r="C154" s="79" t="s">
        <v>13913</v>
      </c>
      <c r="D154" s="79" t="s">
        <v>13914</v>
      </c>
      <c r="E154" s="79" t="s">
        <v>13915</v>
      </c>
      <c r="F154" s="79" t="s">
        <v>13916</v>
      </c>
      <c r="G154" s="79" t="s">
        <v>13917</v>
      </c>
      <c r="H154" s="79" t="s">
        <v>13918</v>
      </c>
      <c r="I154" s="79" t="s">
        <v>13919</v>
      </c>
      <c r="J154" s="79" t="s">
        <v>13920</v>
      </c>
      <c r="K154" s="79" t="s">
        <v>13921</v>
      </c>
      <c r="L154" s="79" t="s">
        <v>13922</v>
      </c>
      <c r="M154" s="79" t="s">
        <v>13923</v>
      </c>
      <c r="N154" s="79" t="s">
        <v>13924</v>
      </c>
      <c r="O154" s="79" t="s">
        <v>13925</v>
      </c>
      <c r="P154" s="79" t="s">
        <v>13926</v>
      </c>
    </row>
    <row r="155" spans="1:16" ht="12.75">
      <c r="A155" s="77">
        <v>37</v>
      </c>
      <c r="B155" s="79" t="s">
        <v>13927</v>
      </c>
      <c r="C155" s="79" t="s">
        <v>13928</v>
      </c>
      <c r="D155" s="79" t="s">
        <v>13929</v>
      </c>
      <c r="E155" s="79" t="s">
        <v>13930</v>
      </c>
      <c r="F155" s="79" t="s">
        <v>13931</v>
      </c>
      <c r="G155" s="79" t="s">
        <v>13932</v>
      </c>
      <c r="H155" s="79" t="s">
        <v>13933</v>
      </c>
      <c r="I155" s="79" t="s">
        <v>13934</v>
      </c>
      <c r="J155" s="79" t="s">
        <v>13935</v>
      </c>
      <c r="K155" s="79" t="s">
        <v>13936</v>
      </c>
      <c r="L155" s="79" t="s">
        <v>13937</v>
      </c>
      <c r="M155" s="79" t="s">
        <v>13938</v>
      </c>
      <c r="N155" s="79" t="s">
        <v>13939</v>
      </c>
      <c r="O155" s="79" t="s">
        <v>13940</v>
      </c>
      <c r="P155" s="79" t="s">
        <v>13941</v>
      </c>
    </row>
    <row r="156" spans="1:16" ht="12.75">
      <c r="A156" s="77">
        <v>38</v>
      </c>
      <c r="B156" s="79" t="s">
        <v>13942</v>
      </c>
      <c r="C156" s="79" t="s">
        <v>13943</v>
      </c>
      <c r="D156" s="79" t="s">
        <v>13944</v>
      </c>
      <c r="E156" s="79" t="s">
        <v>13945</v>
      </c>
      <c r="F156" s="79" t="s">
        <v>13946</v>
      </c>
      <c r="G156" s="79" t="s">
        <v>13947</v>
      </c>
      <c r="H156" s="79" t="s">
        <v>13948</v>
      </c>
      <c r="I156" s="79" t="s">
        <v>13949</v>
      </c>
      <c r="J156" s="79" t="s">
        <v>13950</v>
      </c>
      <c r="K156" s="79" t="s">
        <v>13951</v>
      </c>
      <c r="L156" s="79" t="s">
        <v>13952</v>
      </c>
      <c r="M156" s="79" t="s">
        <v>13953</v>
      </c>
      <c r="N156" s="79" t="s">
        <v>13954</v>
      </c>
      <c r="O156" s="79" t="s">
        <v>13955</v>
      </c>
      <c r="P156" s="79" t="s">
        <v>13956</v>
      </c>
    </row>
    <row r="157" spans="1:16" ht="12.75">
      <c r="A157" s="77">
        <v>39</v>
      </c>
      <c r="B157" s="79" t="s">
        <v>13957</v>
      </c>
      <c r="C157" s="79" t="s">
        <v>13958</v>
      </c>
      <c r="D157" s="79" t="s">
        <v>13959</v>
      </c>
      <c r="E157" s="79" t="s">
        <v>13960</v>
      </c>
      <c r="F157" s="79" t="s">
        <v>13961</v>
      </c>
      <c r="G157" s="79" t="s">
        <v>13962</v>
      </c>
      <c r="H157" s="79" t="s">
        <v>13963</v>
      </c>
      <c r="I157" s="79" t="s">
        <v>13964</v>
      </c>
      <c r="J157" s="79" t="s">
        <v>13965</v>
      </c>
      <c r="K157" s="79" t="s">
        <v>13966</v>
      </c>
      <c r="L157" s="79" t="s">
        <v>13967</v>
      </c>
      <c r="M157" s="79" t="s">
        <v>13968</v>
      </c>
      <c r="N157" s="79" t="s">
        <v>13969</v>
      </c>
      <c r="O157" s="79" t="s">
        <v>13970</v>
      </c>
      <c r="P157" s="79" t="s">
        <v>13971</v>
      </c>
    </row>
    <row r="158" spans="1:16" ht="12.75">
      <c r="A158" s="77">
        <v>40</v>
      </c>
      <c r="B158" s="79" t="s">
        <v>13972</v>
      </c>
      <c r="C158" s="79" t="s">
        <v>13973</v>
      </c>
      <c r="D158" s="79" t="s">
        <v>13974</v>
      </c>
      <c r="E158" s="79" t="s">
        <v>13975</v>
      </c>
      <c r="F158" s="79" t="s">
        <v>13976</v>
      </c>
      <c r="G158" s="79" t="s">
        <v>13977</v>
      </c>
      <c r="H158" s="79" t="s">
        <v>13978</v>
      </c>
      <c r="I158" s="79" t="s">
        <v>13979</v>
      </c>
      <c r="J158" s="79" t="s">
        <v>13980</v>
      </c>
      <c r="K158" s="79" t="s">
        <v>13981</v>
      </c>
      <c r="L158" s="79" t="s">
        <v>13982</v>
      </c>
      <c r="M158" s="79" t="s">
        <v>13983</v>
      </c>
      <c r="N158" s="79" t="s">
        <v>13984</v>
      </c>
      <c r="O158" s="79" t="s">
        <v>13985</v>
      </c>
      <c r="P158" s="79" t="s">
        <v>13986</v>
      </c>
    </row>
    <row r="159" spans="1:16" ht="12.75">
      <c r="A159" s="77">
        <v>41</v>
      </c>
      <c r="B159" s="79" t="s">
        <v>13987</v>
      </c>
      <c r="C159" s="79" t="s">
        <v>13988</v>
      </c>
      <c r="D159" s="79" t="s">
        <v>13989</v>
      </c>
      <c r="E159" s="79" t="s">
        <v>13990</v>
      </c>
      <c r="F159" s="79" t="s">
        <v>13991</v>
      </c>
      <c r="G159" s="79" t="s">
        <v>13992</v>
      </c>
      <c r="H159" s="79" t="s">
        <v>13993</v>
      </c>
      <c r="I159" s="79" t="s">
        <v>13994</v>
      </c>
      <c r="J159" s="79" t="s">
        <v>13995</v>
      </c>
      <c r="K159" s="79" t="s">
        <v>13996</v>
      </c>
      <c r="L159" s="79" t="s">
        <v>13997</v>
      </c>
      <c r="M159" s="79" t="s">
        <v>13998</v>
      </c>
      <c r="N159" s="79" t="s">
        <v>13999</v>
      </c>
      <c r="O159" s="79" t="s">
        <v>14000</v>
      </c>
      <c r="P159" s="79" t="s">
        <v>14001</v>
      </c>
    </row>
    <row r="160" spans="1:16" ht="12.75">
      <c r="A160" s="77">
        <v>42</v>
      </c>
      <c r="B160" s="79" t="s">
        <v>14002</v>
      </c>
      <c r="C160" s="79" t="s">
        <v>14003</v>
      </c>
      <c r="D160" s="79" t="s">
        <v>14004</v>
      </c>
      <c r="E160" s="79" t="s">
        <v>14005</v>
      </c>
      <c r="F160" s="79" t="s">
        <v>14006</v>
      </c>
      <c r="G160" s="79" t="s">
        <v>14007</v>
      </c>
      <c r="H160" s="79" t="s">
        <v>14008</v>
      </c>
      <c r="I160" s="79" t="s">
        <v>14009</v>
      </c>
      <c r="J160" s="79" t="s">
        <v>14010</v>
      </c>
      <c r="K160" s="79" t="s">
        <v>14011</v>
      </c>
      <c r="L160" s="79" t="s">
        <v>14012</v>
      </c>
      <c r="M160" s="79" t="s">
        <v>14013</v>
      </c>
      <c r="N160" s="79" t="s">
        <v>14014</v>
      </c>
      <c r="O160" s="79" t="s">
        <v>14015</v>
      </c>
      <c r="P160" s="79" t="s">
        <v>14016</v>
      </c>
    </row>
    <row r="161" spans="1:16" ht="12.75">
      <c r="A161" s="77">
        <v>43</v>
      </c>
      <c r="B161" s="79" t="s">
        <v>14017</v>
      </c>
      <c r="C161" s="79" t="s">
        <v>14018</v>
      </c>
      <c r="D161" s="79" t="s">
        <v>14019</v>
      </c>
      <c r="E161" s="79" t="s">
        <v>14020</v>
      </c>
      <c r="F161" s="79" t="s">
        <v>14021</v>
      </c>
      <c r="G161" s="79" t="s">
        <v>14022</v>
      </c>
      <c r="H161" s="79" t="s">
        <v>14023</v>
      </c>
      <c r="I161" s="79" t="s">
        <v>14024</v>
      </c>
      <c r="J161" s="79" t="s">
        <v>14025</v>
      </c>
      <c r="K161" s="79" t="s">
        <v>14026</v>
      </c>
      <c r="L161" s="79" t="s">
        <v>14027</v>
      </c>
      <c r="M161" s="79" t="s">
        <v>14028</v>
      </c>
      <c r="N161" s="79" t="s">
        <v>14029</v>
      </c>
      <c r="O161" s="79" t="s">
        <v>14030</v>
      </c>
      <c r="P161" s="79" t="s">
        <v>14031</v>
      </c>
    </row>
    <row r="162" spans="1:16" ht="12.75">
      <c r="A162" s="77">
        <v>44</v>
      </c>
      <c r="B162" s="79" t="s">
        <v>14032</v>
      </c>
      <c r="C162" s="79" t="s">
        <v>14033</v>
      </c>
      <c r="D162" s="79" t="s">
        <v>14034</v>
      </c>
      <c r="E162" s="79" t="s">
        <v>14035</v>
      </c>
      <c r="F162" s="79" t="s">
        <v>14036</v>
      </c>
      <c r="G162" s="79" t="s">
        <v>14037</v>
      </c>
      <c r="H162" s="79" t="s">
        <v>14038</v>
      </c>
      <c r="I162" s="79" t="s">
        <v>14039</v>
      </c>
      <c r="J162" s="79" t="s">
        <v>14040</v>
      </c>
      <c r="K162" s="79" t="s">
        <v>14041</v>
      </c>
      <c r="L162" s="79" t="s">
        <v>14042</v>
      </c>
      <c r="M162" s="79" t="s">
        <v>14043</v>
      </c>
      <c r="N162" s="79" t="s">
        <v>14044</v>
      </c>
      <c r="O162" s="79" t="s">
        <v>14045</v>
      </c>
      <c r="P162" s="79" t="s">
        <v>14046</v>
      </c>
    </row>
    <row r="163" spans="1:16" ht="12.75">
      <c r="A163" s="77">
        <v>45</v>
      </c>
      <c r="B163" s="79" t="s">
        <v>14047</v>
      </c>
      <c r="C163" s="79" t="s">
        <v>14048</v>
      </c>
      <c r="D163" s="79" t="s">
        <v>14049</v>
      </c>
      <c r="E163" s="79" t="s">
        <v>14050</v>
      </c>
      <c r="F163" s="79" t="s">
        <v>14051</v>
      </c>
      <c r="G163" s="79" t="s">
        <v>14052</v>
      </c>
      <c r="H163" s="79" t="s">
        <v>14053</v>
      </c>
      <c r="I163" s="79" t="s">
        <v>14054</v>
      </c>
      <c r="J163" s="79" t="s">
        <v>14055</v>
      </c>
      <c r="K163" s="79" t="s">
        <v>14056</v>
      </c>
      <c r="L163" s="79" t="s">
        <v>14057</v>
      </c>
      <c r="M163" s="79" t="s">
        <v>14058</v>
      </c>
      <c r="N163" s="79" t="s">
        <v>14059</v>
      </c>
      <c r="O163" s="79" t="s">
        <v>14060</v>
      </c>
      <c r="P163" s="79" t="s">
        <v>14061</v>
      </c>
    </row>
    <row r="164" spans="1:16" ht="12.75">
      <c r="A164" s="77">
        <v>46</v>
      </c>
      <c r="B164" s="79" t="s">
        <v>14062</v>
      </c>
      <c r="C164" s="79" t="s">
        <v>14063</v>
      </c>
      <c r="D164" s="79" t="s">
        <v>14064</v>
      </c>
      <c r="E164" s="79" t="s">
        <v>14065</v>
      </c>
      <c r="F164" s="79" t="s">
        <v>14066</v>
      </c>
      <c r="G164" s="79" t="s">
        <v>14067</v>
      </c>
      <c r="H164" s="79" t="s">
        <v>14068</v>
      </c>
      <c r="I164" s="79" t="s">
        <v>14069</v>
      </c>
      <c r="J164" s="79" t="s">
        <v>14070</v>
      </c>
      <c r="K164" s="79" t="s">
        <v>14071</v>
      </c>
      <c r="L164" s="79" t="s">
        <v>14072</v>
      </c>
      <c r="M164" s="79" t="s">
        <v>14073</v>
      </c>
      <c r="N164" s="79" t="s">
        <v>14074</v>
      </c>
      <c r="O164" s="79" t="s">
        <v>14075</v>
      </c>
      <c r="P164" s="79" t="s">
        <v>14076</v>
      </c>
    </row>
    <row r="165" spans="1:16" ht="12.75">
      <c r="A165" s="77">
        <v>47</v>
      </c>
      <c r="B165" s="79" t="s">
        <v>14077</v>
      </c>
      <c r="C165" s="79" t="s">
        <v>14078</v>
      </c>
      <c r="D165" s="79" t="s">
        <v>14079</v>
      </c>
      <c r="E165" s="79" t="s">
        <v>14080</v>
      </c>
      <c r="F165" s="79" t="s">
        <v>14081</v>
      </c>
      <c r="G165" s="79" t="s">
        <v>14082</v>
      </c>
      <c r="H165" s="79" t="s">
        <v>14083</v>
      </c>
      <c r="I165" s="79" t="s">
        <v>14084</v>
      </c>
      <c r="J165" s="79" t="s">
        <v>14085</v>
      </c>
      <c r="K165" s="79" t="s">
        <v>14086</v>
      </c>
      <c r="L165" s="79" t="s">
        <v>14087</v>
      </c>
      <c r="M165" s="79" t="s">
        <v>14088</v>
      </c>
      <c r="N165" s="79" t="s">
        <v>14089</v>
      </c>
      <c r="O165" s="79" t="s">
        <v>14090</v>
      </c>
      <c r="P165" s="79" t="s">
        <v>14091</v>
      </c>
    </row>
    <row r="166" spans="1:16" ht="12.75">
      <c r="A166" s="77">
        <v>48</v>
      </c>
      <c r="B166" s="79" t="s">
        <v>14092</v>
      </c>
      <c r="C166" s="79" t="s">
        <v>14093</v>
      </c>
      <c r="D166" s="79" t="s">
        <v>14094</v>
      </c>
      <c r="E166" s="79" t="s">
        <v>14095</v>
      </c>
      <c r="F166" s="79" t="s">
        <v>14096</v>
      </c>
      <c r="G166" s="79" t="s">
        <v>14097</v>
      </c>
      <c r="H166" s="79" t="s">
        <v>14098</v>
      </c>
      <c r="I166" s="79" t="s">
        <v>14099</v>
      </c>
      <c r="J166" s="79" t="s">
        <v>14100</v>
      </c>
      <c r="K166" s="79" t="s">
        <v>14101</v>
      </c>
      <c r="L166" s="79" t="s">
        <v>14102</v>
      </c>
      <c r="M166" s="79" t="s">
        <v>14103</v>
      </c>
      <c r="N166" s="79" t="s">
        <v>14104</v>
      </c>
      <c r="O166" s="79" t="s">
        <v>14105</v>
      </c>
      <c r="P166" s="79" t="s">
        <v>14106</v>
      </c>
    </row>
    <row r="168" ht="12.75">
      <c r="A168" s="76" t="e">
        <f>HLOOKUP('[2]NEER Claim Cost Calculator'!$I$22,B172:Q221,MATCH('[2]NEER Claim Cost Calculator'!$K$22,A172:A221))</f>
        <v>#REF!</v>
      </c>
    </row>
    <row r="169" spans="1:16" ht="12.75">
      <c r="A169" s="475" t="s">
        <v>14107</v>
      </c>
      <c r="B169" s="475"/>
      <c r="C169" s="475"/>
      <c r="D169" s="475"/>
      <c r="E169" s="475"/>
      <c r="F169" s="475"/>
      <c r="G169" s="475"/>
      <c r="H169" s="475"/>
      <c r="I169" s="475"/>
      <c r="J169" s="475"/>
      <c r="K169" s="475"/>
      <c r="L169" s="475"/>
      <c r="M169" s="475"/>
      <c r="N169" s="475"/>
      <c r="O169" s="475"/>
      <c r="P169" s="475"/>
    </row>
    <row r="170" spans="1:16" ht="12.75">
      <c r="A170" s="479" t="s">
        <v>14108</v>
      </c>
      <c r="B170" s="479"/>
      <c r="C170" s="479"/>
      <c r="D170" s="479"/>
      <c r="E170" s="479"/>
      <c r="F170" s="479"/>
      <c r="G170" s="479"/>
      <c r="H170" s="479"/>
      <c r="I170" s="479"/>
      <c r="J170" s="479"/>
      <c r="K170" s="479"/>
      <c r="L170" s="479"/>
      <c r="M170" s="479"/>
      <c r="N170" s="479"/>
      <c r="O170" s="479"/>
      <c r="P170" s="479"/>
    </row>
    <row r="171" spans="1:16" ht="12.75">
      <c r="A171" s="80" t="s">
        <v>14109</v>
      </c>
      <c r="B171" s="81" t="s">
        <v>14110</v>
      </c>
      <c r="C171" s="81" t="s">
        <v>14111</v>
      </c>
      <c r="D171" s="81" t="s">
        <v>14112</v>
      </c>
      <c r="E171" s="81" t="s">
        <v>14113</v>
      </c>
      <c r="F171" s="81" t="s">
        <v>14114</v>
      </c>
      <c r="G171" s="81" t="s">
        <v>14115</v>
      </c>
      <c r="H171" s="81" t="s">
        <v>14116</v>
      </c>
      <c r="I171" s="81" t="s">
        <v>14117</v>
      </c>
      <c r="J171" s="81" t="s">
        <v>14118</v>
      </c>
      <c r="K171" s="81" t="s">
        <v>14119</v>
      </c>
      <c r="L171" s="81" t="s">
        <v>14120</v>
      </c>
      <c r="M171" s="81" t="s">
        <v>14121</v>
      </c>
      <c r="N171" s="81" t="s">
        <v>14122</v>
      </c>
      <c r="O171" s="81" t="s">
        <v>14123</v>
      </c>
      <c r="P171" s="81" t="s">
        <v>14124</v>
      </c>
    </row>
    <row r="172" spans="1:16" ht="12.75">
      <c r="A172" s="82" t="s">
        <v>14125</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ht="12.75">
      <c r="A173" s="77">
        <v>0</v>
      </c>
      <c r="B173" s="79" t="s">
        <v>14126</v>
      </c>
      <c r="C173" s="79" t="s">
        <v>14127</v>
      </c>
      <c r="D173" s="79" t="s">
        <v>14128</v>
      </c>
      <c r="E173" s="79" t="s">
        <v>14129</v>
      </c>
      <c r="F173" s="79" t="s">
        <v>14130</v>
      </c>
      <c r="G173" s="79" t="s">
        <v>14131</v>
      </c>
      <c r="H173" s="79" t="s">
        <v>14132</v>
      </c>
      <c r="I173" s="79" t="s">
        <v>14133</v>
      </c>
      <c r="J173" s="79" t="s">
        <v>14134</v>
      </c>
      <c r="K173" s="79" t="s">
        <v>14135</v>
      </c>
      <c r="L173" s="79" t="s">
        <v>14136</v>
      </c>
      <c r="M173" s="79" t="s">
        <v>14137</v>
      </c>
      <c r="N173" s="79" t="s">
        <v>14138</v>
      </c>
      <c r="O173" s="79" t="s">
        <v>14139</v>
      </c>
      <c r="P173" s="79" t="s">
        <v>14140</v>
      </c>
    </row>
    <row r="174" spans="1:16" ht="12.75">
      <c r="A174" s="77">
        <v>1</v>
      </c>
      <c r="B174" s="79" t="s">
        <v>14141</v>
      </c>
      <c r="C174" s="79" t="s">
        <v>14142</v>
      </c>
      <c r="D174" s="79" t="s">
        <v>14143</v>
      </c>
      <c r="E174" s="79" t="s">
        <v>14144</v>
      </c>
      <c r="F174" s="79" t="s">
        <v>14145</v>
      </c>
      <c r="G174" s="79" t="s">
        <v>14146</v>
      </c>
      <c r="H174" s="79" t="s">
        <v>14147</v>
      </c>
      <c r="I174" s="79" t="s">
        <v>14148</v>
      </c>
      <c r="J174" s="79" t="s">
        <v>14149</v>
      </c>
      <c r="K174" s="79" t="s">
        <v>14150</v>
      </c>
      <c r="L174" s="79" t="s">
        <v>14151</v>
      </c>
      <c r="M174" s="79" t="s">
        <v>14152</v>
      </c>
      <c r="N174" s="79" t="s">
        <v>14153</v>
      </c>
      <c r="O174" s="79" t="s">
        <v>14154</v>
      </c>
      <c r="P174" s="79" t="s">
        <v>14155</v>
      </c>
    </row>
    <row r="175" spans="1:16" ht="12.75">
      <c r="A175" s="77">
        <v>2</v>
      </c>
      <c r="B175" s="79" t="s">
        <v>14156</v>
      </c>
      <c r="C175" s="79" t="s">
        <v>14157</v>
      </c>
      <c r="D175" s="79" t="s">
        <v>14158</v>
      </c>
      <c r="E175" s="79" t="s">
        <v>14159</v>
      </c>
      <c r="F175" s="79" t="s">
        <v>14160</v>
      </c>
      <c r="G175" s="79" t="s">
        <v>14161</v>
      </c>
      <c r="H175" s="79" t="s">
        <v>14162</v>
      </c>
      <c r="I175" s="79" t="s">
        <v>14163</v>
      </c>
      <c r="J175" s="79" t="s">
        <v>14164</v>
      </c>
      <c r="K175" s="79" t="s">
        <v>14165</v>
      </c>
      <c r="L175" s="79" t="s">
        <v>14166</v>
      </c>
      <c r="M175" s="79" t="s">
        <v>14167</v>
      </c>
      <c r="N175" s="79" t="s">
        <v>14168</v>
      </c>
      <c r="O175" s="79" t="s">
        <v>14169</v>
      </c>
      <c r="P175" s="79" t="s">
        <v>14170</v>
      </c>
    </row>
    <row r="176" spans="1:16" ht="12.75">
      <c r="A176" s="77">
        <v>3</v>
      </c>
      <c r="B176" s="79" t="s">
        <v>14171</v>
      </c>
      <c r="C176" s="79" t="s">
        <v>14172</v>
      </c>
      <c r="D176" s="79" t="s">
        <v>14173</v>
      </c>
      <c r="E176" s="79" t="s">
        <v>14174</v>
      </c>
      <c r="F176" s="79" t="s">
        <v>14175</v>
      </c>
      <c r="G176" s="79" t="s">
        <v>14176</v>
      </c>
      <c r="H176" s="79" t="s">
        <v>14177</v>
      </c>
      <c r="I176" s="79" t="s">
        <v>14178</v>
      </c>
      <c r="J176" s="79" t="s">
        <v>14179</v>
      </c>
      <c r="K176" s="79" t="s">
        <v>14180</v>
      </c>
      <c r="L176" s="79" t="s">
        <v>14181</v>
      </c>
      <c r="M176" s="79" t="s">
        <v>14182</v>
      </c>
      <c r="N176" s="79" t="s">
        <v>14183</v>
      </c>
      <c r="O176" s="79" t="s">
        <v>14184</v>
      </c>
      <c r="P176" s="79" t="s">
        <v>14185</v>
      </c>
    </row>
    <row r="177" spans="1:16" ht="12.75">
      <c r="A177" s="77">
        <v>4</v>
      </c>
      <c r="B177" s="79" t="s">
        <v>14186</v>
      </c>
      <c r="C177" s="79" t="s">
        <v>14187</v>
      </c>
      <c r="D177" s="79" t="s">
        <v>14188</v>
      </c>
      <c r="E177" s="79" t="s">
        <v>14189</v>
      </c>
      <c r="F177" s="79" t="s">
        <v>14190</v>
      </c>
      <c r="G177" s="79" t="s">
        <v>14191</v>
      </c>
      <c r="H177" s="79" t="s">
        <v>14192</v>
      </c>
      <c r="I177" s="79" t="s">
        <v>14193</v>
      </c>
      <c r="J177" s="79" t="s">
        <v>14194</v>
      </c>
      <c r="K177" s="79" t="s">
        <v>14195</v>
      </c>
      <c r="L177" s="79" t="s">
        <v>14196</v>
      </c>
      <c r="M177" s="79" t="s">
        <v>14197</v>
      </c>
      <c r="N177" s="79" t="s">
        <v>14198</v>
      </c>
      <c r="O177" s="79" t="s">
        <v>14199</v>
      </c>
      <c r="P177" s="79" t="s">
        <v>14200</v>
      </c>
    </row>
    <row r="178" spans="1:16" ht="12.75">
      <c r="A178" s="77">
        <v>5</v>
      </c>
      <c r="B178" s="79" t="s">
        <v>14201</v>
      </c>
      <c r="C178" s="79" t="s">
        <v>14202</v>
      </c>
      <c r="D178" s="79" t="s">
        <v>14203</v>
      </c>
      <c r="E178" s="79" t="s">
        <v>14204</v>
      </c>
      <c r="F178" s="79" t="s">
        <v>14205</v>
      </c>
      <c r="G178" s="79" t="s">
        <v>14206</v>
      </c>
      <c r="H178" s="79" t="s">
        <v>14207</v>
      </c>
      <c r="I178" s="79" t="s">
        <v>14208</v>
      </c>
      <c r="J178" s="79" t="s">
        <v>14209</v>
      </c>
      <c r="K178" s="79" t="s">
        <v>14210</v>
      </c>
      <c r="L178" s="79" t="s">
        <v>14211</v>
      </c>
      <c r="M178" s="79" t="s">
        <v>14212</v>
      </c>
      <c r="N178" s="79" t="s">
        <v>14213</v>
      </c>
      <c r="O178" s="79" t="s">
        <v>14214</v>
      </c>
      <c r="P178" s="79" t="s">
        <v>14215</v>
      </c>
    </row>
    <row r="179" spans="1:16" ht="12.75">
      <c r="A179" s="77">
        <v>6</v>
      </c>
      <c r="B179" s="79" t="s">
        <v>14216</v>
      </c>
      <c r="C179" s="79" t="s">
        <v>14217</v>
      </c>
      <c r="D179" s="79" t="s">
        <v>14218</v>
      </c>
      <c r="E179" s="79" t="s">
        <v>14219</v>
      </c>
      <c r="F179" s="79" t="s">
        <v>14220</v>
      </c>
      <c r="G179" s="79" t="s">
        <v>14221</v>
      </c>
      <c r="H179" s="79" t="s">
        <v>14222</v>
      </c>
      <c r="I179" s="79" t="s">
        <v>14223</v>
      </c>
      <c r="J179" s="79" t="s">
        <v>14224</v>
      </c>
      <c r="K179" s="79" t="s">
        <v>14225</v>
      </c>
      <c r="L179" s="79" t="s">
        <v>14226</v>
      </c>
      <c r="M179" s="79" t="s">
        <v>14227</v>
      </c>
      <c r="N179" s="79" t="s">
        <v>14228</v>
      </c>
      <c r="O179" s="79" t="s">
        <v>14229</v>
      </c>
      <c r="P179" s="79" t="s">
        <v>14230</v>
      </c>
    </row>
    <row r="180" spans="1:16" ht="12.75">
      <c r="A180" s="77">
        <v>7</v>
      </c>
      <c r="B180" s="79" t="s">
        <v>14231</v>
      </c>
      <c r="C180" s="79" t="s">
        <v>14232</v>
      </c>
      <c r="D180" s="79" t="s">
        <v>14233</v>
      </c>
      <c r="E180" s="79" t="s">
        <v>14234</v>
      </c>
      <c r="F180" s="79" t="s">
        <v>14235</v>
      </c>
      <c r="G180" s="79" t="s">
        <v>14236</v>
      </c>
      <c r="H180" s="79" t="s">
        <v>14237</v>
      </c>
      <c r="I180" s="79" t="s">
        <v>14238</v>
      </c>
      <c r="J180" s="79" t="s">
        <v>14239</v>
      </c>
      <c r="K180" s="79" t="s">
        <v>14240</v>
      </c>
      <c r="L180" s="79" t="s">
        <v>14241</v>
      </c>
      <c r="M180" s="79" t="s">
        <v>14242</v>
      </c>
      <c r="N180" s="79" t="s">
        <v>14243</v>
      </c>
      <c r="O180" s="79" t="s">
        <v>14244</v>
      </c>
      <c r="P180" s="79" t="s">
        <v>14245</v>
      </c>
    </row>
    <row r="181" spans="1:16" ht="12.75">
      <c r="A181" s="77">
        <v>8</v>
      </c>
      <c r="B181" s="79" t="s">
        <v>14246</v>
      </c>
      <c r="C181" s="79" t="s">
        <v>14247</v>
      </c>
      <c r="D181" s="79" t="s">
        <v>14248</v>
      </c>
      <c r="E181" s="79" t="s">
        <v>14249</v>
      </c>
      <c r="F181" s="79" t="s">
        <v>14250</v>
      </c>
      <c r="G181" s="79" t="s">
        <v>14251</v>
      </c>
      <c r="H181" s="79" t="s">
        <v>14252</v>
      </c>
      <c r="I181" s="79" t="s">
        <v>14253</v>
      </c>
      <c r="J181" s="79" t="s">
        <v>14254</v>
      </c>
      <c r="K181" s="79" t="s">
        <v>14255</v>
      </c>
      <c r="L181" s="79" t="s">
        <v>14256</v>
      </c>
      <c r="M181" s="79" t="s">
        <v>14257</v>
      </c>
      <c r="N181" s="79" t="s">
        <v>14258</v>
      </c>
      <c r="O181" s="79" t="s">
        <v>14259</v>
      </c>
      <c r="P181" s="79" t="s">
        <v>14260</v>
      </c>
    </row>
    <row r="182" spans="1:16" ht="12.75">
      <c r="A182" s="77">
        <v>9</v>
      </c>
      <c r="B182" s="79" t="s">
        <v>14261</v>
      </c>
      <c r="C182" s="79" t="s">
        <v>14262</v>
      </c>
      <c r="D182" s="79" t="s">
        <v>14263</v>
      </c>
      <c r="E182" s="79" t="s">
        <v>14264</v>
      </c>
      <c r="F182" s="79" t="s">
        <v>14265</v>
      </c>
      <c r="G182" s="79" t="s">
        <v>14266</v>
      </c>
      <c r="H182" s="79" t="s">
        <v>14267</v>
      </c>
      <c r="I182" s="79" t="s">
        <v>14268</v>
      </c>
      <c r="J182" s="79" t="s">
        <v>14269</v>
      </c>
      <c r="K182" s="79" t="s">
        <v>14270</v>
      </c>
      <c r="L182" s="79" t="s">
        <v>14271</v>
      </c>
      <c r="M182" s="79" t="s">
        <v>14272</v>
      </c>
      <c r="N182" s="79" t="s">
        <v>14273</v>
      </c>
      <c r="O182" s="79" t="s">
        <v>14274</v>
      </c>
      <c r="P182" s="79" t="s">
        <v>14275</v>
      </c>
    </row>
    <row r="183" spans="1:16" ht="12.75">
      <c r="A183" s="77">
        <v>10</v>
      </c>
      <c r="B183" s="79" t="s">
        <v>14276</v>
      </c>
      <c r="C183" s="79" t="s">
        <v>14277</v>
      </c>
      <c r="D183" s="79" t="s">
        <v>14278</v>
      </c>
      <c r="E183" s="79" t="s">
        <v>14279</v>
      </c>
      <c r="F183" s="79" t="s">
        <v>14280</v>
      </c>
      <c r="G183" s="79" t="s">
        <v>14281</v>
      </c>
      <c r="H183" s="79" t="s">
        <v>14282</v>
      </c>
      <c r="I183" s="79" t="s">
        <v>14283</v>
      </c>
      <c r="J183" s="79" t="s">
        <v>14284</v>
      </c>
      <c r="K183" s="79" t="s">
        <v>14285</v>
      </c>
      <c r="L183" s="79" t="s">
        <v>14286</v>
      </c>
      <c r="M183" s="79" t="s">
        <v>14287</v>
      </c>
      <c r="N183" s="79" t="s">
        <v>14288</v>
      </c>
      <c r="O183" s="79" t="s">
        <v>14289</v>
      </c>
      <c r="P183" s="79" t="s">
        <v>14290</v>
      </c>
    </row>
    <row r="184" spans="1:16" ht="12.75">
      <c r="A184" s="77">
        <v>11</v>
      </c>
      <c r="B184" s="79" t="s">
        <v>14291</v>
      </c>
      <c r="C184" s="79" t="s">
        <v>14292</v>
      </c>
      <c r="D184" s="79" t="s">
        <v>14293</v>
      </c>
      <c r="E184" s="79" t="s">
        <v>14294</v>
      </c>
      <c r="F184" s="79" t="s">
        <v>14295</v>
      </c>
      <c r="G184" s="79" t="s">
        <v>14296</v>
      </c>
      <c r="H184" s="79" t="s">
        <v>14297</v>
      </c>
      <c r="I184" s="79" t="s">
        <v>14298</v>
      </c>
      <c r="J184" s="79" t="s">
        <v>14299</v>
      </c>
      <c r="K184" s="79" t="s">
        <v>14300</v>
      </c>
      <c r="L184" s="79" t="s">
        <v>14301</v>
      </c>
      <c r="M184" s="79" t="s">
        <v>14302</v>
      </c>
      <c r="N184" s="79" t="s">
        <v>14303</v>
      </c>
      <c r="O184" s="79" t="s">
        <v>14304</v>
      </c>
      <c r="P184" s="79" t="s">
        <v>14305</v>
      </c>
    </row>
    <row r="185" spans="1:16" ht="12.75">
      <c r="A185" s="77">
        <v>12</v>
      </c>
      <c r="B185" s="79" t="s">
        <v>14306</v>
      </c>
      <c r="C185" s="79" t="s">
        <v>14307</v>
      </c>
      <c r="D185" s="79" t="s">
        <v>14308</v>
      </c>
      <c r="E185" s="79" t="s">
        <v>14309</v>
      </c>
      <c r="F185" s="79" t="s">
        <v>14310</v>
      </c>
      <c r="G185" s="79" t="s">
        <v>14311</v>
      </c>
      <c r="H185" s="79" t="s">
        <v>14312</v>
      </c>
      <c r="I185" s="79" t="s">
        <v>14313</v>
      </c>
      <c r="J185" s="79" t="s">
        <v>14314</v>
      </c>
      <c r="K185" s="79" t="s">
        <v>14315</v>
      </c>
      <c r="L185" s="79" t="s">
        <v>14316</v>
      </c>
      <c r="M185" s="79" t="s">
        <v>14317</v>
      </c>
      <c r="N185" s="79" t="s">
        <v>14318</v>
      </c>
      <c r="O185" s="79" t="s">
        <v>14319</v>
      </c>
      <c r="P185" s="79" t="s">
        <v>14320</v>
      </c>
    </row>
    <row r="186" spans="1:16" ht="12.75">
      <c r="A186" s="77">
        <v>13</v>
      </c>
      <c r="B186" s="79" t="s">
        <v>14321</v>
      </c>
      <c r="C186" s="79" t="s">
        <v>14322</v>
      </c>
      <c r="D186" s="79" t="s">
        <v>14323</v>
      </c>
      <c r="E186" s="79" t="s">
        <v>14324</v>
      </c>
      <c r="F186" s="79" t="s">
        <v>14325</v>
      </c>
      <c r="G186" s="79" t="s">
        <v>14326</v>
      </c>
      <c r="H186" s="79" t="s">
        <v>14327</v>
      </c>
      <c r="I186" s="79" t="s">
        <v>14328</v>
      </c>
      <c r="J186" s="79" t="s">
        <v>14329</v>
      </c>
      <c r="K186" s="79" t="s">
        <v>14330</v>
      </c>
      <c r="L186" s="79" t="s">
        <v>14331</v>
      </c>
      <c r="M186" s="79" t="s">
        <v>14332</v>
      </c>
      <c r="N186" s="79" t="s">
        <v>14333</v>
      </c>
      <c r="O186" s="79" t="s">
        <v>14334</v>
      </c>
      <c r="P186" s="79" t="s">
        <v>14335</v>
      </c>
    </row>
    <row r="187" spans="1:16" ht="12.75">
      <c r="A187" s="77">
        <v>14</v>
      </c>
      <c r="B187" s="79" t="s">
        <v>14336</v>
      </c>
      <c r="C187" s="79" t="s">
        <v>14337</v>
      </c>
      <c r="D187" s="79" t="s">
        <v>14338</v>
      </c>
      <c r="E187" s="79" t="s">
        <v>14339</v>
      </c>
      <c r="F187" s="79" t="s">
        <v>14340</v>
      </c>
      <c r="G187" s="79" t="s">
        <v>14341</v>
      </c>
      <c r="H187" s="79" t="s">
        <v>14342</v>
      </c>
      <c r="I187" s="79" t="s">
        <v>14343</v>
      </c>
      <c r="J187" s="79" t="s">
        <v>14344</v>
      </c>
      <c r="K187" s="79" t="s">
        <v>14345</v>
      </c>
      <c r="L187" s="79" t="s">
        <v>14346</v>
      </c>
      <c r="M187" s="79" t="s">
        <v>14347</v>
      </c>
      <c r="N187" s="79" t="s">
        <v>14348</v>
      </c>
      <c r="O187" s="79" t="s">
        <v>14349</v>
      </c>
      <c r="P187" s="79" t="s">
        <v>14350</v>
      </c>
    </row>
    <row r="188" spans="1:16" ht="12.75">
      <c r="A188" s="77">
        <v>15</v>
      </c>
      <c r="B188" s="79" t="s">
        <v>14351</v>
      </c>
      <c r="C188" s="79" t="s">
        <v>14352</v>
      </c>
      <c r="D188" s="79" t="s">
        <v>14353</v>
      </c>
      <c r="E188" s="79" t="s">
        <v>14354</v>
      </c>
      <c r="F188" s="79" t="s">
        <v>14355</v>
      </c>
      <c r="G188" s="79" t="s">
        <v>14356</v>
      </c>
      <c r="H188" s="79" t="s">
        <v>14357</v>
      </c>
      <c r="I188" s="79" t="s">
        <v>14358</v>
      </c>
      <c r="J188" s="79" t="s">
        <v>14359</v>
      </c>
      <c r="K188" s="79" t="s">
        <v>14360</v>
      </c>
      <c r="L188" s="79" t="s">
        <v>14361</v>
      </c>
      <c r="M188" s="79" t="s">
        <v>14362</v>
      </c>
      <c r="N188" s="79" t="s">
        <v>14363</v>
      </c>
      <c r="O188" s="79" t="s">
        <v>14364</v>
      </c>
      <c r="P188" s="79" t="s">
        <v>14365</v>
      </c>
    </row>
    <row r="189" spans="1:16" ht="12.75">
      <c r="A189" s="77">
        <v>16</v>
      </c>
      <c r="B189" s="79" t="s">
        <v>14366</v>
      </c>
      <c r="C189" s="79" t="s">
        <v>14367</v>
      </c>
      <c r="D189" s="79" t="s">
        <v>14368</v>
      </c>
      <c r="E189" s="79" t="s">
        <v>14369</v>
      </c>
      <c r="F189" s="79" t="s">
        <v>14370</v>
      </c>
      <c r="G189" s="79" t="s">
        <v>14371</v>
      </c>
      <c r="H189" s="79" t="s">
        <v>14372</v>
      </c>
      <c r="I189" s="79" t="s">
        <v>14373</v>
      </c>
      <c r="J189" s="79" t="s">
        <v>14374</v>
      </c>
      <c r="K189" s="79" t="s">
        <v>14375</v>
      </c>
      <c r="L189" s="79" t="s">
        <v>14376</v>
      </c>
      <c r="M189" s="79" t="s">
        <v>14377</v>
      </c>
      <c r="N189" s="79" t="s">
        <v>14378</v>
      </c>
      <c r="O189" s="79" t="s">
        <v>14379</v>
      </c>
      <c r="P189" s="79" t="s">
        <v>14380</v>
      </c>
    </row>
    <row r="190" spans="1:16" ht="12.75">
      <c r="A190" s="77">
        <v>17</v>
      </c>
      <c r="B190" s="79" t="s">
        <v>14381</v>
      </c>
      <c r="C190" s="79" t="s">
        <v>14382</v>
      </c>
      <c r="D190" s="79" t="s">
        <v>14383</v>
      </c>
      <c r="E190" s="79" t="s">
        <v>14384</v>
      </c>
      <c r="F190" s="79" t="s">
        <v>14385</v>
      </c>
      <c r="G190" s="79" t="s">
        <v>14386</v>
      </c>
      <c r="H190" s="79" t="s">
        <v>14387</v>
      </c>
      <c r="I190" s="79" t="s">
        <v>14388</v>
      </c>
      <c r="J190" s="79" t="s">
        <v>14389</v>
      </c>
      <c r="K190" s="79" t="s">
        <v>14390</v>
      </c>
      <c r="L190" s="79" t="s">
        <v>14391</v>
      </c>
      <c r="M190" s="79" t="s">
        <v>14392</v>
      </c>
      <c r="N190" s="79" t="s">
        <v>14393</v>
      </c>
      <c r="O190" s="79" t="s">
        <v>14394</v>
      </c>
      <c r="P190" s="79" t="s">
        <v>14395</v>
      </c>
    </row>
    <row r="191" spans="1:16" ht="12.75">
      <c r="A191" s="77">
        <v>18</v>
      </c>
      <c r="B191" s="79" t="s">
        <v>14396</v>
      </c>
      <c r="C191" s="79" t="s">
        <v>14397</v>
      </c>
      <c r="D191" s="79" t="s">
        <v>14398</v>
      </c>
      <c r="E191" s="79" t="s">
        <v>14399</v>
      </c>
      <c r="F191" s="79" t="s">
        <v>14400</v>
      </c>
      <c r="G191" s="79" t="s">
        <v>14401</v>
      </c>
      <c r="H191" s="79" t="s">
        <v>14402</v>
      </c>
      <c r="I191" s="79" t="s">
        <v>14403</v>
      </c>
      <c r="J191" s="79" t="s">
        <v>14404</v>
      </c>
      <c r="K191" s="79" t="s">
        <v>14405</v>
      </c>
      <c r="L191" s="79" t="s">
        <v>14406</v>
      </c>
      <c r="M191" s="79" t="s">
        <v>14407</v>
      </c>
      <c r="N191" s="79" t="s">
        <v>14408</v>
      </c>
      <c r="O191" s="79" t="s">
        <v>14409</v>
      </c>
      <c r="P191" s="79" t="s">
        <v>14410</v>
      </c>
    </row>
    <row r="192" spans="1:16" ht="12.75">
      <c r="A192" s="77">
        <v>19</v>
      </c>
      <c r="B192" s="79" t="s">
        <v>14411</v>
      </c>
      <c r="C192" s="79" t="s">
        <v>14412</v>
      </c>
      <c r="D192" s="79" t="s">
        <v>14413</v>
      </c>
      <c r="E192" s="79" t="s">
        <v>14414</v>
      </c>
      <c r="F192" s="79" t="s">
        <v>14415</v>
      </c>
      <c r="G192" s="79" t="s">
        <v>14416</v>
      </c>
      <c r="H192" s="79" t="s">
        <v>14417</v>
      </c>
      <c r="I192" s="79" t="s">
        <v>14418</v>
      </c>
      <c r="J192" s="79" t="s">
        <v>14419</v>
      </c>
      <c r="K192" s="79" t="s">
        <v>14420</v>
      </c>
      <c r="L192" s="79" t="s">
        <v>14421</v>
      </c>
      <c r="M192" s="79" t="s">
        <v>14422</v>
      </c>
      <c r="N192" s="79" t="s">
        <v>14423</v>
      </c>
      <c r="O192" s="79" t="s">
        <v>14424</v>
      </c>
      <c r="P192" s="79" t="s">
        <v>14425</v>
      </c>
    </row>
    <row r="193" spans="1:16" ht="12.75">
      <c r="A193" s="77">
        <v>20</v>
      </c>
      <c r="B193" s="79" t="s">
        <v>14426</v>
      </c>
      <c r="C193" s="79" t="s">
        <v>14427</v>
      </c>
      <c r="D193" s="79" t="s">
        <v>14428</v>
      </c>
      <c r="E193" s="79" t="s">
        <v>14429</v>
      </c>
      <c r="F193" s="79" t="s">
        <v>14430</v>
      </c>
      <c r="G193" s="79" t="s">
        <v>14431</v>
      </c>
      <c r="H193" s="79" t="s">
        <v>14432</v>
      </c>
      <c r="I193" s="79" t="s">
        <v>14433</v>
      </c>
      <c r="J193" s="79" t="s">
        <v>14434</v>
      </c>
      <c r="K193" s="79" t="s">
        <v>14435</v>
      </c>
      <c r="L193" s="79" t="s">
        <v>14436</v>
      </c>
      <c r="M193" s="79" t="s">
        <v>14437</v>
      </c>
      <c r="N193" s="79" t="s">
        <v>14438</v>
      </c>
      <c r="O193" s="79" t="s">
        <v>14439</v>
      </c>
      <c r="P193" s="79" t="s">
        <v>14440</v>
      </c>
    </row>
    <row r="194" spans="1:16" ht="12.75">
      <c r="A194" s="77">
        <v>21</v>
      </c>
      <c r="B194" s="79" t="s">
        <v>14441</v>
      </c>
      <c r="C194" s="79" t="s">
        <v>14442</v>
      </c>
      <c r="D194" s="79" t="s">
        <v>14443</v>
      </c>
      <c r="E194" s="79" t="s">
        <v>14444</v>
      </c>
      <c r="F194" s="79" t="s">
        <v>14445</v>
      </c>
      <c r="G194" s="79" t="s">
        <v>14446</v>
      </c>
      <c r="H194" s="79" t="s">
        <v>14447</v>
      </c>
      <c r="I194" s="79" t="s">
        <v>14448</v>
      </c>
      <c r="J194" s="79" t="s">
        <v>14449</v>
      </c>
      <c r="K194" s="79" t="s">
        <v>14450</v>
      </c>
      <c r="L194" s="79" t="s">
        <v>14451</v>
      </c>
      <c r="M194" s="79" t="s">
        <v>14452</v>
      </c>
      <c r="N194" s="79" t="s">
        <v>14453</v>
      </c>
      <c r="O194" s="79" t="s">
        <v>14454</v>
      </c>
      <c r="P194" s="79" t="s">
        <v>14455</v>
      </c>
    </row>
    <row r="195" spans="1:16" ht="12.75">
      <c r="A195" s="77">
        <v>22</v>
      </c>
      <c r="B195" s="79" t="s">
        <v>14456</v>
      </c>
      <c r="C195" s="79" t="s">
        <v>14457</v>
      </c>
      <c r="D195" s="79" t="s">
        <v>14458</v>
      </c>
      <c r="E195" s="79" t="s">
        <v>14459</v>
      </c>
      <c r="F195" s="79" t="s">
        <v>14460</v>
      </c>
      <c r="G195" s="79" t="s">
        <v>14461</v>
      </c>
      <c r="H195" s="79" t="s">
        <v>14462</v>
      </c>
      <c r="I195" s="79" t="s">
        <v>14463</v>
      </c>
      <c r="J195" s="79" t="s">
        <v>14464</v>
      </c>
      <c r="K195" s="79" t="s">
        <v>14465</v>
      </c>
      <c r="L195" s="79" t="s">
        <v>14466</v>
      </c>
      <c r="M195" s="79" t="s">
        <v>14467</v>
      </c>
      <c r="N195" s="79" t="s">
        <v>14468</v>
      </c>
      <c r="O195" s="79" t="s">
        <v>14469</v>
      </c>
      <c r="P195" s="79" t="s">
        <v>14470</v>
      </c>
    </row>
    <row r="196" spans="1:16" ht="12.75">
      <c r="A196" s="77">
        <v>23</v>
      </c>
      <c r="B196" s="79" t="s">
        <v>14471</v>
      </c>
      <c r="C196" s="79" t="s">
        <v>14472</v>
      </c>
      <c r="D196" s="79" t="s">
        <v>14473</v>
      </c>
      <c r="E196" s="79" t="s">
        <v>14474</v>
      </c>
      <c r="F196" s="79" t="s">
        <v>14475</v>
      </c>
      <c r="G196" s="79" t="s">
        <v>14476</v>
      </c>
      <c r="H196" s="79" t="s">
        <v>14477</v>
      </c>
      <c r="I196" s="79" t="s">
        <v>14478</v>
      </c>
      <c r="J196" s="79" t="s">
        <v>14479</v>
      </c>
      <c r="K196" s="79" t="s">
        <v>14480</v>
      </c>
      <c r="L196" s="79" t="s">
        <v>14481</v>
      </c>
      <c r="M196" s="79" t="s">
        <v>14482</v>
      </c>
      <c r="N196" s="79" t="s">
        <v>14483</v>
      </c>
      <c r="O196" s="79" t="s">
        <v>14484</v>
      </c>
      <c r="P196" s="79" t="s">
        <v>14485</v>
      </c>
    </row>
    <row r="197" spans="1:16" ht="12.75">
      <c r="A197" s="77">
        <v>24</v>
      </c>
      <c r="B197" s="79" t="s">
        <v>14486</v>
      </c>
      <c r="C197" s="79" t="s">
        <v>14487</v>
      </c>
      <c r="D197" s="79" t="s">
        <v>14488</v>
      </c>
      <c r="E197" s="79" t="s">
        <v>14489</v>
      </c>
      <c r="F197" s="79" t="s">
        <v>14490</v>
      </c>
      <c r="G197" s="79" t="s">
        <v>14491</v>
      </c>
      <c r="H197" s="79" t="s">
        <v>14492</v>
      </c>
      <c r="I197" s="79" t="s">
        <v>14493</v>
      </c>
      <c r="J197" s="79" t="s">
        <v>14494</v>
      </c>
      <c r="K197" s="79" t="s">
        <v>14495</v>
      </c>
      <c r="L197" s="79" t="s">
        <v>14496</v>
      </c>
      <c r="M197" s="79" t="s">
        <v>14497</v>
      </c>
      <c r="N197" s="79" t="s">
        <v>14498</v>
      </c>
      <c r="O197" s="79" t="s">
        <v>14499</v>
      </c>
      <c r="P197" s="79" t="s">
        <v>14500</v>
      </c>
    </row>
    <row r="198" spans="1:16" ht="12.75">
      <c r="A198" s="77">
        <v>25</v>
      </c>
      <c r="B198" s="79" t="s">
        <v>14501</v>
      </c>
      <c r="C198" s="79" t="s">
        <v>14502</v>
      </c>
      <c r="D198" s="79" t="s">
        <v>14503</v>
      </c>
      <c r="E198" s="79" t="s">
        <v>14504</v>
      </c>
      <c r="F198" s="79" t="s">
        <v>14505</v>
      </c>
      <c r="G198" s="79" t="s">
        <v>14506</v>
      </c>
      <c r="H198" s="79" t="s">
        <v>14507</v>
      </c>
      <c r="I198" s="79" t="s">
        <v>14508</v>
      </c>
      <c r="J198" s="79" t="s">
        <v>14509</v>
      </c>
      <c r="K198" s="79" t="s">
        <v>14510</v>
      </c>
      <c r="L198" s="79" t="s">
        <v>14511</v>
      </c>
      <c r="M198" s="79" t="s">
        <v>14512</v>
      </c>
      <c r="N198" s="79" t="s">
        <v>14513</v>
      </c>
      <c r="O198" s="79" t="s">
        <v>14514</v>
      </c>
      <c r="P198" s="79" t="s">
        <v>14515</v>
      </c>
    </row>
    <row r="199" spans="1:16" ht="12.75">
      <c r="A199" s="77">
        <v>26</v>
      </c>
      <c r="B199" s="79" t="s">
        <v>14516</v>
      </c>
      <c r="C199" s="79" t="s">
        <v>14517</v>
      </c>
      <c r="D199" s="79" t="s">
        <v>14518</v>
      </c>
      <c r="E199" s="79" t="s">
        <v>14519</v>
      </c>
      <c r="F199" s="79" t="s">
        <v>14520</v>
      </c>
      <c r="G199" s="79" t="s">
        <v>14521</v>
      </c>
      <c r="H199" s="79" t="s">
        <v>14522</v>
      </c>
      <c r="I199" s="79" t="s">
        <v>14523</v>
      </c>
      <c r="J199" s="79" t="s">
        <v>14524</v>
      </c>
      <c r="K199" s="79" t="s">
        <v>14525</v>
      </c>
      <c r="L199" s="79" t="s">
        <v>14526</v>
      </c>
      <c r="M199" s="79" t="s">
        <v>14527</v>
      </c>
      <c r="N199" s="79" t="s">
        <v>14528</v>
      </c>
      <c r="O199" s="79" t="s">
        <v>14529</v>
      </c>
      <c r="P199" s="79" t="s">
        <v>14530</v>
      </c>
    </row>
    <row r="200" spans="1:16" ht="12.75">
      <c r="A200" s="77">
        <v>27</v>
      </c>
      <c r="B200" s="79" t="s">
        <v>14531</v>
      </c>
      <c r="C200" s="79" t="s">
        <v>14532</v>
      </c>
      <c r="D200" s="79" t="s">
        <v>14533</v>
      </c>
      <c r="E200" s="79" t="s">
        <v>14534</v>
      </c>
      <c r="F200" s="79" t="s">
        <v>14535</v>
      </c>
      <c r="G200" s="79" t="s">
        <v>14536</v>
      </c>
      <c r="H200" s="79" t="s">
        <v>14537</v>
      </c>
      <c r="I200" s="79" t="s">
        <v>14538</v>
      </c>
      <c r="J200" s="79" t="s">
        <v>14539</v>
      </c>
      <c r="K200" s="79" t="s">
        <v>14540</v>
      </c>
      <c r="L200" s="79" t="s">
        <v>14541</v>
      </c>
      <c r="M200" s="79" t="s">
        <v>14542</v>
      </c>
      <c r="N200" s="79" t="s">
        <v>14543</v>
      </c>
      <c r="O200" s="79" t="s">
        <v>14544</v>
      </c>
      <c r="P200" s="79" t="s">
        <v>14545</v>
      </c>
    </row>
    <row r="201" spans="1:16" ht="12.75">
      <c r="A201" s="77">
        <v>28</v>
      </c>
      <c r="B201" s="79" t="s">
        <v>14546</v>
      </c>
      <c r="C201" s="79" t="s">
        <v>14547</v>
      </c>
      <c r="D201" s="79" t="s">
        <v>14548</v>
      </c>
      <c r="E201" s="79" t="s">
        <v>14549</v>
      </c>
      <c r="F201" s="79" t="s">
        <v>14550</v>
      </c>
      <c r="G201" s="79" t="s">
        <v>14551</v>
      </c>
      <c r="H201" s="79" t="s">
        <v>14552</v>
      </c>
      <c r="I201" s="79" t="s">
        <v>14553</v>
      </c>
      <c r="J201" s="79" t="s">
        <v>14554</v>
      </c>
      <c r="K201" s="79" t="s">
        <v>14555</v>
      </c>
      <c r="L201" s="79" t="s">
        <v>14556</v>
      </c>
      <c r="M201" s="79" t="s">
        <v>14557</v>
      </c>
      <c r="N201" s="79" t="s">
        <v>14558</v>
      </c>
      <c r="O201" s="79" t="s">
        <v>14559</v>
      </c>
      <c r="P201" s="79" t="s">
        <v>14560</v>
      </c>
    </row>
    <row r="202" spans="1:16" ht="12.75">
      <c r="A202" s="77">
        <v>29</v>
      </c>
      <c r="B202" s="79" t="s">
        <v>14561</v>
      </c>
      <c r="C202" s="79" t="s">
        <v>14562</v>
      </c>
      <c r="D202" s="79" t="s">
        <v>14563</v>
      </c>
      <c r="E202" s="79" t="s">
        <v>14564</v>
      </c>
      <c r="F202" s="79" t="s">
        <v>14565</v>
      </c>
      <c r="G202" s="79" t="s">
        <v>14566</v>
      </c>
      <c r="H202" s="79" t="s">
        <v>14567</v>
      </c>
      <c r="I202" s="79" t="s">
        <v>14568</v>
      </c>
      <c r="J202" s="79" t="s">
        <v>14569</v>
      </c>
      <c r="K202" s="79" t="s">
        <v>14570</v>
      </c>
      <c r="L202" s="79" t="s">
        <v>14571</v>
      </c>
      <c r="M202" s="79" t="s">
        <v>14572</v>
      </c>
      <c r="N202" s="79" t="s">
        <v>14573</v>
      </c>
      <c r="O202" s="79" t="s">
        <v>14574</v>
      </c>
      <c r="P202" s="79" t="s">
        <v>14575</v>
      </c>
    </row>
    <row r="203" spans="1:16" ht="12.75">
      <c r="A203" s="77">
        <v>30</v>
      </c>
      <c r="B203" s="79" t="s">
        <v>14576</v>
      </c>
      <c r="C203" s="79" t="s">
        <v>14577</v>
      </c>
      <c r="D203" s="79" t="s">
        <v>14578</v>
      </c>
      <c r="E203" s="79" t="s">
        <v>14579</v>
      </c>
      <c r="F203" s="79" t="s">
        <v>14580</v>
      </c>
      <c r="G203" s="79" t="s">
        <v>14581</v>
      </c>
      <c r="H203" s="79" t="s">
        <v>14582</v>
      </c>
      <c r="I203" s="79" t="s">
        <v>14583</v>
      </c>
      <c r="J203" s="79" t="s">
        <v>14584</v>
      </c>
      <c r="K203" s="79" t="s">
        <v>14585</v>
      </c>
      <c r="L203" s="79" t="s">
        <v>14586</v>
      </c>
      <c r="M203" s="79" t="s">
        <v>14587</v>
      </c>
      <c r="N203" s="79" t="s">
        <v>14588</v>
      </c>
      <c r="O203" s="79" t="s">
        <v>14589</v>
      </c>
      <c r="P203" s="79" t="s">
        <v>14590</v>
      </c>
    </row>
    <row r="204" spans="1:16" ht="12.75">
      <c r="A204" s="77">
        <v>31</v>
      </c>
      <c r="B204" s="79" t="s">
        <v>14591</v>
      </c>
      <c r="C204" s="79" t="s">
        <v>14592</v>
      </c>
      <c r="D204" s="79" t="s">
        <v>14593</v>
      </c>
      <c r="E204" s="79" t="s">
        <v>14594</v>
      </c>
      <c r="F204" s="79" t="s">
        <v>14595</v>
      </c>
      <c r="G204" s="79" t="s">
        <v>14596</v>
      </c>
      <c r="H204" s="79" t="s">
        <v>14597</v>
      </c>
      <c r="I204" s="79" t="s">
        <v>14598</v>
      </c>
      <c r="J204" s="79" t="s">
        <v>14599</v>
      </c>
      <c r="K204" s="79" t="s">
        <v>14600</v>
      </c>
      <c r="L204" s="79" t="s">
        <v>14601</v>
      </c>
      <c r="M204" s="79" t="s">
        <v>14602</v>
      </c>
      <c r="N204" s="79" t="s">
        <v>14603</v>
      </c>
      <c r="O204" s="79" t="s">
        <v>14604</v>
      </c>
      <c r="P204" s="79" t="s">
        <v>14605</v>
      </c>
    </row>
    <row r="205" spans="1:16" ht="12.75">
      <c r="A205" s="77">
        <v>32</v>
      </c>
      <c r="B205" s="79" t="s">
        <v>14606</v>
      </c>
      <c r="C205" s="79" t="s">
        <v>14607</v>
      </c>
      <c r="D205" s="79" t="s">
        <v>14608</v>
      </c>
      <c r="E205" s="79" t="s">
        <v>14609</v>
      </c>
      <c r="F205" s="79" t="s">
        <v>14610</v>
      </c>
      <c r="G205" s="79" t="s">
        <v>14611</v>
      </c>
      <c r="H205" s="79" t="s">
        <v>14612</v>
      </c>
      <c r="I205" s="79" t="s">
        <v>14613</v>
      </c>
      <c r="J205" s="79" t="s">
        <v>14614</v>
      </c>
      <c r="K205" s="79" t="s">
        <v>14615</v>
      </c>
      <c r="L205" s="79" t="s">
        <v>14616</v>
      </c>
      <c r="M205" s="79" t="s">
        <v>14617</v>
      </c>
      <c r="N205" s="79" t="s">
        <v>14618</v>
      </c>
      <c r="O205" s="79" t="s">
        <v>14619</v>
      </c>
      <c r="P205" s="79" t="s">
        <v>14620</v>
      </c>
    </row>
    <row r="206" spans="1:16" ht="12.75">
      <c r="A206" s="77">
        <v>33</v>
      </c>
      <c r="B206" s="79" t="s">
        <v>14621</v>
      </c>
      <c r="C206" s="79" t="s">
        <v>14622</v>
      </c>
      <c r="D206" s="79" t="s">
        <v>14623</v>
      </c>
      <c r="E206" s="79" t="s">
        <v>14624</v>
      </c>
      <c r="F206" s="79" t="s">
        <v>14625</v>
      </c>
      <c r="G206" s="79" t="s">
        <v>14626</v>
      </c>
      <c r="H206" s="79" t="s">
        <v>14627</v>
      </c>
      <c r="I206" s="79" t="s">
        <v>14628</v>
      </c>
      <c r="J206" s="79" t="s">
        <v>14629</v>
      </c>
      <c r="K206" s="79" t="s">
        <v>14630</v>
      </c>
      <c r="L206" s="79" t="s">
        <v>14631</v>
      </c>
      <c r="M206" s="79" t="s">
        <v>14632</v>
      </c>
      <c r="N206" s="79" t="s">
        <v>14633</v>
      </c>
      <c r="O206" s="79" t="s">
        <v>14634</v>
      </c>
      <c r="P206" s="79" t="s">
        <v>14635</v>
      </c>
    </row>
    <row r="207" spans="1:16" ht="12.75">
      <c r="A207" s="77">
        <v>34</v>
      </c>
      <c r="B207" s="79" t="s">
        <v>14636</v>
      </c>
      <c r="C207" s="79" t="s">
        <v>14637</v>
      </c>
      <c r="D207" s="79" t="s">
        <v>14638</v>
      </c>
      <c r="E207" s="79" t="s">
        <v>14639</v>
      </c>
      <c r="F207" s="79" t="s">
        <v>14640</v>
      </c>
      <c r="G207" s="79" t="s">
        <v>14641</v>
      </c>
      <c r="H207" s="79" t="s">
        <v>14642</v>
      </c>
      <c r="I207" s="79" t="s">
        <v>14643</v>
      </c>
      <c r="J207" s="79" t="s">
        <v>14644</v>
      </c>
      <c r="K207" s="79" t="s">
        <v>14645</v>
      </c>
      <c r="L207" s="79" t="s">
        <v>14646</v>
      </c>
      <c r="M207" s="79" t="s">
        <v>14647</v>
      </c>
      <c r="N207" s="79" t="s">
        <v>14648</v>
      </c>
      <c r="O207" s="79" t="s">
        <v>14649</v>
      </c>
      <c r="P207" s="79" t="s">
        <v>14650</v>
      </c>
    </row>
    <row r="208" spans="1:16" ht="12.75">
      <c r="A208" s="77">
        <v>35</v>
      </c>
      <c r="B208" s="79" t="s">
        <v>14651</v>
      </c>
      <c r="C208" s="79" t="s">
        <v>14652</v>
      </c>
      <c r="D208" s="79" t="s">
        <v>14653</v>
      </c>
      <c r="E208" s="79" t="s">
        <v>14654</v>
      </c>
      <c r="F208" s="79" t="s">
        <v>14655</v>
      </c>
      <c r="G208" s="79" t="s">
        <v>14656</v>
      </c>
      <c r="H208" s="79" t="s">
        <v>14657</v>
      </c>
      <c r="I208" s="79" t="s">
        <v>14658</v>
      </c>
      <c r="J208" s="79" t="s">
        <v>14659</v>
      </c>
      <c r="K208" s="79" t="s">
        <v>14660</v>
      </c>
      <c r="L208" s="79" t="s">
        <v>14661</v>
      </c>
      <c r="M208" s="79" t="s">
        <v>14662</v>
      </c>
      <c r="N208" s="79" t="s">
        <v>14663</v>
      </c>
      <c r="O208" s="79" t="s">
        <v>14664</v>
      </c>
      <c r="P208" s="79" t="s">
        <v>14665</v>
      </c>
    </row>
    <row r="209" spans="1:16" ht="12.75">
      <c r="A209" s="77">
        <v>36</v>
      </c>
      <c r="B209" s="79" t="s">
        <v>14666</v>
      </c>
      <c r="C209" s="79" t="s">
        <v>14667</v>
      </c>
      <c r="D209" s="79" t="s">
        <v>14668</v>
      </c>
      <c r="E209" s="79" t="s">
        <v>14669</v>
      </c>
      <c r="F209" s="79" t="s">
        <v>14670</v>
      </c>
      <c r="G209" s="79" t="s">
        <v>14671</v>
      </c>
      <c r="H209" s="79" t="s">
        <v>14672</v>
      </c>
      <c r="I209" s="79" t="s">
        <v>14673</v>
      </c>
      <c r="J209" s="79" t="s">
        <v>14674</v>
      </c>
      <c r="K209" s="79" t="s">
        <v>14675</v>
      </c>
      <c r="L209" s="79" t="s">
        <v>14676</v>
      </c>
      <c r="M209" s="79" t="s">
        <v>14677</v>
      </c>
      <c r="N209" s="79" t="s">
        <v>14678</v>
      </c>
      <c r="O209" s="79" t="s">
        <v>14679</v>
      </c>
      <c r="P209" s="79" t="s">
        <v>14680</v>
      </c>
    </row>
    <row r="210" spans="1:16" ht="12.75">
      <c r="A210" s="77">
        <v>37</v>
      </c>
      <c r="B210" s="79" t="s">
        <v>14681</v>
      </c>
      <c r="C210" s="79" t="s">
        <v>14682</v>
      </c>
      <c r="D210" s="79" t="s">
        <v>14683</v>
      </c>
      <c r="E210" s="79" t="s">
        <v>14684</v>
      </c>
      <c r="F210" s="79" t="s">
        <v>14685</v>
      </c>
      <c r="G210" s="79" t="s">
        <v>14686</v>
      </c>
      <c r="H210" s="79" t="s">
        <v>14687</v>
      </c>
      <c r="I210" s="79" t="s">
        <v>14688</v>
      </c>
      <c r="J210" s="79" t="s">
        <v>14689</v>
      </c>
      <c r="K210" s="79" t="s">
        <v>14690</v>
      </c>
      <c r="L210" s="79" t="s">
        <v>14691</v>
      </c>
      <c r="M210" s="79" t="s">
        <v>14692</v>
      </c>
      <c r="N210" s="79" t="s">
        <v>14693</v>
      </c>
      <c r="O210" s="79" t="s">
        <v>14694</v>
      </c>
      <c r="P210" s="79" t="s">
        <v>14695</v>
      </c>
    </row>
    <row r="211" spans="1:16" ht="12.75">
      <c r="A211" s="77">
        <v>38</v>
      </c>
      <c r="B211" s="79" t="s">
        <v>14696</v>
      </c>
      <c r="C211" s="79" t="s">
        <v>14697</v>
      </c>
      <c r="D211" s="79" t="s">
        <v>14698</v>
      </c>
      <c r="E211" s="79" t="s">
        <v>14699</v>
      </c>
      <c r="F211" s="79" t="s">
        <v>14700</v>
      </c>
      <c r="G211" s="79" t="s">
        <v>14701</v>
      </c>
      <c r="H211" s="79" t="s">
        <v>14702</v>
      </c>
      <c r="I211" s="79" t="s">
        <v>14703</v>
      </c>
      <c r="J211" s="79" t="s">
        <v>14704</v>
      </c>
      <c r="K211" s="79" t="s">
        <v>14705</v>
      </c>
      <c r="L211" s="79" t="s">
        <v>14706</v>
      </c>
      <c r="M211" s="79" t="s">
        <v>14707</v>
      </c>
      <c r="N211" s="79" t="s">
        <v>14708</v>
      </c>
      <c r="O211" s="79" t="s">
        <v>14709</v>
      </c>
      <c r="P211" s="79" t="s">
        <v>14710</v>
      </c>
    </row>
    <row r="212" spans="1:16" ht="12.75">
      <c r="A212" s="77">
        <v>39</v>
      </c>
      <c r="B212" s="79" t="s">
        <v>14711</v>
      </c>
      <c r="C212" s="79" t="s">
        <v>14712</v>
      </c>
      <c r="D212" s="79" t="s">
        <v>14713</v>
      </c>
      <c r="E212" s="79" t="s">
        <v>14714</v>
      </c>
      <c r="F212" s="79" t="s">
        <v>14715</v>
      </c>
      <c r="G212" s="79" t="s">
        <v>14716</v>
      </c>
      <c r="H212" s="79" t="s">
        <v>14717</v>
      </c>
      <c r="I212" s="79" t="s">
        <v>14718</v>
      </c>
      <c r="J212" s="79" t="s">
        <v>14719</v>
      </c>
      <c r="K212" s="79" t="s">
        <v>14720</v>
      </c>
      <c r="L212" s="79" t="s">
        <v>14721</v>
      </c>
      <c r="M212" s="79" t="s">
        <v>14722</v>
      </c>
      <c r="N212" s="79" t="s">
        <v>14723</v>
      </c>
      <c r="O212" s="79" t="s">
        <v>14724</v>
      </c>
      <c r="P212" s="79" t="s">
        <v>14725</v>
      </c>
    </row>
    <row r="213" spans="1:16" ht="12.75">
      <c r="A213" s="77">
        <v>40</v>
      </c>
      <c r="B213" s="79" t="s">
        <v>14726</v>
      </c>
      <c r="C213" s="79" t="s">
        <v>14727</v>
      </c>
      <c r="D213" s="79" t="s">
        <v>14728</v>
      </c>
      <c r="E213" s="79" t="s">
        <v>14729</v>
      </c>
      <c r="F213" s="79" t="s">
        <v>14730</v>
      </c>
      <c r="G213" s="79" t="s">
        <v>14731</v>
      </c>
      <c r="H213" s="79" t="s">
        <v>14732</v>
      </c>
      <c r="I213" s="79" t="s">
        <v>14733</v>
      </c>
      <c r="J213" s="79" t="s">
        <v>14734</v>
      </c>
      <c r="K213" s="79" t="s">
        <v>14735</v>
      </c>
      <c r="L213" s="79" t="s">
        <v>14736</v>
      </c>
      <c r="M213" s="79" t="s">
        <v>14737</v>
      </c>
      <c r="N213" s="79" t="s">
        <v>14738</v>
      </c>
      <c r="O213" s="79" t="s">
        <v>14739</v>
      </c>
      <c r="P213" s="79" t="s">
        <v>14740</v>
      </c>
    </row>
    <row r="214" spans="1:16" ht="12.75">
      <c r="A214" s="77">
        <v>41</v>
      </c>
      <c r="B214" s="79" t="s">
        <v>14741</v>
      </c>
      <c r="C214" s="79" t="s">
        <v>14742</v>
      </c>
      <c r="D214" s="79" t="s">
        <v>14743</v>
      </c>
      <c r="E214" s="79" t="s">
        <v>14744</v>
      </c>
      <c r="F214" s="79" t="s">
        <v>14745</v>
      </c>
      <c r="G214" s="79" t="s">
        <v>14746</v>
      </c>
      <c r="H214" s="79" t="s">
        <v>14747</v>
      </c>
      <c r="I214" s="79" t="s">
        <v>14748</v>
      </c>
      <c r="J214" s="79" t="s">
        <v>14749</v>
      </c>
      <c r="K214" s="79" t="s">
        <v>14750</v>
      </c>
      <c r="L214" s="79" t="s">
        <v>14751</v>
      </c>
      <c r="M214" s="79" t="s">
        <v>14752</v>
      </c>
      <c r="N214" s="79" t="s">
        <v>14753</v>
      </c>
      <c r="O214" s="79" t="s">
        <v>14754</v>
      </c>
      <c r="P214" s="79" t="s">
        <v>14755</v>
      </c>
    </row>
    <row r="215" spans="1:16" ht="12.75">
      <c r="A215" s="77">
        <v>42</v>
      </c>
      <c r="B215" s="79" t="s">
        <v>14756</v>
      </c>
      <c r="C215" s="79" t="s">
        <v>14757</v>
      </c>
      <c r="D215" s="79" t="s">
        <v>14758</v>
      </c>
      <c r="E215" s="79" t="s">
        <v>14759</v>
      </c>
      <c r="F215" s="79" t="s">
        <v>14760</v>
      </c>
      <c r="G215" s="79" t="s">
        <v>14761</v>
      </c>
      <c r="H215" s="79" t="s">
        <v>14762</v>
      </c>
      <c r="I215" s="79" t="s">
        <v>14763</v>
      </c>
      <c r="J215" s="79" t="s">
        <v>14764</v>
      </c>
      <c r="K215" s="79" t="s">
        <v>14765</v>
      </c>
      <c r="L215" s="79" t="s">
        <v>14766</v>
      </c>
      <c r="M215" s="79" t="s">
        <v>14767</v>
      </c>
      <c r="N215" s="79" t="s">
        <v>14768</v>
      </c>
      <c r="O215" s="79" t="s">
        <v>14769</v>
      </c>
      <c r="P215" s="79" t="s">
        <v>14770</v>
      </c>
    </row>
    <row r="216" spans="1:16" ht="12.75">
      <c r="A216" s="77">
        <v>43</v>
      </c>
      <c r="B216" s="79" t="s">
        <v>14771</v>
      </c>
      <c r="C216" s="79" t="s">
        <v>14772</v>
      </c>
      <c r="D216" s="79" t="s">
        <v>14773</v>
      </c>
      <c r="E216" s="79" t="s">
        <v>14774</v>
      </c>
      <c r="F216" s="79" t="s">
        <v>14775</v>
      </c>
      <c r="G216" s="79" t="s">
        <v>14776</v>
      </c>
      <c r="H216" s="79" t="s">
        <v>14777</v>
      </c>
      <c r="I216" s="79" t="s">
        <v>14778</v>
      </c>
      <c r="J216" s="79" t="s">
        <v>14779</v>
      </c>
      <c r="K216" s="79" t="s">
        <v>14780</v>
      </c>
      <c r="L216" s="79" t="s">
        <v>14781</v>
      </c>
      <c r="M216" s="79" t="s">
        <v>14782</v>
      </c>
      <c r="N216" s="79" t="s">
        <v>14783</v>
      </c>
      <c r="O216" s="79" t="s">
        <v>14784</v>
      </c>
      <c r="P216" s="79" t="s">
        <v>14785</v>
      </c>
    </row>
    <row r="217" spans="1:16" ht="12.75">
      <c r="A217" s="77">
        <v>44</v>
      </c>
      <c r="B217" s="79" t="s">
        <v>14786</v>
      </c>
      <c r="C217" s="79" t="s">
        <v>14787</v>
      </c>
      <c r="D217" s="79" t="s">
        <v>14788</v>
      </c>
      <c r="E217" s="79" t="s">
        <v>14789</v>
      </c>
      <c r="F217" s="79" t="s">
        <v>14790</v>
      </c>
      <c r="G217" s="79" t="s">
        <v>14791</v>
      </c>
      <c r="H217" s="79" t="s">
        <v>14792</v>
      </c>
      <c r="I217" s="79" t="s">
        <v>14793</v>
      </c>
      <c r="J217" s="79" t="s">
        <v>14794</v>
      </c>
      <c r="K217" s="79" t="s">
        <v>14795</v>
      </c>
      <c r="L217" s="79" t="s">
        <v>14796</v>
      </c>
      <c r="M217" s="79" t="s">
        <v>14797</v>
      </c>
      <c r="N217" s="79" t="s">
        <v>14798</v>
      </c>
      <c r="O217" s="79" t="s">
        <v>14799</v>
      </c>
      <c r="P217" s="79" t="s">
        <v>14800</v>
      </c>
    </row>
    <row r="218" spans="1:16" ht="12.75">
      <c r="A218" s="77">
        <v>45</v>
      </c>
      <c r="B218" s="79" t="s">
        <v>14801</v>
      </c>
      <c r="C218" s="79" t="s">
        <v>14802</v>
      </c>
      <c r="D218" s="79" t="s">
        <v>14803</v>
      </c>
      <c r="E218" s="79" t="s">
        <v>14804</v>
      </c>
      <c r="F218" s="79" t="s">
        <v>14805</v>
      </c>
      <c r="G218" s="79" t="s">
        <v>14806</v>
      </c>
      <c r="H218" s="79" t="s">
        <v>14807</v>
      </c>
      <c r="I218" s="79" t="s">
        <v>14808</v>
      </c>
      <c r="J218" s="79" t="s">
        <v>14809</v>
      </c>
      <c r="K218" s="79" t="s">
        <v>14810</v>
      </c>
      <c r="L218" s="79" t="s">
        <v>14811</v>
      </c>
      <c r="M218" s="79" t="s">
        <v>14812</v>
      </c>
      <c r="N218" s="79" t="s">
        <v>14813</v>
      </c>
      <c r="O218" s="79" t="s">
        <v>14814</v>
      </c>
      <c r="P218" s="79" t="s">
        <v>14815</v>
      </c>
    </row>
    <row r="219" spans="1:16" ht="12.75">
      <c r="A219" s="77">
        <v>46</v>
      </c>
      <c r="B219" s="79" t="s">
        <v>14816</v>
      </c>
      <c r="C219" s="79" t="s">
        <v>14817</v>
      </c>
      <c r="D219" s="79" t="s">
        <v>14818</v>
      </c>
      <c r="E219" s="79" t="s">
        <v>14819</v>
      </c>
      <c r="F219" s="79" t="s">
        <v>14820</v>
      </c>
      <c r="G219" s="79" t="s">
        <v>14821</v>
      </c>
      <c r="H219" s="79" t="s">
        <v>14822</v>
      </c>
      <c r="I219" s="79" t="s">
        <v>14823</v>
      </c>
      <c r="J219" s="79" t="s">
        <v>14824</v>
      </c>
      <c r="K219" s="79" t="s">
        <v>14825</v>
      </c>
      <c r="L219" s="79" t="s">
        <v>14826</v>
      </c>
      <c r="M219" s="79" t="s">
        <v>14827</v>
      </c>
      <c r="N219" s="79" t="s">
        <v>14828</v>
      </c>
      <c r="O219" s="79" t="s">
        <v>14829</v>
      </c>
      <c r="P219" s="79" t="s">
        <v>14830</v>
      </c>
    </row>
    <row r="220" spans="1:16" ht="12.75">
      <c r="A220" s="77">
        <v>47</v>
      </c>
      <c r="B220" s="79" t="s">
        <v>14831</v>
      </c>
      <c r="C220" s="79" t="s">
        <v>14832</v>
      </c>
      <c r="D220" s="79" t="s">
        <v>14833</v>
      </c>
      <c r="E220" s="79" t="s">
        <v>14834</v>
      </c>
      <c r="F220" s="79" t="s">
        <v>14835</v>
      </c>
      <c r="G220" s="79" t="s">
        <v>14836</v>
      </c>
      <c r="H220" s="79" t="s">
        <v>14837</v>
      </c>
      <c r="I220" s="79" t="s">
        <v>14838</v>
      </c>
      <c r="J220" s="79" t="s">
        <v>14839</v>
      </c>
      <c r="K220" s="79" t="s">
        <v>14840</v>
      </c>
      <c r="L220" s="79" t="s">
        <v>14841</v>
      </c>
      <c r="M220" s="79" t="s">
        <v>14842</v>
      </c>
      <c r="N220" s="79" t="s">
        <v>14843</v>
      </c>
      <c r="O220" s="79" t="s">
        <v>14844</v>
      </c>
      <c r="P220" s="79" t="s">
        <v>14845</v>
      </c>
    </row>
    <row r="221" spans="1:16" ht="12.75">
      <c r="A221" s="77">
        <v>48</v>
      </c>
      <c r="B221" s="79" t="s">
        <v>14846</v>
      </c>
      <c r="C221" s="79" t="s">
        <v>14847</v>
      </c>
      <c r="D221" s="79" t="s">
        <v>14848</v>
      </c>
      <c r="E221" s="79" t="s">
        <v>14849</v>
      </c>
      <c r="F221" s="79" t="s">
        <v>14850</v>
      </c>
      <c r="G221" s="79" t="s">
        <v>14851</v>
      </c>
      <c r="H221" s="79" t="s">
        <v>14852</v>
      </c>
      <c r="I221" s="79" t="s">
        <v>14853</v>
      </c>
      <c r="J221" s="79" t="s">
        <v>14854</v>
      </c>
      <c r="K221" s="79" t="s">
        <v>14855</v>
      </c>
      <c r="L221" s="79" t="s">
        <v>14856</v>
      </c>
      <c r="M221" s="79" t="s">
        <v>14857</v>
      </c>
      <c r="N221" s="79" t="s">
        <v>14858</v>
      </c>
      <c r="O221" s="79" t="s">
        <v>14859</v>
      </c>
      <c r="P221" s="79" t="s">
        <v>14860</v>
      </c>
    </row>
    <row r="223" ht="12.75">
      <c r="A223" s="76" t="e">
        <f>HLOOKUP('[2]NEER Claim Cost Calculator'!$I$22,B227:Q276,MATCH('[2]NEER Claim Cost Calculator'!$K$22,A227:A276))</f>
        <v>#REF!</v>
      </c>
    </row>
    <row r="224" spans="1:16" ht="12.75">
      <c r="A224" s="475" t="s">
        <v>14861</v>
      </c>
      <c r="B224" s="475"/>
      <c r="C224" s="475"/>
      <c r="D224" s="475"/>
      <c r="E224" s="475"/>
      <c r="F224" s="475"/>
      <c r="G224" s="475"/>
      <c r="H224" s="475"/>
      <c r="I224" s="475"/>
      <c r="J224" s="475"/>
      <c r="K224" s="475"/>
      <c r="L224" s="475"/>
      <c r="M224" s="475"/>
      <c r="N224" s="475"/>
      <c r="O224" s="475"/>
      <c r="P224" s="475"/>
    </row>
    <row r="225" spans="1:16" ht="12.75">
      <c r="A225" s="479" t="s">
        <v>14862</v>
      </c>
      <c r="B225" s="479"/>
      <c r="C225" s="479"/>
      <c r="D225" s="479"/>
      <c r="E225" s="479"/>
      <c r="F225" s="479"/>
      <c r="G225" s="479"/>
      <c r="H225" s="479"/>
      <c r="I225" s="479"/>
      <c r="J225" s="479"/>
      <c r="K225" s="479"/>
      <c r="L225" s="479"/>
      <c r="M225" s="479"/>
      <c r="N225" s="479"/>
      <c r="O225" s="479"/>
      <c r="P225" s="479"/>
    </row>
    <row r="226" spans="1:16" ht="12.75">
      <c r="A226" s="80" t="s">
        <v>14863</v>
      </c>
      <c r="B226" s="81" t="s">
        <v>14864</v>
      </c>
      <c r="C226" s="81" t="s">
        <v>14865</v>
      </c>
      <c r="D226" s="81" t="s">
        <v>14866</v>
      </c>
      <c r="E226" s="81" t="s">
        <v>14867</v>
      </c>
      <c r="F226" s="81" t="s">
        <v>14868</v>
      </c>
      <c r="G226" s="81" t="s">
        <v>14869</v>
      </c>
      <c r="H226" s="81" t="s">
        <v>14870</v>
      </c>
      <c r="I226" s="81" t="s">
        <v>14871</v>
      </c>
      <c r="J226" s="81" t="s">
        <v>14872</v>
      </c>
      <c r="K226" s="81" t="s">
        <v>14873</v>
      </c>
      <c r="L226" s="81" t="s">
        <v>14874</v>
      </c>
      <c r="M226" s="81" t="s">
        <v>14875</v>
      </c>
      <c r="N226" s="81" t="s">
        <v>14876</v>
      </c>
      <c r="O226" s="81" t="s">
        <v>14877</v>
      </c>
      <c r="P226" s="81" t="s">
        <v>14878</v>
      </c>
    </row>
    <row r="227" spans="1:16" ht="12.75">
      <c r="A227" s="82" t="s">
        <v>14879</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ht="12.75">
      <c r="A228" s="77">
        <v>0</v>
      </c>
      <c r="B228" s="79" t="s">
        <v>14880</v>
      </c>
      <c r="C228" s="79" t="s">
        <v>14881</v>
      </c>
      <c r="D228" s="79" t="s">
        <v>14882</v>
      </c>
      <c r="E228" s="79" t="s">
        <v>14883</v>
      </c>
      <c r="F228" s="79" t="s">
        <v>14884</v>
      </c>
      <c r="G228" s="79" t="s">
        <v>14885</v>
      </c>
      <c r="H228" s="79" t="s">
        <v>14886</v>
      </c>
      <c r="I228" s="79" t="s">
        <v>14887</v>
      </c>
      <c r="J228" s="79" t="s">
        <v>14888</v>
      </c>
      <c r="K228" s="79" t="s">
        <v>14889</v>
      </c>
      <c r="L228" s="79" t="s">
        <v>14890</v>
      </c>
      <c r="M228" s="79" t="s">
        <v>14891</v>
      </c>
      <c r="N228" s="79" t="s">
        <v>14892</v>
      </c>
      <c r="O228" s="79" t="s">
        <v>14893</v>
      </c>
      <c r="P228" s="79" t="s">
        <v>14894</v>
      </c>
    </row>
    <row r="229" spans="1:16" ht="12.75">
      <c r="A229" s="77">
        <v>1</v>
      </c>
      <c r="B229" s="79" t="s">
        <v>14895</v>
      </c>
      <c r="C229" s="79" t="s">
        <v>14896</v>
      </c>
      <c r="D229" s="79" t="s">
        <v>14897</v>
      </c>
      <c r="E229" s="79" t="s">
        <v>14898</v>
      </c>
      <c r="F229" s="79" t="s">
        <v>14899</v>
      </c>
      <c r="G229" s="79" t="s">
        <v>14900</v>
      </c>
      <c r="H229" s="79" t="s">
        <v>14901</v>
      </c>
      <c r="I229" s="79" t="s">
        <v>14902</v>
      </c>
      <c r="J229" s="79" t="s">
        <v>14903</v>
      </c>
      <c r="K229" s="79" t="s">
        <v>14904</v>
      </c>
      <c r="L229" s="79" t="s">
        <v>14905</v>
      </c>
      <c r="M229" s="79" t="s">
        <v>14906</v>
      </c>
      <c r="N229" s="79" t="s">
        <v>14907</v>
      </c>
      <c r="O229" s="79" t="s">
        <v>14908</v>
      </c>
      <c r="P229" s="79" t="s">
        <v>14909</v>
      </c>
    </row>
    <row r="230" spans="1:16" ht="12.75">
      <c r="A230" s="77">
        <v>2</v>
      </c>
      <c r="B230" s="79" t="s">
        <v>14910</v>
      </c>
      <c r="C230" s="79" t="s">
        <v>14911</v>
      </c>
      <c r="D230" s="79" t="s">
        <v>14912</v>
      </c>
      <c r="E230" s="79" t="s">
        <v>14913</v>
      </c>
      <c r="F230" s="79" t="s">
        <v>14914</v>
      </c>
      <c r="G230" s="79" t="s">
        <v>14915</v>
      </c>
      <c r="H230" s="79" t="s">
        <v>14916</v>
      </c>
      <c r="I230" s="79" t="s">
        <v>14917</v>
      </c>
      <c r="J230" s="79" t="s">
        <v>14918</v>
      </c>
      <c r="K230" s="79" t="s">
        <v>14919</v>
      </c>
      <c r="L230" s="79" t="s">
        <v>14920</v>
      </c>
      <c r="M230" s="79" t="s">
        <v>14921</v>
      </c>
      <c r="N230" s="79" t="s">
        <v>14922</v>
      </c>
      <c r="O230" s="79" t="s">
        <v>14923</v>
      </c>
      <c r="P230" s="79" t="s">
        <v>14924</v>
      </c>
    </row>
    <row r="231" spans="1:16" ht="12.75">
      <c r="A231" s="77">
        <v>3</v>
      </c>
      <c r="B231" s="79" t="s">
        <v>14925</v>
      </c>
      <c r="C231" s="79" t="s">
        <v>14926</v>
      </c>
      <c r="D231" s="79" t="s">
        <v>14927</v>
      </c>
      <c r="E231" s="79" t="s">
        <v>14928</v>
      </c>
      <c r="F231" s="79" t="s">
        <v>14929</v>
      </c>
      <c r="G231" s="79" t="s">
        <v>14930</v>
      </c>
      <c r="H231" s="79" t="s">
        <v>14931</v>
      </c>
      <c r="I231" s="79" t="s">
        <v>14932</v>
      </c>
      <c r="J231" s="79" t="s">
        <v>14933</v>
      </c>
      <c r="K231" s="79" t="s">
        <v>14934</v>
      </c>
      <c r="L231" s="79" t="s">
        <v>14935</v>
      </c>
      <c r="M231" s="79" t="s">
        <v>14936</v>
      </c>
      <c r="N231" s="79" t="s">
        <v>14937</v>
      </c>
      <c r="O231" s="79" t="s">
        <v>14938</v>
      </c>
      <c r="P231" s="79" t="s">
        <v>14939</v>
      </c>
    </row>
    <row r="232" spans="1:16" ht="12.75">
      <c r="A232" s="77">
        <v>4</v>
      </c>
      <c r="B232" s="79" t="s">
        <v>14940</v>
      </c>
      <c r="C232" s="79" t="s">
        <v>14941</v>
      </c>
      <c r="D232" s="79" t="s">
        <v>14942</v>
      </c>
      <c r="E232" s="79" t="s">
        <v>14943</v>
      </c>
      <c r="F232" s="79" t="s">
        <v>14944</v>
      </c>
      <c r="G232" s="79" t="s">
        <v>14945</v>
      </c>
      <c r="H232" s="79" t="s">
        <v>14946</v>
      </c>
      <c r="I232" s="79" t="s">
        <v>14947</v>
      </c>
      <c r="J232" s="79" t="s">
        <v>14948</v>
      </c>
      <c r="K232" s="79" t="s">
        <v>14949</v>
      </c>
      <c r="L232" s="79" t="s">
        <v>14950</v>
      </c>
      <c r="M232" s="79" t="s">
        <v>14951</v>
      </c>
      <c r="N232" s="79" t="s">
        <v>14952</v>
      </c>
      <c r="O232" s="79" t="s">
        <v>14953</v>
      </c>
      <c r="P232" s="79" t="s">
        <v>14954</v>
      </c>
    </row>
    <row r="233" spans="1:16" ht="12.75">
      <c r="A233" s="77">
        <v>5</v>
      </c>
      <c r="B233" s="79" t="s">
        <v>14955</v>
      </c>
      <c r="C233" s="79" t="s">
        <v>14956</v>
      </c>
      <c r="D233" s="79" t="s">
        <v>14957</v>
      </c>
      <c r="E233" s="79" t="s">
        <v>14958</v>
      </c>
      <c r="F233" s="79" t="s">
        <v>14959</v>
      </c>
      <c r="G233" s="79" t="s">
        <v>14960</v>
      </c>
      <c r="H233" s="79" t="s">
        <v>14961</v>
      </c>
      <c r="I233" s="79" t="s">
        <v>14962</v>
      </c>
      <c r="J233" s="79" t="s">
        <v>14963</v>
      </c>
      <c r="K233" s="79" t="s">
        <v>14964</v>
      </c>
      <c r="L233" s="79" t="s">
        <v>14965</v>
      </c>
      <c r="M233" s="79" t="s">
        <v>14966</v>
      </c>
      <c r="N233" s="79" t="s">
        <v>14967</v>
      </c>
      <c r="O233" s="79" t="s">
        <v>14968</v>
      </c>
      <c r="P233" s="79" t="s">
        <v>14969</v>
      </c>
    </row>
    <row r="234" spans="1:16" ht="12.75">
      <c r="A234" s="77">
        <v>6</v>
      </c>
      <c r="B234" s="79" t="s">
        <v>14970</v>
      </c>
      <c r="C234" s="79" t="s">
        <v>14971</v>
      </c>
      <c r="D234" s="79" t="s">
        <v>14972</v>
      </c>
      <c r="E234" s="79" t="s">
        <v>14973</v>
      </c>
      <c r="F234" s="79" t="s">
        <v>14974</v>
      </c>
      <c r="G234" s="79" t="s">
        <v>14975</v>
      </c>
      <c r="H234" s="79" t="s">
        <v>14976</v>
      </c>
      <c r="I234" s="79" t="s">
        <v>14977</v>
      </c>
      <c r="J234" s="79" t="s">
        <v>14978</v>
      </c>
      <c r="K234" s="79" t="s">
        <v>14979</v>
      </c>
      <c r="L234" s="79" t="s">
        <v>14980</v>
      </c>
      <c r="M234" s="79" t="s">
        <v>14981</v>
      </c>
      <c r="N234" s="79" t="s">
        <v>14982</v>
      </c>
      <c r="O234" s="79" t="s">
        <v>14983</v>
      </c>
      <c r="P234" s="79" t="s">
        <v>14984</v>
      </c>
    </row>
    <row r="235" spans="1:16" ht="12.75">
      <c r="A235" s="77">
        <v>7</v>
      </c>
      <c r="B235" s="79" t="s">
        <v>14985</v>
      </c>
      <c r="C235" s="79" t="s">
        <v>14986</v>
      </c>
      <c r="D235" s="79" t="s">
        <v>14987</v>
      </c>
      <c r="E235" s="79" t="s">
        <v>14988</v>
      </c>
      <c r="F235" s="79" t="s">
        <v>14989</v>
      </c>
      <c r="G235" s="79" t="s">
        <v>14990</v>
      </c>
      <c r="H235" s="79" t="s">
        <v>14991</v>
      </c>
      <c r="I235" s="79" t="s">
        <v>14992</v>
      </c>
      <c r="J235" s="79" t="s">
        <v>14993</v>
      </c>
      <c r="K235" s="79" t="s">
        <v>14994</v>
      </c>
      <c r="L235" s="79" t="s">
        <v>14995</v>
      </c>
      <c r="M235" s="79" t="s">
        <v>14996</v>
      </c>
      <c r="N235" s="79" t="s">
        <v>14997</v>
      </c>
      <c r="O235" s="79" t="s">
        <v>14998</v>
      </c>
      <c r="P235" s="79" t="s">
        <v>14999</v>
      </c>
    </row>
    <row r="236" spans="1:16" ht="12.75">
      <c r="A236" s="77">
        <v>8</v>
      </c>
      <c r="B236" s="79" t="s">
        <v>15000</v>
      </c>
      <c r="C236" s="79" t="s">
        <v>15001</v>
      </c>
      <c r="D236" s="79" t="s">
        <v>15002</v>
      </c>
      <c r="E236" s="79" t="s">
        <v>15003</v>
      </c>
      <c r="F236" s="79" t="s">
        <v>15004</v>
      </c>
      <c r="G236" s="79" t="s">
        <v>15005</v>
      </c>
      <c r="H236" s="79" t="s">
        <v>15006</v>
      </c>
      <c r="I236" s="79" t="s">
        <v>15007</v>
      </c>
      <c r="J236" s="79" t="s">
        <v>15008</v>
      </c>
      <c r="K236" s="79" t="s">
        <v>15009</v>
      </c>
      <c r="L236" s="79" t="s">
        <v>15010</v>
      </c>
      <c r="M236" s="79" t="s">
        <v>15011</v>
      </c>
      <c r="N236" s="79" t="s">
        <v>15012</v>
      </c>
      <c r="O236" s="79" t="s">
        <v>15013</v>
      </c>
      <c r="P236" s="79" t="s">
        <v>15014</v>
      </c>
    </row>
    <row r="237" spans="1:16" ht="12.75">
      <c r="A237" s="77">
        <v>9</v>
      </c>
      <c r="B237" s="79" t="s">
        <v>15015</v>
      </c>
      <c r="C237" s="79" t="s">
        <v>15016</v>
      </c>
      <c r="D237" s="79" t="s">
        <v>15017</v>
      </c>
      <c r="E237" s="79" t="s">
        <v>15018</v>
      </c>
      <c r="F237" s="79" t="s">
        <v>15019</v>
      </c>
      <c r="G237" s="79" t="s">
        <v>15020</v>
      </c>
      <c r="H237" s="79" t="s">
        <v>15021</v>
      </c>
      <c r="I237" s="79" t="s">
        <v>15022</v>
      </c>
      <c r="J237" s="79" t="s">
        <v>15023</v>
      </c>
      <c r="K237" s="79" t="s">
        <v>15024</v>
      </c>
      <c r="L237" s="79" t="s">
        <v>15025</v>
      </c>
      <c r="M237" s="79" t="s">
        <v>15026</v>
      </c>
      <c r="N237" s="79" t="s">
        <v>15027</v>
      </c>
      <c r="O237" s="79" t="s">
        <v>15028</v>
      </c>
      <c r="P237" s="79" t="s">
        <v>15029</v>
      </c>
    </row>
    <row r="238" spans="1:16" ht="12.75">
      <c r="A238" s="77">
        <v>10</v>
      </c>
      <c r="B238" s="79" t="s">
        <v>15030</v>
      </c>
      <c r="C238" s="79" t="s">
        <v>15031</v>
      </c>
      <c r="D238" s="79" t="s">
        <v>15032</v>
      </c>
      <c r="E238" s="79" t="s">
        <v>15033</v>
      </c>
      <c r="F238" s="79" t="s">
        <v>15034</v>
      </c>
      <c r="G238" s="79" t="s">
        <v>15035</v>
      </c>
      <c r="H238" s="79" t="s">
        <v>15036</v>
      </c>
      <c r="I238" s="79" t="s">
        <v>15037</v>
      </c>
      <c r="J238" s="79" t="s">
        <v>15038</v>
      </c>
      <c r="K238" s="79" t="s">
        <v>15039</v>
      </c>
      <c r="L238" s="79" t="s">
        <v>15040</v>
      </c>
      <c r="M238" s="79" t="s">
        <v>15041</v>
      </c>
      <c r="N238" s="79" t="s">
        <v>15042</v>
      </c>
      <c r="O238" s="79" t="s">
        <v>15043</v>
      </c>
      <c r="P238" s="79" t="s">
        <v>15044</v>
      </c>
    </row>
    <row r="239" spans="1:16" ht="12.75">
      <c r="A239" s="77">
        <v>11</v>
      </c>
      <c r="B239" s="79" t="s">
        <v>15045</v>
      </c>
      <c r="C239" s="79" t="s">
        <v>15046</v>
      </c>
      <c r="D239" s="79" t="s">
        <v>15047</v>
      </c>
      <c r="E239" s="79" t="s">
        <v>15048</v>
      </c>
      <c r="F239" s="79" t="s">
        <v>15049</v>
      </c>
      <c r="G239" s="79" t="s">
        <v>15050</v>
      </c>
      <c r="H239" s="79" t="s">
        <v>15051</v>
      </c>
      <c r="I239" s="79" t="s">
        <v>15052</v>
      </c>
      <c r="J239" s="79" t="s">
        <v>15053</v>
      </c>
      <c r="K239" s="79" t="s">
        <v>15054</v>
      </c>
      <c r="L239" s="79" t="s">
        <v>15055</v>
      </c>
      <c r="M239" s="79" t="s">
        <v>15056</v>
      </c>
      <c r="N239" s="79" t="s">
        <v>15057</v>
      </c>
      <c r="O239" s="79" t="s">
        <v>15058</v>
      </c>
      <c r="P239" s="79" t="s">
        <v>15059</v>
      </c>
    </row>
    <row r="240" spans="1:16" ht="12.75">
      <c r="A240" s="77">
        <v>12</v>
      </c>
      <c r="B240" s="79" t="s">
        <v>15060</v>
      </c>
      <c r="C240" s="79" t="s">
        <v>15061</v>
      </c>
      <c r="D240" s="79" t="s">
        <v>15062</v>
      </c>
      <c r="E240" s="79" t="s">
        <v>15063</v>
      </c>
      <c r="F240" s="79" t="s">
        <v>15064</v>
      </c>
      <c r="G240" s="79" t="s">
        <v>15065</v>
      </c>
      <c r="H240" s="79" t="s">
        <v>15066</v>
      </c>
      <c r="I240" s="79" t="s">
        <v>15067</v>
      </c>
      <c r="J240" s="79" t="s">
        <v>15068</v>
      </c>
      <c r="K240" s="79" t="s">
        <v>15069</v>
      </c>
      <c r="L240" s="79" t="s">
        <v>15070</v>
      </c>
      <c r="M240" s="79" t="s">
        <v>15071</v>
      </c>
      <c r="N240" s="79" t="s">
        <v>15072</v>
      </c>
      <c r="O240" s="79" t="s">
        <v>15073</v>
      </c>
      <c r="P240" s="79" t="s">
        <v>15074</v>
      </c>
    </row>
    <row r="241" spans="1:16" ht="12.75">
      <c r="A241" s="77">
        <v>13</v>
      </c>
      <c r="B241" s="79" t="s">
        <v>15075</v>
      </c>
      <c r="C241" s="79" t="s">
        <v>15076</v>
      </c>
      <c r="D241" s="79" t="s">
        <v>15077</v>
      </c>
      <c r="E241" s="79" t="s">
        <v>15078</v>
      </c>
      <c r="F241" s="79" t="s">
        <v>15079</v>
      </c>
      <c r="G241" s="79" t="s">
        <v>15080</v>
      </c>
      <c r="H241" s="79" t="s">
        <v>15081</v>
      </c>
      <c r="I241" s="79" t="s">
        <v>15082</v>
      </c>
      <c r="J241" s="79" t="s">
        <v>15083</v>
      </c>
      <c r="K241" s="79" t="s">
        <v>15084</v>
      </c>
      <c r="L241" s="79" t="s">
        <v>15085</v>
      </c>
      <c r="M241" s="79" t="s">
        <v>15086</v>
      </c>
      <c r="N241" s="79" t="s">
        <v>15087</v>
      </c>
      <c r="O241" s="79" t="s">
        <v>15088</v>
      </c>
      <c r="P241" s="79" t="s">
        <v>15089</v>
      </c>
    </row>
    <row r="242" spans="1:16" ht="12.75">
      <c r="A242" s="77">
        <v>14</v>
      </c>
      <c r="B242" s="79" t="s">
        <v>15090</v>
      </c>
      <c r="C242" s="79" t="s">
        <v>15091</v>
      </c>
      <c r="D242" s="79" t="s">
        <v>15092</v>
      </c>
      <c r="E242" s="79" t="s">
        <v>15093</v>
      </c>
      <c r="F242" s="79" t="s">
        <v>15094</v>
      </c>
      <c r="G242" s="79" t="s">
        <v>15095</v>
      </c>
      <c r="H242" s="79" t="s">
        <v>15096</v>
      </c>
      <c r="I242" s="79" t="s">
        <v>15097</v>
      </c>
      <c r="J242" s="79" t="s">
        <v>15098</v>
      </c>
      <c r="K242" s="79" t="s">
        <v>15099</v>
      </c>
      <c r="L242" s="79" t="s">
        <v>15100</v>
      </c>
      <c r="M242" s="79" t="s">
        <v>15101</v>
      </c>
      <c r="N242" s="79" t="s">
        <v>15102</v>
      </c>
      <c r="O242" s="79" t="s">
        <v>15103</v>
      </c>
      <c r="P242" s="79" t="s">
        <v>15104</v>
      </c>
    </row>
    <row r="243" spans="1:16" ht="12.75">
      <c r="A243" s="77">
        <v>15</v>
      </c>
      <c r="B243" s="79" t="s">
        <v>15105</v>
      </c>
      <c r="C243" s="79" t="s">
        <v>15106</v>
      </c>
      <c r="D243" s="79" t="s">
        <v>15107</v>
      </c>
      <c r="E243" s="79" t="s">
        <v>15108</v>
      </c>
      <c r="F243" s="79" t="s">
        <v>15109</v>
      </c>
      <c r="G243" s="79" t="s">
        <v>15110</v>
      </c>
      <c r="H243" s="79" t="s">
        <v>15111</v>
      </c>
      <c r="I243" s="79" t="s">
        <v>15112</v>
      </c>
      <c r="J243" s="79" t="s">
        <v>15113</v>
      </c>
      <c r="K243" s="79" t="s">
        <v>15114</v>
      </c>
      <c r="L243" s="79" t="s">
        <v>15115</v>
      </c>
      <c r="M243" s="79" t="s">
        <v>15116</v>
      </c>
      <c r="N243" s="79" t="s">
        <v>15117</v>
      </c>
      <c r="O243" s="79" t="s">
        <v>15118</v>
      </c>
      <c r="P243" s="79" t="s">
        <v>15119</v>
      </c>
    </row>
    <row r="244" spans="1:16" ht="12.75">
      <c r="A244" s="77">
        <v>16</v>
      </c>
      <c r="B244" s="79" t="s">
        <v>15120</v>
      </c>
      <c r="C244" s="79" t="s">
        <v>15121</v>
      </c>
      <c r="D244" s="79" t="s">
        <v>15122</v>
      </c>
      <c r="E244" s="79" t="s">
        <v>15123</v>
      </c>
      <c r="F244" s="79" t="s">
        <v>15124</v>
      </c>
      <c r="G244" s="79" t="s">
        <v>15125</v>
      </c>
      <c r="H244" s="79" t="s">
        <v>15126</v>
      </c>
      <c r="I244" s="79" t="s">
        <v>15127</v>
      </c>
      <c r="J244" s="79" t="s">
        <v>15128</v>
      </c>
      <c r="K244" s="79" t="s">
        <v>15129</v>
      </c>
      <c r="L244" s="79" t="s">
        <v>15130</v>
      </c>
      <c r="M244" s="79" t="s">
        <v>15131</v>
      </c>
      <c r="N244" s="79" t="s">
        <v>15132</v>
      </c>
      <c r="O244" s="79" t="s">
        <v>15133</v>
      </c>
      <c r="P244" s="79" t="s">
        <v>15134</v>
      </c>
    </row>
    <row r="245" spans="1:16" ht="12.75">
      <c r="A245" s="77">
        <v>17</v>
      </c>
      <c r="B245" s="79" t="s">
        <v>15135</v>
      </c>
      <c r="C245" s="79" t="s">
        <v>15136</v>
      </c>
      <c r="D245" s="79" t="s">
        <v>15137</v>
      </c>
      <c r="E245" s="79" t="s">
        <v>15138</v>
      </c>
      <c r="F245" s="79" t="s">
        <v>15139</v>
      </c>
      <c r="G245" s="79" t="s">
        <v>15140</v>
      </c>
      <c r="H245" s="79" t="s">
        <v>15141</v>
      </c>
      <c r="I245" s="79" t="s">
        <v>15142</v>
      </c>
      <c r="J245" s="79" t="s">
        <v>15143</v>
      </c>
      <c r="K245" s="79" t="s">
        <v>15144</v>
      </c>
      <c r="L245" s="79" t="s">
        <v>15145</v>
      </c>
      <c r="M245" s="79" t="s">
        <v>15146</v>
      </c>
      <c r="N245" s="79" t="s">
        <v>15147</v>
      </c>
      <c r="O245" s="79" t="s">
        <v>15148</v>
      </c>
      <c r="P245" s="79" t="s">
        <v>15149</v>
      </c>
    </row>
    <row r="246" spans="1:16" ht="12.75">
      <c r="A246" s="77">
        <v>18</v>
      </c>
      <c r="B246" s="79" t="s">
        <v>15150</v>
      </c>
      <c r="C246" s="79" t="s">
        <v>15151</v>
      </c>
      <c r="D246" s="79" t="s">
        <v>15152</v>
      </c>
      <c r="E246" s="79" t="s">
        <v>15153</v>
      </c>
      <c r="F246" s="79" t="s">
        <v>15154</v>
      </c>
      <c r="G246" s="79" t="s">
        <v>15155</v>
      </c>
      <c r="H246" s="79" t="s">
        <v>15156</v>
      </c>
      <c r="I246" s="79" t="s">
        <v>15157</v>
      </c>
      <c r="J246" s="79" t="s">
        <v>15158</v>
      </c>
      <c r="K246" s="79" t="s">
        <v>15159</v>
      </c>
      <c r="L246" s="79" t="s">
        <v>15160</v>
      </c>
      <c r="M246" s="79" t="s">
        <v>15161</v>
      </c>
      <c r="N246" s="79" t="s">
        <v>15162</v>
      </c>
      <c r="O246" s="79" t="s">
        <v>15163</v>
      </c>
      <c r="P246" s="79" t="s">
        <v>15164</v>
      </c>
    </row>
    <row r="247" spans="1:16" ht="12.75">
      <c r="A247" s="77">
        <v>19</v>
      </c>
      <c r="B247" s="79" t="s">
        <v>15165</v>
      </c>
      <c r="C247" s="79" t="s">
        <v>15166</v>
      </c>
      <c r="D247" s="79" t="s">
        <v>15167</v>
      </c>
      <c r="E247" s="79" t="s">
        <v>15168</v>
      </c>
      <c r="F247" s="79" t="s">
        <v>15169</v>
      </c>
      <c r="G247" s="79" t="s">
        <v>15170</v>
      </c>
      <c r="H247" s="79" t="s">
        <v>15171</v>
      </c>
      <c r="I247" s="79" t="s">
        <v>15172</v>
      </c>
      <c r="J247" s="79" t="s">
        <v>15173</v>
      </c>
      <c r="K247" s="79" t="s">
        <v>15174</v>
      </c>
      <c r="L247" s="79" t="s">
        <v>15175</v>
      </c>
      <c r="M247" s="79" t="s">
        <v>15176</v>
      </c>
      <c r="N247" s="79" t="s">
        <v>15177</v>
      </c>
      <c r="O247" s="79" t="s">
        <v>15178</v>
      </c>
      <c r="P247" s="79" t="s">
        <v>15179</v>
      </c>
    </row>
    <row r="248" spans="1:16" ht="12.75">
      <c r="A248" s="77">
        <v>20</v>
      </c>
      <c r="B248" s="79" t="s">
        <v>15180</v>
      </c>
      <c r="C248" s="79" t="s">
        <v>15181</v>
      </c>
      <c r="D248" s="79" t="s">
        <v>15182</v>
      </c>
      <c r="E248" s="79" t="s">
        <v>15183</v>
      </c>
      <c r="F248" s="79" t="s">
        <v>15184</v>
      </c>
      <c r="G248" s="79" t="s">
        <v>15185</v>
      </c>
      <c r="H248" s="79" t="s">
        <v>15186</v>
      </c>
      <c r="I248" s="79" t="s">
        <v>15187</v>
      </c>
      <c r="J248" s="79" t="s">
        <v>15188</v>
      </c>
      <c r="K248" s="79" t="s">
        <v>15189</v>
      </c>
      <c r="L248" s="79" t="s">
        <v>15190</v>
      </c>
      <c r="M248" s="79" t="s">
        <v>15191</v>
      </c>
      <c r="N248" s="79" t="s">
        <v>15192</v>
      </c>
      <c r="O248" s="79" t="s">
        <v>15193</v>
      </c>
      <c r="P248" s="79" t="s">
        <v>15194</v>
      </c>
    </row>
    <row r="249" spans="1:16" ht="12.75">
      <c r="A249" s="77">
        <v>21</v>
      </c>
      <c r="B249" s="79" t="s">
        <v>15195</v>
      </c>
      <c r="C249" s="79" t="s">
        <v>15196</v>
      </c>
      <c r="D249" s="79" t="s">
        <v>15197</v>
      </c>
      <c r="E249" s="79" t="s">
        <v>15198</v>
      </c>
      <c r="F249" s="79" t="s">
        <v>15199</v>
      </c>
      <c r="G249" s="79" t="s">
        <v>15200</v>
      </c>
      <c r="H249" s="79" t="s">
        <v>15201</v>
      </c>
      <c r="I249" s="79" t="s">
        <v>15202</v>
      </c>
      <c r="J249" s="79" t="s">
        <v>15203</v>
      </c>
      <c r="K249" s="79" t="s">
        <v>15204</v>
      </c>
      <c r="L249" s="79" t="s">
        <v>15205</v>
      </c>
      <c r="M249" s="79" t="s">
        <v>15206</v>
      </c>
      <c r="N249" s="79" t="s">
        <v>15207</v>
      </c>
      <c r="O249" s="79" t="s">
        <v>15208</v>
      </c>
      <c r="P249" s="79" t="s">
        <v>15209</v>
      </c>
    </row>
    <row r="250" spans="1:16" ht="12.75">
      <c r="A250" s="77">
        <v>22</v>
      </c>
      <c r="B250" s="79" t="s">
        <v>15210</v>
      </c>
      <c r="C250" s="79" t="s">
        <v>15211</v>
      </c>
      <c r="D250" s="79" t="s">
        <v>15212</v>
      </c>
      <c r="E250" s="79" t="s">
        <v>15213</v>
      </c>
      <c r="F250" s="79" t="s">
        <v>15214</v>
      </c>
      <c r="G250" s="79" t="s">
        <v>15215</v>
      </c>
      <c r="H250" s="79" t="s">
        <v>15216</v>
      </c>
      <c r="I250" s="79" t="s">
        <v>15217</v>
      </c>
      <c r="J250" s="79" t="s">
        <v>15218</v>
      </c>
      <c r="K250" s="79" t="s">
        <v>15219</v>
      </c>
      <c r="L250" s="79" t="s">
        <v>15220</v>
      </c>
      <c r="M250" s="79" t="s">
        <v>15221</v>
      </c>
      <c r="N250" s="79" t="s">
        <v>15222</v>
      </c>
      <c r="O250" s="79" t="s">
        <v>15223</v>
      </c>
      <c r="P250" s="79" t="s">
        <v>15224</v>
      </c>
    </row>
    <row r="251" spans="1:16" ht="12.75">
      <c r="A251" s="77">
        <v>23</v>
      </c>
      <c r="B251" s="79" t="s">
        <v>15225</v>
      </c>
      <c r="C251" s="79" t="s">
        <v>15226</v>
      </c>
      <c r="D251" s="79" t="s">
        <v>15227</v>
      </c>
      <c r="E251" s="79" t="s">
        <v>15228</v>
      </c>
      <c r="F251" s="79" t="s">
        <v>15229</v>
      </c>
      <c r="G251" s="79" t="s">
        <v>15230</v>
      </c>
      <c r="H251" s="79" t="s">
        <v>15231</v>
      </c>
      <c r="I251" s="79" t="s">
        <v>15232</v>
      </c>
      <c r="J251" s="79" t="s">
        <v>15233</v>
      </c>
      <c r="K251" s="79" t="s">
        <v>15234</v>
      </c>
      <c r="L251" s="79" t="s">
        <v>15235</v>
      </c>
      <c r="M251" s="79" t="s">
        <v>15236</v>
      </c>
      <c r="N251" s="79" t="s">
        <v>15237</v>
      </c>
      <c r="O251" s="79" t="s">
        <v>15238</v>
      </c>
      <c r="P251" s="79" t="s">
        <v>15239</v>
      </c>
    </row>
    <row r="252" spans="1:16" ht="12.75">
      <c r="A252" s="77">
        <v>24</v>
      </c>
      <c r="B252" s="79" t="s">
        <v>15240</v>
      </c>
      <c r="C252" s="79" t="s">
        <v>15241</v>
      </c>
      <c r="D252" s="79" t="s">
        <v>15242</v>
      </c>
      <c r="E252" s="79" t="s">
        <v>15243</v>
      </c>
      <c r="F252" s="79" t="s">
        <v>15244</v>
      </c>
      <c r="G252" s="79" t="s">
        <v>15245</v>
      </c>
      <c r="H252" s="79" t="s">
        <v>15246</v>
      </c>
      <c r="I252" s="79" t="s">
        <v>15247</v>
      </c>
      <c r="J252" s="79" t="s">
        <v>15248</v>
      </c>
      <c r="K252" s="79" t="s">
        <v>15249</v>
      </c>
      <c r="L252" s="79" t="s">
        <v>15250</v>
      </c>
      <c r="M252" s="79" t="s">
        <v>15251</v>
      </c>
      <c r="N252" s="79" t="s">
        <v>15252</v>
      </c>
      <c r="O252" s="79" t="s">
        <v>15253</v>
      </c>
      <c r="P252" s="79" t="s">
        <v>15254</v>
      </c>
    </row>
    <row r="253" spans="1:16" ht="12.75">
      <c r="A253" s="77">
        <v>25</v>
      </c>
      <c r="B253" s="79" t="s">
        <v>15255</v>
      </c>
      <c r="C253" s="79" t="s">
        <v>15256</v>
      </c>
      <c r="D253" s="79" t="s">
        <v>15257</v>
      </c>
      <c r="E253" s="79" t="s">
        <v>15258</v>
      </c>
      <c r="F253" s="79" t="s">
        <v>15259</v>
      </c>
      <c r="G253" s="79" t="s">
        <v>15260</v>
      </c>
      <c r="H253" s="79" t="s">
        <v>15261</v>
      </c>
      <c r="I253" s="79" t="s">
        <v>15262</v>
      </c>
      <c r="J253" s="79" t="s">
        <v>15263</v>
      </c>
      <c r="K253" s="79" t="s">
        <v>15264</v>
      </c>
      <c r="L253" s="79" t="s">
        <v>15265</v>
      </c>
      <c r="M253" s="79" t="s">
        <v>15266</v>
      </c>
      <c r="N253" s="79" t="s">
        <v>15267</v>
      </c>
      <c r="O253" s="79" t="s">
        <v>15268</v>
      </c>
      <c r="P253" s="79" t="s">
        <v>15269</v>
      </c>
    </row>
    <row r="254" spans="1:16" ht="12.75">
      <c r="A254" s="77">
        <v>26</v>
      </c>
      <c r="B254" s="79" t="s">
        <v>15270</v>
      </c>
      <c r="C254" s="79" t="s">
        <v>15271</v>
      </c>
      <c r="D254" s="79" t="s">
        <v>15272</v>
      </c>
      <c r="E254" s="79" t="s">
        <v>15273</v>
      </c>
      <c r="F254" s="79" t="s">
        <v>15274</v>
      </c>
      <c r="G254" s="79" t="s">
        <v>15275</v>
      </c>
      <c r="H254" s="79" t="s">
        <v>15276</v>
      </c>
      <c r="I254" s="79" t="s">
        <v>15277</v>
      </c>
      <c r="J254" s="79" t="s">
        <v>15278</v>
      </c>
      <c r="K254" s="79" t="s">
        <v>15279</v>
      </c>
      <c r="L254" s="79" t="s">
        <v>15280</v>
      </c>
      <c r="M254" s="79" t="s">
        <v>15281</v>
      </c>
      <c r="N254" s="79" t="s">
        <v>15282</v>
      </c>
      <c r="O254" s="79" t="s">
        <v>15283</v>
      </c>
      <c r="P254" s="79" t="s">
        <v>15284</v>
      </c>
    </row>
    <row r="255" spans="1:16" ht="12.75">
      <c r="A255" s="77">
        <v>27</v>
      </c>
      <c r="B255" s="79" t="s">
        <v>15285</v>
      </c>
      <c r="C255" s="79" t="s">
        <v>15286</v>
      </c>
      <c r="D255" s="79" t="s">
        <v>15287</v>
      </c>
      <c r="E255" s="79" t="s">
        <v>15288</v>
      </c>
      <c r="F255" s="79" t="s">
        <v>15289</v>
      </c>
      <c r="G255" s="79" t="s">
        <v>15290</v>
      </c>
      <c r="H255" s="79" t="s">
        <v>15291</v>
      </c>
      <c r="I255" s="79" t="s">
        <v>15292</v>
      </c>
      <c r="J255" s="79" t="s">
        <v>15293</v>
      </c>
      <c r="K255" s="79" t="s">
        <v>15294</v>
      </c>
      <c r="L255" s="79" t="s">
        <v>15295</v>
      </c>
      <c r="M255" s="79" t="s">
        <v>15296</v>
      </c>
      <c r="N255" s="79" t="s">
        <v>15297</v>
      </c>
      <c r="O255" s="79" t="s">
        <v>15298</v>
      </c>
      <c r="P255" s="79" t="s">
        <v>15299</v>
      </c>
    </row>
    <row r="256" spans="1:16" ht="12.75">
      <c r="A256" s="77">
        <v>28</v>
      </c>
      <c r="B256" s="79" t="s">
        <v>15300</v>
      </c>
      <c r="C256" s="79" t="s">
        <v>15301</v>
      </c>
      <c r="D256" s="79" t="s">
        <v>15302</v>
      </c>
      <c r="E256" s="79" t="s">
        <v>15303</v>
      </c>
      <c r="F256" s="79" t="s">
        <v>15304</v>
      </c>
      <c r="G256" s="79" t="s">
        <v>15305</v>
      </c>
      <c r="H256" s="79" t="s">
        <v>15306</v>
      </c>
      <c r="I256" s="79" t="s">
        <v>15307</v>
      </c>
      <c r="J256" s="79" t="s">
        <v>15308</v>
      </c>
      <c r="K256" s="79" t="s">
        <v>15309</v>
      </c>
      <c r="L256" s="79" t="s">
        <v>15310</v>
      </c>
      <c r="M256" s="79" t="s">
        <v>15311</v>
      </c>
      <c r="N256" s="79" t="s">
        <v>15312</v>
      </c>
      <c r="O256" s="79" t="s">
        <v>15313</v>
      </c>
      <c r="P256" s="79" t="s">
        <v>15314</v>
      </c>
    </row>
    <row r="257" spans="1:16" ht="12.75">
      <c r="A257" s="77">
        <v>29</v>
      </c>
      <c r="B257" s="79" t="s">
        <v>15315</v>
      </c>
      <c r="C257" s="79" t="s">
        <v>15316</v>
      </c>
      <c r="D257" s="79" t="s">
        <v>15317</v>
      </c>
      <c r="E257" s="79" t="s">
        <v>15318</v>
      </c>
      <c r="F257" s="79" t="s">
        <v>15319</v>
      </c>
      <c r="G257" s="79" t="s">
        <v>15320</v>
      </c>
      <c r="H257" s="79" t="s">
        <v>15321</v>
      </c>
      <c r="I257" s="79" t="s">
        <v>15322</v>
      </c>
      <c r="J257" s="79" t="s">
        <v>15323</v>
      </c>
      <c r="K257" s="79" t="s">
        <v>15324</v>
      </c>
      <c r="L257" s="79" t="s">
        <v>15325</v>
      </c>
      <c r="M257" s="79" t="s">
        <v>15326</v>
      </c>
      <c r="N257" s="79" t="s">
        <v>15327</v>
      </c>
      <c r="O257" s="79" t="s">
        <v>15328</v>
      </c>
      <c r="P257" s="79" t="s">
        <v>15329</v>
      </c>
    </row>
    <row r="258" spans="1:16" ht="12.75">
      <c r="A258" s="77">
        <v>30</v>
      </c>
      <c r="B258" s="79" t="s">
        <v>15330</v>
      </c>
      <c r="C258" s="79" t="s">
        <v>15331</v>
      </c>
      <c r="D258" s="79" t="s">
        <v>15332</v>
      </c>
      <c r="E258" s="79" t="s">
        <v>15333</v>
      </c>
      <c r="F258" s="79" t="s">
        <v>15334</v>
      </c>
      <c r="G258" s="79" t="s">
        <v>15335</v>
      </c>
      <c r="H258" s="79" t="s">
        <v>15336</v>
      </c>
      <c r="I258" s="79" t="s">
        <v>15337</v>
      </c>
      <c r="J258" s="79" t="s">
        <v>15338</v>
      </c>
      <c r="K258" s="79" t="s">
        <v>15339</v>
      </c>
      <c r="L258" s="79" t="s">
        <v>15340</v>
      </c>
      <c r="M258" s="79" t="s">
        <v>15341</v>
      </c>
      <c r="N258" s="79" t="s">
        <v>15342</v>
      </c>
      <c r="O258" s="79" t="s">
        <v>15343</v>
      </c>
      <c r="P258" s="79" t="s">
        <v>15344</v>
      </c>
    </row>
    <row r="259" spans="1:16" ht="12.75">
      <c r="A259" s="77">
        <v>31</v>
      </c>
      <c r="B259" s="79" t="s">
        <v>15345</v>
      </c>
      <c r="C259" s="79" t="s">
        <v>15346</v>
      </c>
      <c r="D259" s="79" t="s">
        <v>15347</v>
      </c>
      <c r="E259" s="79" t="s">
        <v>15348</v>
      </c>
      <c r="F259" s="79" t="s">
        <v>15349</v>
      </c>
      <c r="G259" s="79" t="s">
        <v>15350</v>
      </c>
      <c r="H259" s="79" t="s">
        <v>15351</v>
      </c>
      <c r="I259" s="79" t="s">
        <v>15352</v>
      </c>
      <c r="J259" s="79" t="s">
        <v>15353</v>
      </c>
      <c r="K259" s="79" t="s">
        <v>15354</v>
      </c>
      <c r="L259" s="79" t="s">
        <v>15355</v>
      </c>
      <c r="M259" s="79" t="s">
        <v>15356</v>
      </c>
      <c r="N259" s="79" t="s">
        <v>15357</v>
      </c>
      <c r="O259" s="79" t="s">
        <v>15358</v>
      </c>
      <c r="P259" s="79" t="s">
        <v>15359</v>
      </c>
    </row>
    <row r="260" spans="1:16" ht="12.75">
      <c r="A260" s="77">
        <v>32</v>
      </c>
      <c r="B260" s="79" t="s">
        <v>15360</v>
      </c>
      <c r="C260" s="79" t="s">
        <v>15361</v>
      </c>
      <c r="D260" s="79" t="s">
        <v>15362</v>
      </c>
      <c r="E260" s="79" t="s">
        <v>15363</v>
      </c>
      <c r="F260" s="79" t="s">
        <v>15364</v>
      </c>
      <c r="G260" s="79" t="s">
        <v>15365</v>
      </c>
      <c r="H260" s="79" t="s">
        <v>15366</v>
      </c>
      <c r="I260" s="79" t="s">
        <v>15367</v>
      </c>
      <c r="J260" s="79" t="s">
        <v>15368</v>
      </c>
      <c r="K260" s="79" t="s">
        <v>15369</v>
      </c>
      <c r="L260" s="79" t="s">
        <v>15370</v>
      </c>
      <c r="M260" s="79" t="s">
        <v>15371</v>
      </c>
      <c r="N260" s="79" t="s">
        <v>15372</v>
      </c>
      <c r="O260" s="79" t="s">
        <v>15373</v>
      </c>
      <c r="P260" s="79" t="s">
        <v>15374</v>
      </c>
    </row>
    <row r="261" spans="1:16" ht="12.75">
      <c r="A261" s="77">
        <v>33</v>
      </c>
      <c r="B261" s="79" t="s">
        <v>15375</v>
      </c>
      <c r="C261" s="79" t="s">
        <v>15376</v>
      </c>
      <c r="D261" s="79" t="s">
        <v>15377</v>
      </c>
      <c r="E261" s="79" t="s">
        <v>15378</v>
      </c>
      <c r="F261" s="79" t="s">
        <v>15379</v>
      </c>
      <c r="G261" s="79" t="s">
        <v>15380</v>
      </c>
      <c r="H261" s="79" t="s">
        <v>15381</v>
      </c>
      <c r="I261" s="79" t="s">
        <v>15382</v>
      </c>
      <c r="J261" s="79" t="s">
        <v>15383</v>
      </c>
      <c r="K261" s="79" t="s">
        <v>15384</v>
      </c>
      <c r="L261" s="79" t="s">
        <v>15385</v>
      </c>
      <c r="M261" s="79" t="s">
        <v>15386</v>
      </c>
      <c r="N261" s="79" t="s">
        <v>15387</v>
      </c>
      <c r="O261" s="79" t="s">
        <v>15388</v>
      </c>
      <c r="P261" s="79" t="s">
        <v>15389</v>
      </c>
    </row>
    <row r="262" spans="1:16" ht="12.75">
      <c r="A262" s="77">
        <v>34</v>
      </c>
      <c r="B262" s="79" t="s">
        <v>15390</v>
      </c>
      <c r="C262" s="79" t="s">
        <v>15391</v>
      </c>
      <c r="D262" s="79" t="s">
        <v>15392</v>
      </c>
      <c r="E262" s="79" t="s">
        <v>15393</v>
      </c>
      <c r="F262" s="79" t="s">
        <v>15394</v>
      </c>
      <c r="G262" s="79" t="s">
        <v>15395</v>
      </c>
      <c r="H262" s="79" t="s">
        <v>15396</v>
      </c>
      <c r="I262" s="79" t="s">
        <v>15397</v>
      </c>
      <c r="J262" s="79" t="s">
        <v>15398</v>
      </c>
      <c r="K262" s="79" t="s">
        <v>15399</v>
      </c>
      <c r="L262" s="79" t="s">
        <v>15400</v>
      </c>
      <c r="M262" s="79" t="s">
        <v>15401</v>
      </c>
      <c r="N262" s="79" t="s">
        <v>15402</v>
      </c>
      <c r="O262" s="79" t="s">
        <v>15403</v>
      </c>
      <c r="P262" s="79" t="s">
        <v>15404</v>
      </c>
    </row>
    <row r="263" spans="1:16" ht="12.75">
      <c r="A263" s="77">
        <v>35</v>
      </c>
      <c r="B263" s="79" t="s">
        <v>15405</v>
      </c>
      <c r="C263" s="79" t="s">
        <v>15406</v>
      </c>
      <c r="D263" s="79" t="s">
        <v>15407</v>
      </c>
      <c r="E263" s="79" t="s">
        <v>15408</v>
      </c>
      <c r="F263" s="79" t="s">
        <v>15409</v>
      </c>
      <c r="G263" s="79" t="s">
        <v>15410</v>
      </c>
      <c r="H263" s="79" t="s">
        <v>15411</v>
      </c>
      <c r="I263" s="79" t="s">
        <v>15412</v>
      </c>
      <c r="J263" s="79" t="s">
        <v>15413</v>
      </c>
      <c r="K263" s="79" t="s">
        <v>15414</v>
      </c>
      <c r="L263" s="79" t="s">
        <v>15415</v>
      </c>
      <c r="M263" s="79" t="s">
        <v>15416</v>
      </c>
      <c r="N263" s="79" t="s">
        <v>15417</v>
      </c>
      <c r="O263" s="79" t="s">
        <v>15418</v>
      </c>
      <c r="P263" s="79" t="s">
        <v>15419</v>
      </c>
    </row>
    <row r="264" spans="1:16" ht="12.75">
      <c r="A264" s="77">
        <v>36</v>
      </c>
      <c r="B264" s="79" t="s">
        <v>15420</v>
      </c>
      <c r="C264" s="79" t="s">
        <v>15421</v>
      </c>
      <c r="D264" s="79" t="s">
        <v>15422</v>
      </c>
      <c r="E264" s="79" t="s">
        <v>15423</v>
      </c>
      <c r="F264" s="79" t="s">
        <v>15424</v>
      </c>
      <c r="G264" s="79" t="s">
        <v>15425</v>
      </c>
      <c r="H264" s="79" t="s">
        <v>15426</v>
      </c>
      <c r="I264" s="79" t="s">
        <v>15427</v>
      </c>
      <c r="J264" s="79" t="s">
        <v>15428</v>
      </c>
      <c r="K264" s="79" t="s">
        <v>15429</v>
      </c>
      <c r="L264" s="79" t="s">
        <v>15430</v>
      </c>
      <c r="M264" s="79" t="s">
        <v>15431</v>
      </c>
      <c r="N264" s="79" t="s">
        <v>15432</v>
      </c>
      <c r="O264" s="79" t="s">
        <v>15433</v>
      </c>
      <c r="P264" s="79" t="s">
        <v>15434</v>
      </c>
    </row>
    <row r="265" spans="1:16" ht="12.75">
      <c r="A265" s="77">
        <v>37</v>
      </c>
      <c r="B265" s="79" t="s">
        <v>15435</v>
      </c>
      <c r="C265" s="79" t="s">
        <v>15436</v>
      </c>
      <c r="D265" s="79" t="s">
        <v>15437</v>
      </c>
      <c r="E265" s="79" t="s">
        <v>15438</v>
      </c>
      <c r="F265" s="79" t="s">
        <v>15439</v>
      </c>
      <c r="G265" s="79" t="s">
        <v>15440</v>
      </c>
      <c r="H265" s="79" t="s">
        <v>15441</v>
      </c>
      <c r="I265" s="79" t="s">
        <v>15442</v>
      </c>
      <c r="J265" s="79" t="s">
        <v>15443</v>
      </c>
      <c r="K265" s="79" t="s">
        <v>15444</v>
      </c>
      <c r="L265" s="79" t="s">
        <v>15445</v>
      </c>
      <c r="M265" s="79" t="s">
        <v>15446</v>
      </c>
      <c r="N265" s="79" t="s">
        <v>15447</v>
      </c>
      <c r="O265" s="79" t="s">
        <v>15448</v>
      </c>
      <c r="P265" s="79" t="s">
        <v>15449</v>
      </c>
    </row>
    <row r="266" spans="1:16" ht="12.75">
      <c r="A266" s="77">
        <v>38</v>
      </c>
      <c r="B266" s="79" t="s">
        <v>15450</v>
      </c>
      <c r="C266" s="79" t="s">
        <v>15451</v>
      </c>
      <c r="D266" s="79" t="s">
        <v>15452</v>
      </c>
      <c r="E266" s="79" t="s">
        <v>15453</v>
      </c>
      <c r="F266" s="79" t="s">
        <v>15454</v>
      </c>
      <c r="G266" s="79" t="s">
        <v>15455</v>
      </c>
      <c r="H266" s="79" t="s">
        <v>15456</v>
      </c>
      <c r="I266" s="79" t="s">
        <v>15457</v>
      </c>
      <c r="J266" s="79" t="s">
        <v>15458</v>
      </c>
      <c r="K266" s="79" t="s">
        <v>15459</v>
      </c>
      <c r="L266" s="79" t="s">
        <v>15460</v>
      </c>
      <c r="M266" s="79" t="s">
        <v>15461</v>
      </c>
      <c r="N266" s="79" t="s">
        <v>15462</v>
      </c>
      <c r="O266" s="79" t="s">
        <v>15463</v>
      </c>
      <c r="P266" s="79" t="s">
        <v>15464</v>
      </c>
    </row>
    <row r="267" spans="1:16" ht="12.75">
      <c r="A267" s="77">
        <v>39</v>
      </c>
      <c r="B267" s="79" t="s">
        <v>15465</v>
      </c>
      <c r="C267" s="79" t="s">
        <v>15466</v>
      </c>
      <c r="D267" s="79" t="s">
        <v>15467</v>
      </c>
      <c r="E267" s="79" t="s">
        <v>15468</v>
      </c>
      <c r="F267" s="79" t="s">
        <v>15469</v>
      </c>
      <c r="G267" s="79" t="s">
        <v>15470</v>
      </c>
      <c r="H267" s="79" t="s">
        <v>15471</v>
      </c>
      <c r="I267" s="79" t="s">
        <v>15472</v>
      </c>
      <c r="J267" s="79" t="s">
        <v>15473</v>
      </c>
      <c r="K267" s="79" t="s">
        <v>15474</v>
      </c>
      <c r="L267" s="79" t="s">
        <v>15475</v>
      </c>
      <c r="M267" s="79" t="s">
        <v>15476</v>
      </c>
      <c r="N267" s="79" t="s">
        <v>15477</v>
      </c>
      <c r="O267" s="79" t="s">
        <v>15478</v>
      </c>
      <c r="P267" s="79" t="s">
        <v>15479</v>
      </c>
    </row>
    <row r="268" spans="1:16" ht="12.75">
      <c r="A268" s="77">
        <v>40</v>
      </c>
      <c r="B268" s="79" t="s">
        <v>15480</v>
      </c>
      <c r="C268" s="79" t="s">
        <v>15481</v>
      </c>
      <c r="D268" s="79" t="s">
        <v>15482</v>
      </c>
      <c r="E268" s="79" t="s">
        <v>15483</v>
      </c>
      <c r="F268" s="79" t="s">
        <v>15484</v>
      </c>
      <c r="G268" s="79" t="s">
        <v>15485</v>
      </c>
      <c r="H268" s="79" t="s">
        <v>15486</v>
      </c>
      <c r="I268" s="79" t="s">
        <v>15487</v>
      </c>
      <c r="J268" s="79" t="s">
        <v>15488</v>
      </c>
      <c r="K268" s="79" t="s">
        <v>15489</v>
      </c>
      <c r="L268" s="79" t="s">
        <v>15490</v>
      </c>
      <c r="M268" s="79" t="s">
        <v>15491</v>
      </c>
      <c r="N268" s="79" t="s">
        <v>15492</v>
      </c>
      <c r="O268" s="79" t="s">
        <v>15493</v>
      </c>
      <c r="P268" s="79" t="s">
        <v>15494</v>
      </c>
    </row>
    <row r="269" spans="1:16" ht="12.75">
      <c r="A269" s="77">
        <v>41</v>
      </c>
      <c r="B269" s="79" t="s">
        <v>15495</v>
      </c>
      <c r="C269" s="79" t="s">
        <v>15496</v>
      </c>
      <c r="D269" s="79" t="s">
        <v>15497</v>
      </c>
      <c r="E269" s="79" t="s">
        <v>15498</v>
      </c>
      <c r="F269" s="79" t="s">
        <v>15499</v>
      </c>
      <c r="G269" s="79" t="s">
        <v>15500</v>
      </c>
      <c r="H269" s="79" t="s">
        <v>15501</v>
      </c>
      <c r="I269" s="79" t="s">
        <v>15502</v>
      </c>
      <c r="J269" s="79" t="s">
        <v>15503</v>
      </c>
      <c r="K269" s="79" t="s">
        <v>15504</v>
      </c>
      <c r="L269" s="79" t="s">
        <v>15505</v>
      </c>
      <c r="M269" s="79" t="s">
        <v>15506</v>
      </c>
      <c r="N269" s="79" t="s">
        <v>15507</v>
      </c>
      <c r="O269" s="79" t="s">
        <v>15508</v>
      </c>
      <c r="P269" s="79" t="s">
        <v>15509</v>
      </c>
    </row>
    <row r="270" spans="1:16" ht="12.75">
      <c r="A270" s="77">
        <v>42</v>
      </c>
      <c r="B270" s="79" t="s">
        <v>15510</v>
      </c>
      <c r="C270" s="79" t="s">
        <v>15511</v>
      </c>
      <c r="D270" s="79" t="s">
        <v>15512</v>
      </c>
      <c r="E270" s="79" t="s">
        <v>15513</v>
      </c>
      <c r="F270" s="79" t="s">
        <v>15514</v>
      </c>
      <c r="G270" s="79" t="s">
        <v>15515</v>
      </c>
      <c r="H270" s="79" t="s">
        <v>15516</v>
      </c>
      <c r="I270" s="79" t="s">
        <v>15517</v>
      </c>
      <c r="J270" s="79" t="s">
        <v>15518</v>
      </c>
      <c r="K270" s="79" t="s">
        <v>15519</v>
      </c>
      <c r="L270" s="79" t="s">
        <v>15520</v>
      </c>
      <c r="M270" s="79" t="s">
        <v>15521</v>
      </c>
      <c r="N270" s="79" t="s">
        <v>15522</v>
      </c>
      <c r="O270" s="79" t="s">
        <v>15523</v>
      </c>
      <c r="P270" s="79" t="s">
        <v>15524</v>
      </c>
    </row>
    <row r="271" spans="1:16" ht="12.75">
      <c r="A271" s="77">
        <v>43</v>
      </c>
      <c r="B271" s="79" t="s">
        <v>15525</v>
      </c>
      <c r="C271" s="79" t="s">
        <v>15526</v>
      </c>
      <c r="D271" s="79" t="s">
        <v>15527</v>
      </c>
      <c r="E271" s="79" t="s">
        <v>15528</v>
      </c>
      <c r="F271" s="79" t="s">
        <v>15529</v>
      </c>
      <c r="G271" s="79" t="s">
        <v>15530</v>
      </c>
      <c r="H271" s="79" t="s">
        <v>15531</v>
      </c>
      <c r="I271" s="79" t="s">
        <v>15532</v>
      </c>
      <c r="J271" s="79" t="s">
        <v>15533</v>
      </c>
      <c r="K271" s="79" t="s">
        <v>15534</v>
      </c>
      <c r="L271" s="79" t="s">
        <v>15535</v>
      </c>
      <c r="M271" s="79" t="s">
        <v>15536</v>
      </c>
      <c r="N271" s="79" t="s">
        <v>15537</v>
      </c>
      <c r="O271" s="79" t="s">
        <v>15538</v>
      </c>
      <c r="P271" s="79" t="s">
        <v>15539</v>
      </c>
    </row>
    <row r="272" spans="1:16" ht="12.75">
      <c r="A272" s="77">
        <v>44</v>
      </c>
      <c r="B272" s="79" t="s">
        <v>15540</v>
      </c>
      <c r="C272" s="79" t="s">
        <v>15541</v>
      </c>
      <c r="D272" s="79" t="s">
        <v>15542</v>
      </c>
      <c r="E272" s="79" t="s">
        <v>15543</v>
      </c>
      <c r="F272" s="79" t="s">
        <v>15544</v>
      </c>
      <c r="G272" s="79" t="s">
        <v>15545</v>
      </c>
      <c r="H272" s="79" t="s">
        <v>15546</v>
      </c>
      <c r="I272" s="79" t="s">
        <v>15547</v>
      </c>
      <c r="J272" s="79" t="s">
        <v>15548</v>
      </c>
      <c r="K272" s="79" t="s">
        <v>15549</v>
      </c>
      <c r="L272" s="79" t="s">
        <v>15550</v>
      </c>
      <c r="M272" s="79" t="s">
        <v>15551</v>
      </c>
      <c r="N272" s="79" t="s">
        <v>15552</v>
      </c>
      <c r="O272" s="79" t="s">
        <v>15553</v>
      </c>
      <c r="P272" s="79" t="s">
        <v>15554</v>
      </c>
    </row>
    <row r="273" spans="1:16" ht="12.75">
      <c r="A273" s="77">
        <v>45</v>
      </c>
      <c r="B273" s="79" t="s">
        <v>15555</v>
      </c>
      <c r="C273" s="79" t="s">
        <v>15556</v>
      </c>
      <c r="D273" s="79" t="s">
        <v>15557</v>
      </c>
      <c r="E273" s="79" t="s">
        <v>15558</v>
      </c>
      <c r="F273" s="79" t="s">
        <v>15559</v>
      </c>
      <c r="G273" s="79" t="s">
        <v>15560</v>
      </c>
      <c r="H273" s="79" t="s">
        <v>15561</v>
      </c>
      <c r="I273" s="79" t="s">
        <v>15562</v>
      </c>
      <c r="J273" s="79" t="s">
        <v>15563</v>
      </c>
      <c r="K273" s="79" t="s">
        <v>15564</v>
      </c>
      <c r="L273" s="79" t="s">
        <v>15565</v>
      </c>
      <c r="M273" s="79" t="s">
        <v>15566</v>
      </c>
      <c r="N273" s="79" t="s">
        <v>15567</v>
      </c>
      <c r="O273" s="79" t="s">
        <v>15568</v>
      </c>
      <c r="P273" s="79" t="s">
        <v>15569</v>
      </c>
    </row>
    <row r="274" spans="1:16" ht="12.75">
      <c r="A274" s="77">
        <v>46</v>
      </c>
      <c r="B274" s="79" t="s">
        <v>15570</v>
      </c>
      <c r="C274" s="79" t="s">
        <v>15571</v>
      </c>
      <c r="D274" s="79" t="s">
        <v>15572</v>
      </c>
      <c r="E274" s="79" t="s">
        <v>15573</v>
      </c>
      <c r="F274" s="79" t="s">
        <v>15574</v>
      </c>
      <c r="G274" s="79" t="s">
        <v>15575</v>
      </c>
      <c r="H274" s="79" t="s">
        <v>15576</v>
      </c>
      <c r="I274" s="79" t="s">
        <v>15577</v>
      </c>
      <c r="J274" s="79" t="s">
        <v>15578</v>
      </c>
      <c r="K274" s="79" t="s">
        <v>15579</v>
      </c>
      <c r="L274" s="79" t="s">
        <v>15580</v>
      </c>
      <c r="M274" s="79" t="s">
        <v>15581</v>
      </c>
      <c r="N274" s="79" t="s">
        <v>15582</v>
      </c>
      <c r="O274" s="79" t="s">
        <v>15583</v>
      </c>
      <c r="P274" s="79" t="s">
        <v>15584</v>
      </c>
    </row>
    <row r="275" spans="1:16" ht="12.75">
      <c r="A275" s="77">
        <v>47</v>
      </c>
      <c r="B275" s="79" t="s">
        <v>15585</v>
      </c>
      <c r="C275" s="79" t="s">
        <v>15586</v>
      </c>
      <c r="D275" s="79" t="s">
        <v>15587</v>
      </c>
      <c r="E275" s="79" t="s">
        <v>15588</v>
      </c>
      <c r="F275" s="79" t="s">
        <v>15589</v>
      </c>
      <c r="G275" s="79" t="s">
        <v>15590</v>
      </c>
      <c r="H275" s="79" t="s">
        <v>15591</v>
      </c>
      <c r="I275" s="79" t="s">
        <v>15592</v>
      </c>
      <c r="J275" s="79" t="s">
        <v>15593</v>
      </c>
      <c r="K275" s="79" t="s">
        <v>15594</v>
      </c>
      <c r="L275" s="79" t="s">
        <v>15595</v>
      </c>
      <c r="M275" s="79" t="s">
        <v>15596</v>
      </c>
      <c r="N275" s="79" t="s">
        <v>15597</v>
      </c>
      <c r="O275" s="79" t="s">
        <v>15598</v>
      </c>
      <c r="P275" s="79" t="s">
        <v>15599</v>
      </c>
    </row>
    <row r="276" spans="1:16" ht="12.75">
      <c r="A276" s="77">
        <v>48</v>
      </c>
      <c r="B276" s="79" t="s">
        <v>15600</v>
      </c>
      <c r="C276" s="79" t="s">
        <v>15601</v>
      </c>
      <c r="D276" s="79" t="s">
        <v>15602</v>
      </c>
      <c r="E276" s="79" t="s">
        <v>15603</v>
      </c>
      <c r="F276" s="79" t="s">
        <v>15604</v>
      </c>
      <c r="G276" s="79" t="s">
        <v>15605</v>
      </c>
      <c r="H276" s="79" t="s">
        <v>15606</v>
      </c>
      <c r="I276" s="79" t="s">
        <v>15607</v>
      </c>
      <c r="J276" s="79" t="s">
        <v>15608</v>
      </c>
      <c r="K276" s="79" t="s">
        <v>15609</v>
      </c>
      <c r="L276" s="79" t="s">
        <v>15610</v>
      </c>
      <c r="M276" s="79" t="s">
        <v>15611</v>
      </c>
      <c r="N276" s="79" t="s">
        <v>15612</v>
      </c>
      <c r="O276" s="79" t="s">
        <v>15613</v>
      </c>
      <c r="P276" s="79" t="s">
        <v>15614</v>
      </c>
    </row>
    <row r="278" ht="12.75">
      <c r="A278" s="76" t="e">
        <f>HLOOKUP('[2]NEER Claim Cost Calculator'!$I$22,B282:Q331,MATCH('[2]NEER Claim Cost Calculator'!$K$22,A282:A331))</f>
        <v>#REF!</v>
      </c>
    </row>
    <row r="279" spans="1:16" ht="12.75">
      <c r="A279" s="475" t="s">
        <v>15615</v>
      </c>
      <c r="B279" s="475"/>
      <c r="C279" s="475"/>
      <c r="D279" s="475"/>
      <c r="E279" s="475"/>
      <c r="F279" s="475"/>
      <c r="G279" s="475"/>
      <c r="H279" s="475"/>
      <c r="I279" s="475"/>
      <c r="J279" s="475"/>
      <c r="K279" s="475"/>
      <c r="L279" s="475"/>
      <c r="M279" s="475"/>
      <c r="N279" s="475"/>
      <c r="O279" s="475"/>
      <c r="P279" s="475"/>
    </row>
    <row r="280" spans="1:16" ht="12.75">
      <c r="A280" s="479" t="s">
        <v>15616</v>
      </c>
      <c r="B280" s="479"/>
      <c r="C280" s="479"/>
      <c r="D280" s="479"/>
      <c r="E280" s="479"/>
      <c r="F280" s="479"/>
      <c r="G280" s="479"/>
      <c r="H280" s="479"/>
      <c r="I280" s="479"/>
      <c r="J280" s="479"/>
      <c r="K280" s="479"/>
      <c r="L280" s="479"/>
      <c r="M280" s="479"/>
      <c r="N280" s="479"/>
      <c r="O280" s="479"/>
      <c r="P280" s="479"/>
    </row>
    <row r="281" spans="1:16" ht="12.75">
      <c r="A281" s="80" t="s">
        <v>15617</v>
      </c>
      <c r="B281" s="81" t="s">
        <v>15618</v>
      </c>
      <c r="C281" s="81" t="s">
        <v>15619</v>
      </c>
      <c r="D281" s="81" t="s">
        <v>15620</v>
      </c>
      <c r="E281" s="81" t="s">
        <v>15621</v>
      </c>
      <c r="F281" s="81" t="s">
        <v>15622</v>
      </c>
      <c r="G281" s="81" t="s">
        <v>15623</v>
      </c>
      <c r="H281" s="81" t="s">
        <v>15624</v>
      </c>
      <c r="I281" s="81" t="s">
        <v>15625</v>
      </c>
      <c r="J281" s="81" t="s">
        <v>15626</v>
      </c>
      <c r="K281" s="81" t="s">
        <v>15627</v>
      </c>
      <c r="L281" s="81" t="s">
        <v>15628</v>
      </c>
      <c r="M281" s="81" t="s">
        <v>15629</v>
      </c>
      <c r="N281" s="81" t="s">
        <v>15630</v>
      </c>
      <c r="O281" s="81" t="s">
        <v>15631</v>
      </c>
      <c r="P281" s="81" t="s">
        <v>15632</v>
      </c>
    </row>
    <row r="282" spans="1:16" ht="12.75">
      <c r="A282" s="82" t="s">
        <v>15633</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ht="12.75">
      <c r="A283" s="77">
        <v>0</v>
      </c>
      <c r="B283" s="79" t="s">
        <v>15634</v>
      </c>
      <c r="C283" s="79" t="s">
        <v>15635</v>
      </c>
      <c r="D283" s="79" t="s">
        <v>15636</v>
      </c>
      <c r="E283" s="79" t="s">
        <v>15637</v>
      </c>
      <c r="F283" s="79" t="s">
        <v>15638</v>
      </c>
      <c r="G283" s="79" t="s">
        <v>15639</v>
      </c>
      <c r="H283" s="79" t="s">
        <v>15640</v>
      </c>
      <c r="I283" s="79" t="s">
        <v>15641</v>
      </c>
      <c r="J283" s="79" t="s">
        <v>15642</v>
      </c>
      <c r="K283" s="79" t="s">
        <v>15643</v>
      </c>
      <c r="L283" s="79" t="s">
        <v>15644</v>
      </c>
      <c r="M283" s="79" t="s">
        <v>15645</v>
      </c>
      <c r="N283" s="79" t="s">
        <v>15646</v>
      </c>
      <c r="O283" s="79" t="s">
        <v>15647</v>
      </c>
      <c r="P283" s="79" t="s">
        <v>15648</v>
      </c>
    </row>
    <row r="284" spans="1:16" ht="12.75">
      <c r="A284" s="77">
        <v>1</v>
      </c>
      <c r="B284" s="79" t="s">
        <v>15649</v>
      </c>
      <c r="C284" s="79" t="s">
        <v>15650</v>
      </c>
      <c r="D284" s="79" t="s">
        <v>15651</v>
      </c>
      <c r="E284" s="79" t="s">
        <v>15652</v>
      </c>
      <c r="F284" s="79" t="s">
        <v>15653</v>
      </c>
      <c r="G284" s="79" t="s">
        <v>15654</v>
      </c>
      <c r="H284" s="79" t="s">
        <v>15655</v>
      </c>
      <c r="I284" s="79" t="s">
        <v>15656</v>
      </c>
      <c r="J284" s="79" t="s">
        <v>15657</v>
      </c>
      <c r="K284" s="79" t="s">
        <v>15658</v>
      </c>
      <c r="L284" s="79" t="s">
        <v>15659</v>
      </c>
      <c r="M284" s="79" t="s">
        <v>15660</v>
      </c>
      <c r="N284" s="79" t="s">
        <v>15661</v>
      </c>
      <c r="O284" s="79" t="s">
        <v>15662</v>
      </c>
      <c r="P284" s="79" t="s">
        <v>15663</v>
      </c>
    </row>
    <row r="285" spans="1:16" ht="12.75">
      <c r="A285" s="77">
        <v>2</v>
      </c>
      <c r="B285" s="79" t="s">
        <v>15664</v>
      </c>
      <c r="C285" s="79" t="s">
        <v>15665</v>
      </c>
      <c r="D285" s="79" t="s">
        <v>15666</v>
      </c>
      <c r="E285" s="79" t="s">
        <v>15667</v>
      </c>
      <c r="F285" s="79" t="s">
        <v>15668</v>
      </c>
      <c r="G285" s="79" t="s">
        <v>15669</v>
      </c>
      <c r="H285" s="79" t="s">
        <v>15670</v>
      </c>
      <c r="I285" s="79" t="s">
        <v>15671</v>
      </c>
      <c r="J285" s="79" t="s">
        <v>15672</v>
      </c>
      <c r="K285" s="79" t="s">
        <v>15673</v>
      </c>
      <c r="L285" s="79" t="s">
        <v>15674</v>
      </c>
      <c r="M285" s="79" t="s">
        <v>15675</v>
      </c>
      <c r="N285" s="79" t="s">
        <v>15676</v>
      </c>
      <c r="O285" s="79" t="s">
        <v>15677</v>
      </c>
      <c r="P285" s="79" t="s">
        <v>15678</v>
      </c>
    </row>
    <row r="286" spans="1:16" ht="12.75">
      <c r="A286" s="77">
        <v>3</v>
      </c>
      <c r="B286" s="79" t="s">
        <v>15679</v>
      </c>
      <c r="C286" s="79" t="s">
        <v>15680</v>
      </c>
      <c r="D286" s="79" t="s">
        <v>15681</v>
      </c>
      <c r="E286" s="79" t="s">
        <v>15682</v>
      </c>
      <c r="F286" s="79" t="s">
        <v>15683</v>
      </c>
      <c r="G286" s="79" t="s">
        <v>15684</v>
      </c>
      <c r="H286" s="79" t="s">
        <v>15685</v>
      </c>
      <c r="I286" s="79" t="s">
        <v>15686</v>
      </c>
      <c r="J286" s="79" t="s">
        <v>15687</v>
      </c>
      <c r="K286" s="79" t="s">
        <v>15688</v>
      </c>
      <c r="L286" s="79" t="s">
        <v>15689</v>
      </c>
      <c r="M286" s="79" t="s">
        <v>15690</v>
      </c>
      <c r="N286" s="79" t="s">
        <v>15691</v>
      </c>
      <c r="O286" s="79" t="s">
        <v>15692</v>
      </c>
      <c r="P286" s="79" t="s">
        <v>15693</v>
      </c>
    </row>
    <row r="287" spans="1:16" ht="12.75">
      <c r="A287" s="77">
        <v>4</v>
      </c>
      <c r="B287" s="79" t="s">
        <v>15694</v>
      </c>
      <c r="C287" s="79" t="s">
        <v>15695</v>
      </c>
      <c r="D287" s="79" t="s">
        <v>15696</v>
      </c>
      <c r="E287" s="79" t="s">
        <v>15697</v>
      </c>
      <c r="F287" s="79" t="s">
        <v>15698</v>
      </c>
      <c r="G287" s="79" t="s">
        <v>15699</v>
      </c>
      <c r="H287" s="79" t="s">
        <v>15700</v>
      </c>
      <c r="I287" s="79" t="s">
        <v>15701</v>
      </c>
      <c r="J287" s="79" t="s">
        <v>15702</v>
      </c>
      <c r="K287" s="79" t="s">
        <v>15703</v>
      </c>
      <c r="L287" s="79" t="s">
        <v>15704</v>
      </c>
      <c r="M287" s="79" t="s">
        <v>15705</v>
      </c>
      <c r="N287" s="79" t="s">
        <v>15706</v>
      </c>
      <c r="O287" s="79" t="s">
        <v>15707</v>
      </c>
      <c r="P287" s="79" t="s">
        <v>15708</v>
      </c>
    </row>
    <row r="288" spans="1:16" ht="12.75">
      <c r="A288" s="77">
        <v>5</v>
      </c>
      <c r="B288" s="79" t="s">
        <v>15709</v>
      </c>
      <c r="C288" s="79" t="s">
        <v>15710</v>
      </c>
      <c r="D288" s="79" t="s">
        <v>15711</v>
      </c>
      <c r="E288" s="79" t="s">
        <v>15712</v>
      </c>
      <c r="F288" s="79" t="s">
        <v>15713</v>
      </c>
      <c r="G288" s="79" t="s">
        <v>15714</v>
      </c>
      <c r="H288" s="79" t="s">
        <v>15715</v>
      </c>
      <c r="I288" s="79" t="s">
        <v>15716</v>
      </c>
      <c r="J288" s="79" t="s">
        <v>15717</v>
      </c>
      <c r="K288" s="79" t="s">
        <v>15718</v>
      </c>
      <c r="L288" s="79" t="s">
        <v>15719</v>
      </c>
      <c r="M288" s="79" t="s">
        <v>15720</v>
      </c>
      <c r="N288" s="79" t="s">
        <v>15721</v>
      </c>
      <c r="O288" s="79" t="s">
        <v>15722</v>
      </c>
      <c r="P288" s="79" t="s">
        <v>15723</v>
      </c>
    </row>
    <row r="289" spans="1:16" ht="12.75">
      <c r="A289" s="77">
        <v>6</v>
      </c>
      <c r="B289" s="79" t="s">
        <v>15724</v>
      </c>
      <c r="C289" s="79" t="s">
        <v>15725</v>
      </c>
      <c r="D289" s="79" t="s">
        <v>15726</v>
      </c>
      <c r="E289" s="79" t="s">
        <v>15727</v>
      </c>
      <c r="F289" s="79" t="s">
        <v>15728</v>
      </c>
      <c r="G289" s="79" t="s">
        <v>15729</v>
      </c>
      <c r="H289" s="79" t="s">
        <v>15730</v>
      </c>
      <c r="I289" s="79" t="s">
        <v>15731</v>
      </c>
      <c r="J289" s="79" t="s">
        <v>15732</v>
      </c>
      <c r="K289" s="79" t="s">
        <v>15733</v>
      </c>
      <c r="L289" s="79" t="s">
        <v>15734</v>
      </c>
      <c r="M289" s="79" t="s">
        <v>15735</v>
      </c>
      <c r="N289" s="79" t="s">
        <v>15736</v>
      </c>
      <c r="O289" s="79" t="s">
        <v>15737</v>
      </c>
      <c r="P289" s="79" t="s">
        <v>15738</v>
      </c>
    </row>
    <row r="290" spans="1:16" ht="12.75">
      <c r="A290" s="77">
        <v>7</v>
      </c>
      <c r="B290" s="79" t="s">
        <v>15739</v>
      </c>
      <c r="C290" s="79" t="s">
        <v>15740</v>
      </c>
      <c r="D290" s="79" t="s">
        <v>15741</v>
      </c>
      <c r="E290" s="79" t="s">
        <v>15742</v>
      </c>
      <c r="F290" s="79" t="s">
        <v>15743</v>
      </c>
      <c r="G290" s="79" t="s">
        <v>15744</v>
      </c>
      <c r="H290" s="79" t="s">
        <v>15745</v>
      </c>
      <c r="I290" s="79" t="s">
        <v>15746</v>
      </c>
      <c r="J290" s="79" t="s">
        <v>15747</v>
      </c>
      <c r="K290" s="79" t="s">
        <v>15748</v>
      </c>
      <c r="L290" s="79" t="s">
        <v>15749</v>
      </c>
      <c r="M290" s="79" t="s">
        <v>15750</v>
      </c>
      <c r="N290" s="79" t="s">
        <v>15751</v>
      </c>
      <c r="O290" s="79" t="s">
        <v>15752</v>
      </c>
      <c r="P290" s="79" t="s">
        <v>15753</v>
      </c>
    </row>
    <row r="291" spans="1:16" ht="12.75">
      <c r="A291" s="77">
        <v>8</v>
      </c>
      <c r="B291" s="79" t="s">
        <v>15754</v>
      </c>
      <c r="C291" s="79" t="s">
        <v>15755</v>
      </c>
      <c r="D291" s="79" t="s">
        <v>15756</v>
      </c>
      <c r="E291" s="79" t="s">
        <v>15757</v>
      </c>
      <c r="F291" s="79" t="s">
        <v>15758</v>
      </c>
      <c r="G291" s="79" t="s">
        <v>15759</v>
      </c>
      <c r="H291" s="79" t="s">
        <v>15760</v>
      </c>
      <c r="I291" s="79" t="s">
        <v>15761</v>
      </c>
      <c r="J291" s="79" t="s">
        <v>15762</v>
      </c>
      <c r="K291" s="79" t="s">
        <v>15763</v>
      </c>
      <c r="L291" s="79" t="s">
        <v>15764</v>
      </c>
      <c r="M291" s="79" t="s">
        <v>15765</v>
      </c>
      <c r="N291" s="79" t="s">
        <v>15766</v>
      </c>
      <c r="O291" s="79" t="s">
        <v>15767</v>
      </c>
      <c r="P291" s="79" t="s">
        <v>15768</v>
      </c>
    </row>
    <row r="292" spans="1:16" ht="12.75">
      <c r="A292" s="77">
        <v>9</v>
      </c>
      <c r="B292" s="79" t="s">
        <v>15769</v>
      </c>
      <c r="C292" s="79" t="s">
        <v>15770</v>
      </c>
      <c r="D292" s="79" t="s">
        <v>15771</v>
      </c>
      <c r="E292" s="79" t="s">
        <v>15772</v>
      </c>
      <c r="F292" s="79" t="s">
        <v>15773</v>
      </c>
      <c r="G292" s="79" t="s">
        <v>15774</v>
      </c>
      <c r="H292" s="79" t="s">
        <v>15775</v>
      </c>
      <c r="I292" s="79" t="s">
        <v>15776</v>
      </c>
      <c r="J292" s="79" t="s">
        <v>15777</v>
      </c>
      <c r="K292" s="79" t="s">
        <v>15778</v>
      </c>
      <c r="L292" s="79" t="s">
        <v>15779</v>
      </c>
      <c r="M292" s="79" t="s">
        <v>15780</v>
      </c>
      <c r="N292" s="79" t="s">
        <v>15781</v>
      </c>
      <c r="O292" s="79" t="s">
        <v>15782</v>
      </c>
      <c r="P292" s="79" t="s">
        <v>15783</v>
      </c>
    </row>
    <row r="293" spans="1:16" ht="12.75">
      <c r="A293" s="77">
        <v>10</v>
      </c>
      <c r="B293" s="79" t="s">
        <v>15784</v>
      </c>
      <c r="C293" s="79" t="s">
        <v>15785</v>
      </c>
      <c r="D293" s="79" t="s">
        <v>15786</v>
      </c>
      <c r="E293" s="79" t="s">
        <v>15787</v>
      </c>
      <c r="F293" s="79" t="s">
        <v>15788</v>
      </c>
      <c r="G293" s="79" t="s">
        <v>15789</v>
      </c>
      <c r="H293" s="79" t="s">
        <v>15790</v>
      </c>
      <c r="I293" s="79" t="s">
        <v>15791</v>
      </c>
      <c r="J293" s="79" t="s">
        <v>15792</v>
      </c>
      <c r="K293" s="79" t="s">
        <v>15793</v>
      </c>
      <c r="L293" s="79" t="s">
        <v>15794</v>
      </c>
      <c r="M293" s="79" t="s">
        <v>15795</v>
      </c>
      <c r="N293" s="79" t="s">
        <v>15796</v>
      </c>
      <c r="O293" s="79" t="s">
        <v>15797</v>
      </c>
      <c r="P293" s="79" t="s">
        <v>15798</v>
      </c>
    </row>
    <row r="294" spans="1:16" ht="12.75">
      <c r="A294" s="77">
        <v>11</v>
      </c>
      <c r="B294" s="79" t="s">
        <v>15799</v>
      </c>
      <c r="C294" s="79" t="s">
        <v>15800</v>
      </c>
      <c r="D294" s="79" t="s">
        <v>15801</v>
      </c>
      <c r="E294" s="79" t="s">
        <v>15802</v>
      </c>
      <c r="F294" s="79" t="s">
        <v>15803</v>
      </c>
      <c r="G294" s="79" t="s">
        <v>15804</v>
      </c>
      <c r="H294" s="79" t="s">
        <v>15805</v>
      </c>
      <c r="I294" s="79" t="s">
        <v>15806</v>
      </c>
      <c r="J294" s="79" t="s">
        <v>15807</v>
      </c>
      <c r="K294" s="79" t="s">
        <v>15808</v>
      </c>
      <c r="L294" s="79" t="s">
        <v>15809</v>
      </c>
      <c r="M294" s="79" t="s">
        <v>15810</v>
      </c>
      <c r="N294" s="79" t="s">
        <v>15811</v>
      </c>
      <c r="O294" s="79" t="s">
        <v>15812</v>
      </c>
      <c r="P294" s="79" t="s">
        <v>15813</v>
      </c>
    </row>
    <row r="295" spans="1:16" ht="12.75">
      <c r="A295" s="77">
        <v>12</v>
      </c>
      <c r="B295" s="79" t="s">
        <v>15814</v>
      </c>
      <c r="C295" s="79" t="s">
        <v>15815</v>
      </c>
      <c r="D295" s="79" t="s">
        <v>15816</v>
      </c>
      <c r="E295" s="79" t="s">
        <v>15817</v>
      </c>
      <c r="F295" s="79" t="s">
        <v>15818</v>
      </c>
      <c r="G295" s="79" t="s">
        <v>15819</v>
      </c>
      <c r="H295" s="79" t="s">
        <v>15820</v>
      </c>
      <c r="I295" s="79" t="s">
        <v>15821</v>
      </c>
      <c r="J295" s="79" t="s">
        <v>15822</v>
      </c>
      <c r="K295" s="79" t="s">
        <v>15823</v>
      </c>
      <c r="L295" s="79" t="s">
        <v>15824</v>
      </c>
      <c r="M295" s="79" t="s">
        <v>15825</v>
      </c>
      <c r="N295" s="79" t="s">
        <v>15826</v>
      </c>
      <c r="O295" s="79" t="s">
        <v>15827</v>
      </c>
      <c r="P295" s="79" t="s">
        <v>15828</v>
      </c>
    </row>
    <row r="296" spans="1:16" ht="12.75">
      <c r="A296" s="77">
        <v>13</v>
      </c>
      <c r="B296" s="79" t="s">
        <v>15829</v>
      </c>
      <c r="C296" s="79" t="s">
        <v>15830</v>
      </c>
      <c r="D296" s="79" t="s">
        <v>15831</v>
      </c>
      <c r="E296" s="79" t="s">
        <v>15832</v>
      </c>
      <c r="F296" s="79" t="s">
        <v>15833</v>
      </c>
      <c r="G296" s="79" t="s">
        <v>15834</v>
      </c>
      <c r="H296" s="79" t="s">
        <v>15835</v>
      </c>
      <c r="I296" s="79" t="s">
        <v>15836</v>
      </c>
      <c r="J296" s="79" t="s">
        <v>15837</v>
      </c>
      <c r="K296" s="79" t="s">
        <v>15838</v>
      </c>
      <c r="L296" s="79" t="s">
        <v>15839</v>
      </c>
      <c r="M296" s="79" t="s">
        <v>15840</v>
      </c>
      <c r="N296" s="79" t="s">
        <v>15841</v>
      </c>
      <c r="O296" s="79" t="s">
        <v>15842</v>
      </c>
      <c r="P296" s="79" t="s">
        <v>15843</v>
      </c>
    </row>
    <row r="297" spans="1:16" ht="12.75">
      <c r="A297" s="77">
        <v>14</v>
      </c>
      <c r="B297" s="79" t="s">
        <v>15844</v>
      </c>
      <c r="C297" s="79" t="s">
        <v>15845</v>
      </c>
      <c r="D297" s="79" t="s">
        <v>15846</v>
      </c>
      <c r="E297" s="79" t="s">
        <v>15847</v>
      </c>
      <c r="F297" s="79" t="s">
        <v>15848</v>
      </c>
      <c r="G297" s="79" t="s">
        <v>15849</v>
      </c>
      <c r="H297" s="79" t="s">
        <v>15850</v>
      </c>
      <c r="I297" s="79" t="s">
        <v>15851</v>
      </c>
      <c r="J297" s="79" t="s">
        <v>15852</v>
      </c>
      <c r="K297" s="79" t="s">
        <v>15853</v>
      </c>
      <c r="L297" s="79" t="s">
        <v>15854</v>
      </c>
      <c r="M297" s="79" t="s">
        <v>15855</v>
      </c>
      <c r="N297" s="79" t="s">
        <v>15856</v>
      </c>
      <c r="O297" s="79" t="s">
        <v>15857</v>
      </c>
      <c r="P297" s="79" t="s">
        <v>15858</v>
      </c>
    </row>
    <row r="298" spans="1:16" ht="12.75">
      <c r="A298" s="77">
        <v>15</v>
      </c>
      <c r="B298" s="79" t="s">
        <v>15859</v>
      </c>
      <c r="C298" s="79" t="s">
        <v>15860</v>
      </c>
      <c r="D298" s="79" t="s">
        <v>15861</v>
      </c>
      <c r="E298" s="79" t="s">
        <v>15862</v>
      </c>
      <c r="F298" s="79" t="s">
        <v>15863</v>
      </c>
      <c r="G298" s="79" t="s">
        <v>15864</v>
      </c>
      <c r="H298" s="79" t="s">
        <v>15865</v>
      </c>
      <c r="I298" s="79" t="s">
        <v>15866</v>
      </c>
      <c r="J298" s="79" t="s">
        <v>15867</v>
      </c>
      <c r="K298" s="79" t="s">
        <v>15868</v>
      </c>
      <c r="L298" s="79" t="s">
        <v>15869</v>
      </c>
      <c r="M298" s="79" t="s">
        <v>15870</v>
      </c>
      <c r="N298" s="79" t="s">
        <v>15871</v>
      </c>
      <c r="O298" s="79" t="s">
        <v>15872</v>
      </c>
      <c r="P298" s="79" t="s">
        <v>15873</v>
      </c>
    </row>
    <row r="299" spans="1:16" ht="12.75">
      <c r="A299" s="77">
        <v>16</v>
      </c>
      <c r="B299" s="79" t="s">
        <v>15874</v>
      </c>
      <c r="C299" s="79" t="s">
        <v>15875</v>
      </c>
      <c r="D299" s="79" t="s">
        <v>15876</v>
      </c>
      <c r="E299" s="79" t="s">
        <v>15877</v>
      </c>
      <c r="F299" s="79" t="s">
        <v>15878</v>
      </c>
      <c r="G299" s="79" t="s">
        <v>15879</v>
      </c>
      <c r="H299" s="79" t="s">
        <v>15880</v>
      </c>
      <c r="I299" s="79" t="s">
        <v>15881</v>
      </c>
      <c r="J299" s="79" t="s">
        <v>15882</v>
      </c>
      <c r="K299" s="79" t="s">
        <v>15883</v>
      </c>
      <c r="L299" s="79" t="s">
        <v>15884</v>
      </c>
      <c r="M299" s="79" t="s">
        <v>15885</v>
      </c>
      <c r="N299" s="79" t="s">
        <v>15886</v>
      </c>
      <c r="O299" s="79" t="s">
        <v>15887</v>
      </c>
      <c r="P299" s="79" t="s">
        <v>15888</v>
      </c>
    </row>
    <row r="300" spans="1:16" ht="12.75">
      <c r="A300" s="77">
        <v>17</v>
      </c>
      <c r="B300" s="79" t="s">
        <v>15889</v>
      </c>
      <c r="C300" s="79" t="s">
        <v>15890</v>
      </c>
      <c r="D300" s="79" t="s">
        <v>15891</v>
      </c>
      <c r="E300" s="79" t="s">
        <v>15892</v>
      </c>
      <c r="F300" s="79" t="s">
        <v>15893</v>
      </c>
      <c r="G300" s="79" t="s">
        <v>15894</v>
      </c>
      <c r="H300" s="79" t="s">
        <v>15895</v>
      </c>
      <c r="I300" s="79" t="s">
        <v>15896</v>
      </c>
      <c r="J300" s="79" t="s">
        <v>15897</v>
      </c>
      <c r="K300" s="79" t="s">
        <v>15898</v>
      </c>
      <c r="L300" s="79" t="s">
        <v>15899</v>
      </c>
      <c r="M300" s="79" t="s">
        <v>15900</v>
      </c>
      <c r="N300" s="79" t="s">
        <v>15901</v>
      </c>
      <c r="O300" s="79" t="s">
        <v>15902</v>
      </c>
      <c r="P300" s="79" t="s">
        <v>15903</v>
      </c>
    </row>
    <row r="301" spans="1:16" ht="12.75">
      <c r="A301" s="77">
        <v>18</v>
      </c>
      <c r="B301" s="79" t="s">
        <v>15904</v>
      </c>
      <c r="C301" s="79" t="s">
        <v>15905</v>
      </c>
      <c r="D301" s="79" t="s">
        <v>15906</v>
      </c>
      <c r="E301" s="79" t="s">
        <v>15907</v>
      </c>
      <c r="F301" s="79" t="s">
        <v>15908</v>
      </c>
      <c r="G301" s="79" t="s">
        <v>15909</v>
      </c>
      <c r="H301" s="79" t="s">
        <v>15910</v>
      </c>
      <c r="I301" s="79" t="s">
        <v>15911</v>
      </c>
      <c r="J301" s="79" t="s">
        <v>15912</v>
      </c>
      <c r="K301" s="79" t="s">
        <v>15913</v>
      </c>
      <c r="L301" s="79" t="s">
        <v>15914</v>
      </c>
      <c r="M301" s="79" t="s">
        <v>15915</v>
      </c>
      <c r="N301" s="79" t="s">
        <v>15916</v>
      </c>
      <c r="O301" s="79" t="s">
        <v>15917</v>
      </c>
      <c r="P301" s="79" t="s">
        <v>15918</v>
      </c>
    </row>
    <row r="302" spans="1:16" ht="12.75">
      <c r="A302" s="77">
        <v>19</v>
      </c>
      <c r="B302" s="79" t="s">
        <v>15919</v>
      </c>
      <c r="C302" s="79" t="s">
        <v>15920</v>
      </c>
      <c r="D302" s="79" t="s">
        <v>15921</v>
      </c>
      <c r="E302" s="79" t="s">
        <v>15922</v>
      </c>
      <c r="F302" s="79" t="s">
        <v>15923</v>
      </c>
      <c r="G302" s="79" t="s">
        <v>15924</v>
      </c>
      <c r="H302" s="79" t="s">
        <v>15925</v>
      </c>
      <c r="I302" s="79" t="s">
        <v>15926</v>
      </c>
      <c r="J302" s="79" t="s">
        <v>15927</v>
      </c>
      <c r="K302" s="79" t="s">
        <v>15928</v>
      </c>
      <c r="L302" s="79" t="s">
        <v>15929</v>
      </c>
      <c r="M302" s="79" t="s">
        <v>15930</v>
      </c>
      <c r="N302" s="79" t="s">
        <v>15931</v>
      </c>
      <c r="O302" s="79" t="s">
        <v>15932</v>
      </c>
      <c r="P302" s="79" t="s">
        <v>15933</v>
      </c>
    </row>
    <row r="303" spans="1:16" ht="12.75">
      <c r="A303" s="77">
        <v>20</v>
      </c>
      <c r="B303" s="79" t="s">
        <v>15934</v>
      </c>
      <c r="C303" s="79" t="s">
        <v>15935</v>
      </c>
      <c r="D303" s="79" t="s">
        <v>15936</v>
      </c>
      <c r="E303" s="79" t="s">
        <v>15937</v>
      </c>
      <c r="F303" s="79" t="s">
        <v>15938</v>
      </c>
      <c r="G303" s="79" t="s">
        <v>15939</v>
      </c>
      <c r="H303" s="79" t="s">
        <v>15940</v>
      </c>
      <c r="I303" s="79" t="s">
        <v>15941</v>
      </c>
      <c r="J303" s="79" t="s">
        <v>15942</v>
      </c>
      <c r="K303" s="79" t="s">
        <v>15943</v>
      </c>
      <c r="L303" s="79" t="s">
        <v>15944</v>
      </c>
      <c r="M303" s="79" t="s">
        <v>15945</v>
      </c>
      <c r="N303" s="79" t="s">
        <v>15946</v>
      </c>
      <c r="O303" s="79" t="s">
        <v>15947</v>
      </c>
      <c r="P303" s="79" t="s">
        <v>15948</v>
      </c>
    </row>
    <row r="304" spans="1:16" ht="12.75">
      <c r="A304" s="77">
        <v>21</v>
      </c>
      <c r="B304" s="79" t="s">
        <v>15949</v>
      </c>
      <c r="C304" s="79" t="s">
        <v>15950</v>
      </c>
      <c r="D304" s="79" t="s">
        <v>15951</v>
      </c>
      <c r="E304" s="79" t="s">
        <v>15952</v>
      </c>
      <c r="F304" s="79" t="s">
        <v>15953</v>
      </c>
      <c r="G304" s="79" t="s">
        <v>15954</v>
      </c>
      <c r="H304" s="79" t="s">
        <v>15955</v>
      </c>
      <c r="I304" s="79" t="s">
        <v>15956</v>
      </c>
      <c r="J304" s="79" t="s">
        <v>15957</v>
      </c>
      <c r="K304" s="79" t="s">
        <v>15958</v>
      </c>
      <c r="L304" s="79" t="s">
        <v>15959</v>
      </c>
      <c r="M304" s="79" t="s">
        <v>15960</v>
      </c>
      <c r="N304" s="79" t="s">
        <v>15961</v>
      </c>
      <c r="O304" s="79" t="s">
        <v>15962</v>
      </c>
      <c r="P304" s="79" t="s">
        <v>15963</v>
      </c>
    </row>
    <row r="305" spans="1:16" ht="12.75">
      <c r="A305" s="77">
        <v>22</v>
      </c>
      <c r="B305" s="79" t="s">
        <v>15964</v>
      </c>
      <c r="C305" s="79" t="s">
        <v>15965</v>
      </c>
      <c r="D305" s="79" t="s">
        <v>15966</v>
      </c>
      <c r="E305" s="79" t="s">
        <v>15967</v>
      </c>
      <c r="F305" s="79" t="s">
        <v>15968</v>
      </c>
      <c r="G305" s="79" t="s">
        <v>15969</v>
      </c>
      <c r="H305" s="79" t="s">
        <v>15970</v>
      </c>
      <c r="I305" s="79" t="s">
        <v>15971</v>
      </c>
      <c r="J305" s="79" t="s">
        <v>15972</v>
      </c>
      <c r="K305" s="79" t="s">
        <v>15973</v>
      </c>
      <c r="L305" s="79" t="s">
        <v>15974</v>
      </c>
      <c r="M305" s="79" t="s">
        <v>15975</v>
      </c>
      <c r="N305" s="79" t="s">
        <v>15976</v>
      </c>
      <c r="O305" s="79" t="s">
        <v>15977</v>
      </c>
      <c r="P305" s="79" t="s">
        <v>15978</v>
      </c>
    </row>
    <row r="306" spans="1:16" ht="12.75">
      <c r="A306" s="77">
        <v>23</v>
      </c>
      <c r="B306" s="79" t="s">
        <v>15979</v>
      </c>
      <c r="C306" s="79" t="s">
        <v>15980</v>
      </c>
      <c r="D306" s="79" t="s">
        <v>15981</v>
      </c>
      <c r="E306" s="79" t="s">
        <v>15982</v>
      </c>
      <c r="F306" s="79" t="s">
        <v>15983</v>
      </c>
      <c r="G306" s="79" t="s">
        <v>15984</v>
      </c>
      <c r="H306" s="79" t="s">
        <v>15985</v>
      </c>
      <c r="I306" s="79" t="s">
        <v>15986</v>
      </c>
      <c r="J306" s="79" t="s">
        <v>15987</v>
      </c>
      <c r="K306" s="79" t="s">
        <v>15988</v>
      </c>
      <c r="L306" s="79" t="s">
        <v>15989</v>
      </c>
      <c r="M306" s="79" t="s">
        <v>15990</v>
      </c>
      <c r="N306" s="79" t="s">
        <v>15991</v>
      </c>
      <c r="O306" s="79" t="s">
        <v>15992</v>
      </c>
      <c r="P306" s="79" t="s">
        <v>15993</v>
      </c>
    </row>
    <row r="307" spans="1:16" ht="12.75">
      <c r="A307" s="77">
        <v>24</v>
      </c>
      <c r="B307" s="79" t="s">
        <v>15994</v>
      </c>
      <c r="C307" s="79" t="s">
        <v>15995</v>
      </c>
      <c r="D307" s="79" t="s">
        <v>15996</v>
      </c>
      <c r="E307" s="79" t="s">
        <v>15997</v>
      </c>
      <c r="F307" s="79" t="s">
        <v>15998</v>
      </c>
      <c r="G307" s="79" t="s">
        <v>15999</v>
      </c>
      <c r="H307" s="79" t="s">
        <v>16000</v>
      </c>
      <c r="I307" s="79" t="s">
        <v>16001</v>
      </c>
      <c r="J307" s="79" t="s">
        <v>16002</v>
      </c>
      <c r="K307" s="79" t="s">
        <v>16003</v>
      </c>
      <c r="L307" s="79" t="s">
        <v>16004</v>
      </c>
      <c r="M307" s="79" t="s">
        <v>16005</v>
      </c>
      <c r="N307" s="79" t="s">
        <v>16006</v>
      </c>
      <c r="O307" s="79" t="s">
        <v>16007</v>
      </c>
      <c r="P307" s="79" t="s">
        <v>16008</v>
      </c>
    </row>
    <row r="308" spans="1:16" ht="12.75">
      <c r="A308" s="77">
        <v>25</v>
      </c>
      <c r="B308" s="79" t="s">
        <v>16009</v>
      </c>
      <c r="C308" s="79" t="s">
        <v>16010</v>
      </c>
      <c r="D308" s="79" t="s">
        <v>16011</v>
      </c>
      <c r="E308" s="79" t="s">
        <v>16012</v>
      </c>
      <c r="F308" s="79" t="s">
        <v>16013</v>
      </c>
      <c r="G308" s="79" t="s">
        <v>16014</v>
      </c>
      <c r="H308" s="79" t="s">
        <v>16015</v>
      </c>
      <c r="I308" s="79" t="s">
        <v>16016</v>
      </c>
      <c r="J308" s="79" t="s">
        <v>16017</v>
      </c>
      <c r="K308" s="79" t="s">
        <v>16018</v>
      </c>
      <c r="L308" s="79" t="s">
        <v>16019</v>
      </c>
      <c r="M308" s="79" t="s">
        <v>16020</v>
      </c>
      <c r="N308" s="79" t="s">
        <v>16021</v>
      </c>
      <c r="O308" s="79" t="s">
        <v>16022</v>
      </c>
      <c r="P308" s="79" t="s">
        <v>16023</v>
      </c>
    </row>
    <row r="309" spans="1:16" ht="12.75">
      <c r="A309" s="77">
        <v>26</v>
      </c>
      <c r="B309" s="79" t="s">
        <v>16024</v>
      </c>
      <c r="C309" s="79" t="s">
        <v>16025</v>
      </c>
      <c r="D309" s="79" t="s">
        <v>16026</v>
      </c>
      <c r="E309" s="79" t="s">
        <v>16027</v>
      </c>
      <c r="F309" s="79" t="s">
        <v>16028</v>
      </c>
      <c r="G309" s="79" t="s">
        <v>16029</v>
      </c>
      <c r="H309" s="79" t="s">
        <v>16030</v>
      </c>
      <c r="I309" s="79" t="s">
        <v>16031</v>
      </c>
      <c r="J309" s="79" t="s">
        <v>16032</v>
      </c>
      <c r="K309" s="79" t="s">
        <v>16033</v>
      </c>
      <c r="L309" s="79" t="s">
        <v>16034</v>
      </c>
      <c r="M309" s="79" t="s">
        <v>16035</v>
      </c>
      <c r="N309" s="79" t="s">
        <v>16036</v>
      </c>
      <c r="O309" s="79" t="s">
        <v>16037</v>
      </c>
      <c r="P309" s="79" t="s">
        <v>16038</v>
      </c>
    </row>
    <row r="310" spans="1:16" ht="12.75">
      <c r="A310" s="77">
        <v>27</v>
      </c>
      <c r="B310" s="79" t="s">
        <v>16039</v>
      </c>
      <c r="C310" s="79" t="s">
        <v>16040</v>
      </c>
      <c r="D310" s="79" t="s">
        <v>16041</v>
      </c>
      <c r="E310" s="79" t="s">
        <v>16042</v>
      </c>
      <c r="F310" s="79" t="s">
        <v>16043</v>
      </c>
      <c r="G310" s="79" t="s">
        <v>16044</v>
      </c>
      <c r="H310" s="79" t="s">
        <v>16045</v>
      </c>
      <c r="I310" s="79" t="s">
        <v>16046</v>
      </c>
      <c r="J310" s="79" t="s">
        <v>16047</v>
      </c>
      <c r="K310" s="79" t="s">
        <v>16048</v>
      </c>
      <c r="L310" s="79" t="s">
        <v>16049</v>
      </c>
      <c r="M310" s="79" t="s">
        <v>16050</v>
      </c>
      <c r="N310" s="79" t="s">
        <v>16051</v>
      </c>
      <c r="O310" s="79" t="s">
        <v>16052</v>
      </c>
      <c r="P310" s="79" t="s">
        <v>16053</v>
      </c>
    </row>
    <row r="311" spans="1:16" ht="12.75">
      <c r="A311" s="77">
        <v>28</v>
      </c>
      <c r="B311" s="79" t="s">
        <v>16054</v>
      </c>
      <c r="C311" s="79" t="s">
        <v>16055</v>
      </c>
      <c r="D311" s="79" t="s">
        <v>16056</v>
      </c>
      <c r="E311" s="79" t="s">
        <v>16057</v>
      </c>
      <c r="F311" s="79" t="s">
        <v>16058</v>
      </c>
      <c r="G311" s="79" t="s">
        <v>16059</v>
      </c>
      <c r="H311" s="79" t="s">
        <v>16060</v>
      </c>
      <c r="I311" s="79" t="s">
        <v>16061</v>
      </c>
      <c r="J311" s="79" t="s">
        <v>16062</v>
      </c>
      <c r="K311" s="79" t="s">
        <v>16063</v>
      </c>
      <c r="L311" s="79" t="s">
        <v>16064</v>
      </c>
      <c r="M311" s="79" t="s">
        <v>16065</v>
      </c>
      <c r="N311" s="79" t="s">
        <v>16066</v>
      </c>
      <c r="O311" s="79" t="s">
        <v>16067</v>
      </c>
      <c r="P311" s="79" t="s">
        <v>16068</v>
      </c>
    </row>
    <row r="312" spans="1:16" ht="12.75">
      <c r="A312" s="77">
        <v>29</v>
      </c>
      <c r="B312" s="79" t="s">
        <v>16069</v>
      </c>
      <c r="C312" s="79" t="s">
        <v>16070</v>
      </c>
      <c r="D312" s="79" t="s">
        <v>16071</v>
      </c>
      <c r="E312" s="79" t="s">
        <v>16072</v>
      </c>
      <c r="F312" s="79" t="s">
        <v>16073</v>
      </c>
      <c r="G312" s="79" t="s">
        <v>16074</v>
      </c>
      <c r="H312" s="79" t="s">
        <v>16075</v>
      </c>
      <c r="I312" s="79" t="s">
        <v>16076</v>
      </c>
      <c r="J312" s="79" t="s">
        <v>16077</v>
      </c>
      <c r="K312" s="79" t="s">
        <v>16078</v>
      </c>
      <c r="L312" s="79" t="s">
        <v>16079</v>
      </c>
      <c r="M312" s="79" t="s">
        <v>16080</v>
      </c>
      <c r="N312" s="79" t="s">
        <v>16081</v>
      </c>
      <c r="O312" s="79" t="s">
        <v>16082</v>
      </c>
      <c r="P312" s="79" t="s">
        <v>16083</v>
      </c>
    </row>
    <row r="313" spans="1:16" ht="12.75">
      <c r="A313" s="77">
        <v>30</v>
      </c>
      <c r="B313" s="79" t="s">
        <v>16084</v>
      </c>
      <c r="C313" s="79" t="s">
        <v>16085</v>
      </c>
      <c r="D313" s="79" t="s">
        <v>16086</v>
      </c>
      <c r="E313" s="79" t="s">
        <v>16087</v>
      </c>
      <c r="F313" s="79" t="s">
        <v>16088</v>
      </c>
      <c r="G313" s="79" t="s">
        <v>16089</v>
      </c>
      <c r="H313" s="79" t="s">
        <v>16090</v>
      </c>
      <c r="I313" s="79" t="s">
        <v>16091</v>
      </c>
      <c r="J313" s="79" t="s">
        <v>16092</v>
      </c>
      <c r="K313" s="79" t="s">
        <v>16093</v>
      </c>
      <c r="L313" s="79" t="s">
        <v>16094</v>
      </c>
      <c r="M313" s="79" t="s">
        <v>16095</v>
      </c>
      <c r="N313" s="79" t="s">
        <v>16096</v>
      </c>
      <c r="O313" s="79" t="s">
        <v>16097</v>
      </c>
      <c r="P313" s="79" t="s">
        <v>16098</v>
      </c>
    </row>
    <row r="314" spans="1:16" ht="12.75">
      <c r="A314" s="77">
        <v>31</v>
      </c>
      <c r="B314" s="79" t="s">
        <v>16099</v>
      </c>
      <c r="C314" s="79" t="s">
        <v>16100</v>
      </c>
      <c r="D314" s="79" t="s">
        <v>16101</v>
      </c>
      <c r="E314" s="79" t="s">
        <v>16102</v>
      </c>
      <c r="F314" s="79" t="s">
        <v>16103</v>
      </c>
      <c r="G314" s="79" t="s">
        <v>16104</v>
      </c>
      <c r="H314" s="79" t="s">
        <v>16105</v>
      </c>
      <c r="I314" s="79" t="s">
        <v>16106</v>
      </c>
      <c r="J314" s="79" t="s">
        <v>16107</v>
      </c>
      <c r="K314" s="79" t="s">
        <v>16108</v>
      </c>
      <c r="L314" s="79" t="s">
        <v>16109</v>
      </c>
      <c r="M314" s="79" t="s">
        <v>16110</v>
      </c>
      <c r="N314" s="79" t="s">
        <v>16111</v>
      </c>
      <c r="O314" s="79" t="s">
        <v>16112</v>
      </c>
      <c r="P314" s="79" t="s">
        <v>16113</v>
      </c>
    </row>
    <row r="315" spans="1:16" ht="12.75">
      <c r="A315" s="77">
        <v>32</v>
      </c>
      <c r="B315" s="79" t="s">
        <v>16114</v>
      </c>
      <c r="C315" s="79" t="s">
        <v>16115</v>
      </c>
      <c r="D315" s="79" t="s">
        <v>16116</v>
      </c>
      <c r="E315" s="79" t="s">
        <v>16117</v>
      </c>
      <c r="F315" s="79" t="s">
        <v>16118</v>
      </c>
      <c r="G315" s="79" t="s">
        <v>16119</v>
      </c>
      <c r="H315" s="79" t="s">
        <v>16120</v>
      </c>
      <c r="I315" s="79" t="s">
        <v>16121</v>
      </c>
      <c r="J315" s="79" t="s">
        <v>16122</v>
      </c>
      <c r="K315" s="79" t="s">
        <v>16123</v>
      </c>
      <c r="L315" s="79" t="s">
        <v>16124</v>
      </c>
      <c r="M315" s="79" t="s">
        <v>16125</v>
      </c>
      <c r="N315" s="79" t="s">
        <v>16126</v>
      </c>
      <c r="O315" s="79" t="s">
        <v>16127</v>
      </c>
      <c r="P315" s="79" t="s">
        <v>16128</v>
      </c>
    </row>
    <row r="316" spans="1:16" ht="12.75">
      <c r="A316" s="77">
        <v>33</v>
      </c>
      <c r="B316" s="79" t="s">
        <v>16129</v>
      </c>
      <c r="C316" s="79" t="s">
        <v>16130</v>
      </c>
      <c r="D316" s="79" t="s">
        <v>16131</v>
      </c>
      <c r="E316" s="79" t="s">
        <v>16132</v>
      </c>
      <c r="F316" s="79" t="s">
        <v>16133</v>
      </c>
      <c r="G316" s="79" t="s">
        <v>16134</v>
      </c>
      <c r="H316" s="79" t="s">
        <v>16135</v>
      </c>
      <c r="I316" s="79" t="s">
        <v>16136</v>
      </c>
      <c r="J316" s="79" t="s">
        <v>16137</v>
      </c>
      <c r="K316" s="79" t="s">
        <v>16138</v>
      </c>
      <c r="L316" s="79" t="s">
        <v>16139</v>
      </c>
      <c r="M316" s="79" t="s">
        <v>16140</v>
      </c>
      <c r="N316" s="79" t="s">
        <v>16141</v>
      </c>
      <c r="O316" s="79" t="s">
        <v>16142</v>
      </c>
      <c r="P316" s="79" t="s">
        <v>16143</v>
      </c>
    </row>
    <row r="317" spans="1:16" ht="12.75">
      <c r="A317" s="77">
        <v>34</v>
      </c>
      <c r="B317" s="79" t="s">
        <v>16144</v>
      </c>
      <c r="C317" s="79" t="s">
        <v>16145</v>
      </c>
      <c r="D317" s="79" t="s">
        <v>16146</v>
      </c>
      <c r="E317" s="79" t="s">
        <v>16147</v>
      </c>
      <c r="F317" s="79" t="s">
        <v>16148</v>
      </c>
      <c r="G317" s="79" t="s">
        <v>16149</v>
      </c>
      <c r="H317" s="79" t="s">
        <v>16150</v>
      </c>
      <c r="I317" s="79" t="s">
        <v>16151</v>
      </c>
      <c r="J317" s="79" t="s">
        <v>16152</v>
      </c>
      <c r="K317" s="79" t="s">
        <v>16153</v>
      </c>
      <c r="L317" s="79" t="s">
        <v>16154</v>
      </c>
      <c r="M317" s="79" t="s">
        <v>16155</v>
      </c>
      <c r="N317" s="79" t="s">
        <v>16156</v>
      </c>
      <c r="O317" s="79" t="s">
        <v>16157</v>
      </c>
      <c r="P317" s="79" t="s">
        <v>16158</v>
      </c>
    </row>
    <row r="318" spans="1:16" ht="12.75">
      <c r="A318" s="77">
        <v>35</v>
      </c>
      <c r="B318" s="79" t="s">
        <v>16159</v>
      </c>
      <c r="C318" s="79" t="s">
        <v>16160</v>
      </c>
      <c r="D318" s="79" t="s">
        <v>16161</v>
      </c>
      <c r="E318" s="79" t="s">
        <v>16162</v>
      </c>
      <c r="F318" s="79" t="s">
        <v>16163</v>
      </c>
      <c r="G318" s="79" t="s">
        <v>16164</v>
      </c>
      <c r="H318" s="79" t="s">
        <v>16165</v>
      </c>
      <c r="I318" s="79" t="s">
        <v>16166</v>
      </c>
      <c r="J318" s="79" t="s">
        <v>16167</v>
      </c>
      <c r="K318" s="79" t="s">
        <v>16168</v>
      </c>
      <c r="L318" s="79" t="s">
        <v>16169</v>
      </c>
      <c r="M318" s="79" t="s">
        <v>16170</v>
      </c>
      <c r="N318" s="79" t="s">
        <v>16171</v>
      </c>
      <c r="O318" s="79" t="s">
        <v>16172</v>
      </c>
      <c r="P318" s="79" t="s">
        <v>16173</v>
      </c>
    </row>
    <row r="319" spans="1:16" ht="12.75">
      <c r="A319" s="77">
        <v>36</v>
      </c>
      <c r="B319" s="79" t="s">
        <v>16174</v>
      </c>
      <c r="C319" s="79" t="s">
        <v>16175</v>
      </c>
      <c r="D319" s="79" t="s">
        <v>16176</v>
      </c>
      <c r="E319" s="79" t="s">
        <v>16177</v>
      </c>
      <c r="F319" s="79" t="s">
        <v>16178</v>
      </c>
      <c r="G319" s="79" t="s">
        <v>16179</v>
      </c>
      <c r="H319" s="79" t="s">
        <v>16180</v>
      </c>
      <c r="I319" s="79" t="s">
        <v>16181</v>
      </c>
      <c r="J319" s="79" t="s">
        <v>16182</v>
      </c>
      <c r="K319" s="79" t="s">
        <v>16183</v>
      </c>
      <c r="L319" s="79" t="s">
        <v>16184</v>
      </c>
      <c r="M319" s="79" t="s">
        <v>16185</v>
      </c>
      <c r="N319" s="79" t="s">
        <v>16186</v>
      </c>
      <c r="O319" s="79" t="s">
        <v>16187</v>
      </c>
      <c r="P319" s="79" t="s">
        <v>16188</v>
      </c>
    </row>
    <row r="320" spans="1:16" ht="12.75">
      <c r="A320" s="77">
        <v>37</v>
      </c>
      <c r="B320" s="79" t="s">
        <v>16189</v>
      </c>
      <c r="C320" s="79" t="s">
        <v>16190</v>
      </c>
      <c r="D320" s="79" t="s">
        <v>16191</v>
      </c>
      <c r="E320" s="79" t="s">
        <v>16192</v>
      </c>
      <c r="F320" s="79" t="s">
        <v>16193</v>
      </c>
      <c r="G320" s="79" t="s">
        <v>16194</v>
      </c>
      <c r="H320" s="79" t="s">
        <v>16195</v>
      </c>
      <c r="I320" s="79" t="s">
        <v>16196</v>
      </c>
      <c r="J320" s="79" t="s">
        <v>16197</v>
      </c>
      <c r="K320" s="79" t="s">
        <v>16198</v>
      </c>
      <c r="L320" s="79" t="s">
        <v>16199</v>
      </c>
      <c r="M320" s="79" t="s">
        <v>16200</v>
      </c>
      <c r="N320" s="79" t="s">
        <v>16201</v>
      </c>
      <c r="O320" s="79" t="s">
        <v>16202</v>
      </c>
      <c r="P320" s="79" t="s">
        <v>16203</v>
      </c>
    </row>
    <row r="321" spans="1:16" ht="12.75">
      <c r="A321" s="77">
        <v>38</v>
      </c>
      <c r="B321" s="79" t="s">
        <v>16204</v>
      </c>
      <c r="C321" s="79" t="s">
        <v>16205</v>
      </c>
      <c r="D321" s="79" t="s">
        <v>16206</v>
      </c>
      <c r="E321" s="79" t="s">
        <v>16207</v>
      </c>
      <c r="F321" s="79" t="s">
        <v>16208</v>
      </c>
      <c r="G321" s="79" t="s">
        <v>16209</v>
      </c>
      <c r="H321" s="79" t="s">
        <v>16210</v>
      </c>
      <c r="I321" s="79" t="s">
        <v>16211</v>
      </c>
      <c r="J321" s="79" t="s">
        <v>16212</v>
      </c>
      <c r="K321" s="79" t="s">
        <v>16213</v>
      </c>
      <c r="L321" s="79" t="s">
        <v>16214</v>
      </c>
      <c r="M321" s="79" t="s">
        <v>16215</v>
      </c>
      <c r="N321" s="79" t="s">
        <v>16216</v>
      </c>
      <c r="O321" s="79" t="s">
        <v>16217</v>
      </c>
      <c r="P321" s="79" t="s">
        <v>16218</v>
      </c>
    </row>
    <row r="322" spans="1:16" ht="12.75">
      <c r="A322" s="77">
        <v>39</v>
      </c>
      <c r="B322" s="79" t="s">
        <v>16219</v>
      </c>
      <c r="C322" s="79" t="s">
        <v>16220</v>
      </c>
      <c r="D322" s="79" t="s">
        <v>16221</v>
      </c>
      <c r="E322" s="79" t="s">
        <v>16222</v>
      </c>
      <c r="F322" s="79" t="s">
        <v>16223</v>
      </c>
      <c r="G322" s="79" t="s">
        <v>16224</v>
      </c>
      <c r="H322" s="79" t="s">
        <v>16225</v>
      </c>
      <c r="I322" s="79" t="s">
        <v>16226</v>
      </c>
      <c r="J322" s="79" t="s">
        <v>16227</v>
      </c>
      <c r="K322" s="79" t="s">
        <v>16228</v>
      </c>
      <c r="L322" s="79" t="s">
        <v>16229</v>
      </c>
      <c r="M322" s="79" t="s">
        <v>16230</v>
      </c>
      <c r="N322" s="79" t="s">
        <v>16231</v>
      </c>
      <c r="O322" s="79" t="s">
        <v>16232</v>
      </c>
      <c r="P322" s="79" t="s">
        <v>16233</v>
      </c>
    </row>
    <row r="323" spans="1:16" ht="12.75">
      <c r="A323" s="77">
        <v>40</v>
      </c>
      <c r="B323" s="79" t="s">
        <v>16234</v>
      </c>
      <c r="C323" s="79" t="s">
        <v>16235</v>
      </c>
      <c r="D323" s="79" t="s">
        <v>16236</v>
      </c>
      <c r="E323" s="79" t="s">
        <v>16237</v>
      </c>
      <c r="F323" s="79" t="s">
        <v>16238</v>
      </c>
      <c r="G323" s="79" t="s">
        <v>16239</v>
      </c>
      <c r="H323" s="79" t="s">
        <v>16240</v>
      </c>
      <c r="I323" s="79" t="s">
        <v>16241</v>
      </c>
      <c r="J323" s="79" t="s">
        <v>16242</v>
      </c>
      <c r="K323" s="79" t="s">
        <v>16243</v>
      </c>
      <c r="L323" s="79" t="s">
        <v>16244</v>
      </c>
      <c r="M323" s="79" t="s">
        <v>16245</v>
      </c>
      <c r="N323" s="79" t="s">
        <v>16246</v>
      </c>
      <c r="O323" s="79" t="s">
        <v>16247</v>
      </c>
      <c r="P323" s="79" t="s">
        <v>16248</v>
      </c>
    </row>
    <row r="324" spans="1:16" ht="12.75">
      <c r="A324" s="77">
        <v>41</v>
      </c>
      <c r="B324" s="79" t="s">
        <v>16249</v>
      </c>
      <c r="C324" s="79" t="s">
        <v>16250</v>
      </c>
      <c r="D324" s="79" t="s">
        <v>16251</v>
      </c>
      <c r="E324" s="79" t="s">
        <v>16252</v>
      </c>
      <c r="F324" s="79" t="s">
        <v>16253</v>
      </c>
      <c r="G324" s="79" t="s">
        <v>16254</v>
      </c>
      <c r="H324" s="79" t="s">
        <v>16255</v>
      </c>
      <c r="I324" s="79" t="s">
        <v>16256</v>
      </c>
      <c r="J324" s="79" t="s">
        <v>16257</v>
      </c>
      <c r="K324" s="79" t="s">
        <v>16258</v>
      </c>
      <c r="L324" s="79" t="s">
        <v>16259</v>
      </c>
      <c r="M324" s="79" t="s">
        <v>16260</v>
      </c>
      <c r="N324" s="79" t="s">
        <v>16261</v>
      </c>
      <c r="O324" s="79" t="s">
        <v>16262</v>
      </c>
      <c r="P324" s="79" t="s">
        <v>16263</v>
      </c>
    </row>
    <row r="325" spans="1:16" ht="12.75">
      <c r="A325" s="77">
        <v>42</v>
      </c>
      <c r="B325" s="79" t="s">
        <v>16264</v>
      </c>
      <c r="C325" s="79" t="s">
        <v>16265</v>
      </c>
      <c r="D325" s="79" t="s">
        <v>16266</v>
      </c>
      <c r="E325" s="79" t="s">
        <v>16267</v>
      </c>
      <c r="F325" s="79" t="s">
        <v>16268</v>
      </c>
      <c r="G325" s="79" t="s">
        <v>16269</v>
      </c>
      <c r="H325" s="79" t="s">
        <v>16270</v>
      </c>
      <c r="I325" s="79" t="s">
        <v>16271</v>
      </c>
      <c r="J325" s="79" t="s">
        <v>16272</v>
      </c>
      <c r="K325" s="79" t="s">
        <v>16273</v>
      </c>
      <c r="L325" s="79" t="s">
        <v>16274</v>
      </c>
      <c r="M325" s="79" t="s">
        <v>16275</v>
      </c>
      <c r="N325" s="79" t="s">
        <v>16276</v>
      </c>
      <c r="O325" s="79" t="s">
        <v>16277</v>
      </c>
      <c r="P325" s="79" t="s">
        <v>16278</v>
      </c>
    </row>
    <row r="326" spans="1:16" ht="12.75">
      <c r="A326" s="77">
        <v>43</v>
      </c>
      <c r="B326" s="79" t="s">
        <v>16279</v>
      </c>
      <c r="C326" s="79" t="s">
        <v>16280</v>
      </c>
      <c r="D326" s="79" t="s">
        <v>16281</v>
      </c>
      <c r="E326" s="79" t="s">
        <v>16282</v>
      </c>
      <c r="F326" s="79" t="s">
        <v>16283</v>
      </c>
      <c r="G326" s="79" t="s">
        <v>16284</v>
      </c>
      <c r="H326" s="79" t="s">
        <v>16285</v>
      </c>
      <c r="I326" s="79" t="s">
        <v>16286</v>
      </c>
      <c r="J326" s="79" t="s">
        <v>16287</v>
      </c>
      <c r="K326" s="79" t="s">
        <v>16288</v>
      </c>
      <c r="L326" s="79" t="s">
        <v>16289</v>
      </c>
      <c r="M326" s="79" t="s">
        <v>16290</v>
      </c>
      <c r="N326" s="79" t="s">
        <v>16291</v>
      </c>
      <c r="O326" s="79" t="s">
        <v>16292</v>
      </c>
      <c r="P326" s="79" t="s">
        <v>16293</v>
      </c>
    </row>
    <row r="327" spans="1:16" ht="12.75">
      <c r="A327" s="77">
        <v>44</v>
      </c>
      <c r="B327" s="79" t="s">
        <v>16294</v>
      </c>
      <c r="C327" s="79" t="s">
        <v>16295</v>
      </c>
      <c r="D327" s="79" t="s">
        <v>16296</v>
      </c>
      <c r="E327" s="79" t="s">
        <v>16297</v>
      </c>
      <c r="F327" s="79" t="s">
        <v>16298</v>
      </c>
      <c r="G327" s="79" t="s">
        <v>16299</v>
      </c>
      <c r="H327" s="79" t="s">
        <v>16300</v>
      </c>
      <c r="I327" s="79" t="s">
        <v>16301</v>
      </c>
      <c r="J327" s="79" t="s">
        <v>16302</v>
      </c>
      <c r="K327" s="79" t="s">
        <v>16303</v>
      </c>
      <c r="L327" s="79" t="s">
        <v>16304</v>
      </c>
      <c r="M327" s="79" t="s">
        <v>16305</v>
      </c>
      <c r="N327" s="79" t="s">
        <v>16306</v>
      </c>
      <c r="O327" s="79" t="s">
        <v>16307</v>
      </c>
      <c r="P327" s="79" t="s">
        <v>16308</v>
      </c>
    </row>
    <row r="328" spans="1:16" ht="12.75">
      <c r="A328" s="77">
        <v>45</v>
      </c>
      <c r="B328" s="79" t="s">
        <v>16309</v>
      </c>
      <c r="C328" s="79" t="s">
        <v>16310</v>
      </c>
      <c r="D328" s="79" t="s">
        <v>16311</v>
      </c>
      <c r="E328" s="79" t="s">
        <v>16312</v>
      </c>
      <c r="F328" s="79" t="s">
        <v>16313</v>
      </c>
      <c r="G328" s="79" t="s">
        <v>16314</v>
      </c>
      <c r="H328" s="79" t="s">
        <v>16315</v>
      </c>
      <c r="I328" s="79" t="s">
        <v>16316</v>
      </c>
      <c r="J328" s="79" t="s">
        <v>16317</v>
      </c>
      <c r="K328" s="79" t="s">
        <v>16318</v>
      </c>
      <c r="L328" s="79" t="s">
        <v>16319</v>
      </c>
      <c r="M328" s="79" t="s">
        <v>16320</v>
      </c>
      <c r="N328" s="79" t="s">
        <v>16321</v>
      </c>
      <c r="O328" s="79" t="s">
        <v>16322</v>
      </c>
      <c r="P328" s="79" t="s">
        <v>16323</v>
      </c>
    </row>
    <row r="329" spans="1:16" ht="12.75">
      <c r="A329" s="77">
        <v>46</v>
      </c>
      <c r="B329" s="79" t="s">
        <v>16324</v>
      </c>
      <c r="C329" s="79" t="s">
        <v>16325</v>
      </c>
      <c r="D329" s="79" t="s">
        <v>16326</v>
      </c>
      <c r="E329" s="79" t="s">
        <v>16327</v>
      </c>
      <c r="F329" s="79" t="s">
        <v>16328</v>
      </c>
      <c r="G329" s="79" t="s">
        <v>16329</v>
      </c>
      <c r="H329" s="79" t="s">
        <v>16330</v>
      </c>
      <c r="I329" s="79" t="s">
        <v>16331</v>
      </c>
      <c r="J329" s="79" t="s">
        <v>16332</v>
      </c>
      <c r="K329" s="79" t="s">
        <v>16333</v>
      </c>
      <c r="L329" s="79" t="s">
        <v>16334</v>
      </c>
      <c r="M329" s="79" t="s">
        <v>16335</v>
      </c>
      <c r="N329" s="79" t="s">
        <v>16336</v>
      </c>
      <c r="O329" s="79" t="s">
        <v>16337</v>
      </c>
      <c r="P329" s="79" t="s">
        <v>16338</v>
      </c>
    </row>
    <row r="330" spans="1:16" ht="12.75">
      <c r="A330" s="77">
        <v>47</v>
      </c>
      <c r="B330" s="79" t="s">
        <v>16339</v>
      </c>
      <c r="C330" s="79" t="s">
        <v>16340</v>
      </c>
      <c r="D330" s="79" t="s">
        <v>16341</v>
      </c>
      <c r="E330" s="79" t="s">
        <v>16342</v>
      </c>
      <c r="F330" s="79" t="s">
        <v>16343</v>
      </c>
      <c r="G330" s="79" t="s">
        <v>16344</v>
      </c>
      <c r="H330" s="79" t="s">
        <v>16345</v>
      </c>
      <c r="I330" s="79" t="s">
        <v>16346</v>
      </c>
      <c r="J330" s="79" t="s">
        <v>16347</v>
      </c>
      <c r="K330" s="79" t="s">
        <v>16348</v>
      </c>
      <c r="L330" s="79" t="s">
        <v>16349</v>
      </c>
      <c r="M330" s="79" t="s">
        <v>16350</v>
      </c>
      <c r="N330" s="79" t="s">
        <v>16351</v>
      </c>
      <c r="O330" s="79" t="s">
        <v>16352</v>
      </c>
      <c r="P330" s="79" t="s">
        <v>16353</v>
      </c>
    </row>
    <row r="331" spans="1:16" ht="12.75">
      <c r="A331" s="77">
        <v>48</v>
      </c>
      <c r="B331" s="79" t="s">
        <v>16354</v>
      </c>
      <c r="C331" s="79" t="s">
        <v>16355</v>
      </c>
      <c r="D331" s="79" t="s">
        <v>16356</v>
      </c>
      <c r="E331" s="79" t="s">
        <v>16357</v>
      </c>
      <c r="F331" s="79" t="s">
        <v>16358</v>
      </c>
      <c r="G331" s="79" t="s">
        <v>16359</v>
      </c>
      <c r="H331" s="79" t="s">
        <v>16360</v>
      </c>
      <c r="I331" s="79" t="s">
        <v>16361</v>
      </c>
      <c r="J331" s="79" t="s">
        <v>16362</v>
      </c>
      <c r="K331" s="79" t="s">
        <v>16363</v>
      </c>
      <c r="L331" s="79" t="s">
        <v>16364</v>
      </c>
      <c r="M331" s="79" t="s">
        <v>16365</v>
      </c>
      <c r="N331" s="79" t="s">
        <v>16366</v>
      </c>
      <c r="O331" s="79" t="s">
        <v>16367</v>
      </c>
      <c r="P331" s="79" t="s">
        <v>16368</v>
      </c>
    </row>
    <row r="333" ht="12.75">
      <c r="A333" s="76" t="e">
        <f>HLOOKUP('[2]NEER Claim Cost Calculator'!$I$22,B337:Q386,MATCH('[2]NEER Claim Cost Calculator'!$K$22,A337:A386))</f>
        <v>#REF!</v>
      </c>
    </row>
    <row r="334" spans="1:16" ht="12.75">
      <c r="A334" s="475" t="s">
        <v>16369</v>
      </c>
      <c r="B334" s="475"/>
      <c r="C334" s="475"/>
      <c r="D334" s="475"/>
      <c r="E334" s="475"/>
      <c r="F334" s="475"/>
      <c r="G334" s="475"/>
      <c r="H334" s="475"/>
      <c r="I334" s="475"/>
      <c r="J334" s="475"/>
      <c r="K334" s="475"/>
      <c r="L334" s="475"/>
      <c r="M334" s="475"/>
      <c r="N334" s="475"/>
      <c r="O334" s="475"/>
      <c r="P334" s="475"/>
    </row>
    <row r="335" spans="1:16" ht="12.75">
      <c r="A335" s="479" t="s">
        <v>16370</v>
      </c>
      <c r="B335" s="479"/>
      <c r="C335" s="479"/>
      <c r="D335" s="479"/>
      <c r="E335" s="479"/>
      <c r="F335" s="479"/>
      <c r="G335" s="479"/>
      <c r="H335" s="479"/>
      <c r="I335" s="479"/>
      <c r="J335" s="479"/>
      <c r="K335" s="479"/>
      <c r="L335" s="479"/>
      <c r="M335" s="479"/>
      <c r="N335" s="479"/>
      <c r="O335" s="479"/>
      <c r="P335" s="479"/>
    </row>
    <row r="336" spans="1:16" ht="12.75">
      <c r="A336" s="80" t="s">
        <v>16371</v>
      </c>
      <c r="B336" s="81" t="s">
        <v>16372</v>
      </c>
      <c r="C336" s="81" t="s">
        <v>16373</v>
      </c>
      <c r="D336" s="81" t="s">
        <v>16374</v>
      </c>
      <c r="E336" s="81" t="s">
        <v>16375</v>
      </c>
      <c r="F336" s="81" t="s">
        <v>16376</v>
      </c>
      <c r="G336" s="81" t="s">
        <v>16377</v>
      </c>
      <c r="H336" s="81" t="s">
        <v>16378</v>
      </c>
      <c r="I336" s="81" t="s">
        <v>16379</v>
      </c>
      <c r="J336" s="81" t="s">
        <v>16380</v>
      </c>
      <c r="K336" s="81" t="s">
        <v>16381</v>
      </c>
      <c r="L336" s="81" t="s">
        <v>16382</v>
      </c>
      <c r="M336" s="81" t="s">
        <v>16383</v>
      </c>
      <c r="N336" s="81" t="s">
        <v>16384</v>
      </c>
      <c r="O336" s="81" t="s">
        <v>16385</v>
      </c>
      <c r="P336" s="81" t="s">
        <v>16386</v>
      </c>
    </row>
    <row r="337" spans="1:16" ht="12.75">
      <c r="A337" s="82" t="s">
        <v>16387</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ht="12.75">
      <c r="A338" s="77">
        <v>0</v>
      </c>
      <c r="B338" s="79" t="s">
        <v>16388</v>
      </c>
      <c r="C338" s="79" t="s">
        <v>16389</v>
      </c>
      <c r="D338" s="79" t="s">
        <v>16390</v>
      </c>
      <c r="E338" s="79" t="s">
        <v>16391</v>
      </c>
      <c r="F338" s="79" t="s">
        <v>16392</v>
      </c>
      <c r="G338" s="79" t="s">
        <v>16393</v>
      </c>
      <c r="H338" s="79" t="s">
        <v>16394</v>
      </c>
      <c r="I338" s="79" t="s">
        <v>16395</v>
      </c>
      <c r="J338" s="79" t="s">
        <v>16396</v>
      </c>
      <c r="K338" s="79" t="s">
        <v>16397</v>
      </c>
      <c r="L338" s="79" t="s">
        <v>16398</v>
      </c>
      <c r="M338" s="79" t="s">
        <v>16399</v>
      </c>
      <c r="N338" s="79" t="s">
        <v>16400</v>
      </c>
      <c r="O338" s="79" t="s">
        <v>16401</v>
      </c>
      <c r="P338" s="79" t="s">
        <v>16402</v>
      </c>
    </row>
    <row r="339" spans="1:16" ht="12.75">
      <c r="A339" s="77">
        <v>1</v>
      </c>
      <c r="B339" s="79" t="s">
        <v>16403</v>
      </c>
      <c r="C339" s="79" t="s">
        <v>16404</v>
      </c>
      <c r="D339" s="79" t="s">
        <v>16405</v>
      </c>
      <c r="E339" s="79" t="s">
        <v>16406</v>
      </c>
      <c r="F339" s="79" t="s">
        <v>16407</v>
      </c>
      <c r="G339" s="79" t="s">
        <v>16408</v>
      </c>
      <c r="H339" s="79" t="s">
        <v>16409</v>
      </c>
      <c r="I339" s="79" t="s">
        <v>16410</v>
      </c>
      <c r="J339" s="79" t="s">
        <v>16411</v>
      </c>
      <c r="K339" s="79" t="s">
        <v>16412</v>
      </c>
      <c r="L339" s="79" t="s">
        <v>16413</v>
      </c>
      <c r="M339" s="79" t="s">
        <v>16414</v>
      </c>
      <c r="N339" s="79" t="s">
        <v>16415</v>
      </c>
      <c r="O339" s="79" t="s">
        <v>16416</v>
      </c>
      <c r="P339" s="79" t="s">
        <v>16417</v>
      </c>
    </row>
    <row r="340" spans="1:16" ht="12.75">
      <c r="A340" s="77">
        <v>2</v>
      </c>
      <c r="B340" s="79" t="s">
        <v>16418</v>
      </c>
      <c r="C340" s="79" t="s">
        <v>16419</v>
      </c>
      <c r="D340" s="79" t="s">
        <v>16420</v>
      </c>
      <c r="E340" s="79" t="s">
        <v>16421</v>
      </c>
      <c r="F340" s="79" t="s">
        <v>16422</v>
      </c>
      <c r="G340" s="79" t="s">
        <v>16423</v>
      </c>
      <c r="H340" s="79" t="s">
        <v>16424</v>
      </c>
      <c r="I340" s="79" t="s">
        <v>16425</v>
      </c>
      <c r="J340" s="79" t="s">
        <v>16426</v>
      </c>
      <c r="K340" s="79" t="s">
        <v>16427</v>
      </c>
      <c r="L340" s="79" t="s">
        <v>16428</v>
      </c>
      <c r="M340" s="79" t="s">
        <v>16429</v>
      </c>
      <c r="N340" s="79" t="s">
        <v>16430</v>
      </c>
      <c r="O340" s="79" t="s">
        <v>16431</v>
      </c>
      <c r="P340" s="79" t="s">
        <v>16432</v>
      </c>
    </row>
    <row r="341" spans="1:16" ht="12.75">
      <c r="A341" s="77">
        <v>3</v>
      </c>
      <c r="B341" s="79" t="s">
        <v>16433</v>
      </c>
      <c r="C341" s="79" t="s">
        <v>16434</v>
      </c>
      <c r="D341" s="79" t="s">
        <v>16435</v>
      </c>
      <c r="E341" s="79" t="s">
        <v>16436</v>
      </c>
      <c r="F341" s="79" t="s">
        <v>16437</v>
      </c>
      <c r="G341" s="79" t="s">
        <v>16438</v>
      </c>
      <c r="H341" s="79" t="s">
        <v>16439</v>
      </c>
      <c r="I341" s="79" t="s">
        <v>16440</v>
      </c>
      <c r="J341" s="79" t="s">
        <v>16441</v>
      </c>
      <c r="K341" s="79" t="s">
        <v>16442</v>
      </c>
      <c r="L341" s="79" t="s">
        <v>16443</v>
      </c>
      <c r="M341" s="79" t="s">
        <v>16444</v>
      </c>
      <c r="N341" s="79" t="s">
        <v>16445</v>
      </c>
      <c r="O341" s="79" t="s">
        <v>16446</v>
      </c>
      <c r="P341" s="79" t="s">
        <v>16447</v>
      </c>
    </row>
    <row r="342" spans="1:16" ht="12.75">
      <c r="A342" s="77">
        <v>4</v>
      </c>
      <c r="B342" s="79" t="s">
        <v>16448</v>
      </c>
      <c r="C342" s="79" t="s">
        <v>16449</v>
      </c>
      <c r="D342" s="79" t="s">
        <v>16450</v>
      </c>
      <c r="E342" s="79" t="s">
        <v>16451</v>
      </c>
      <c r="F342" s="79" t="s">
        <v>16452</v>
      </c>
      <c r="G342" s="79" t="s">
        <v>16453</v>
      </c>
      <c r="H342" s="79" t="s">
        <v>16454</v>
      </c>
      <c r="I342" s="79" t="s">
        <v>16455</v>
      </c>
      <c r="J342" s="79" t="s">
        <v>16456</v>
      </c>
      <c r="K342" s="79" t="s">
        <v>16457</v>
      </c>
      <c r="L342" s="79" t="s">
        <v>16458</v>
      </c>
      <c r="M342" s="79" t="s">
        <v>16459</v>
      </c>
      <c r="N342" s="79" t="s">
        <v>16460</v>
      </c>
      <c r="O342" s="79" t="s">
        <v>16461</v>
      </c>
      <c r="P342" s="79" t="s">
        <v>16462</v>
      </c>
    </row>
    <row r="343" spans="1:16" ht="12.75">
      <c r="A343" s="77">
        <v>5</v>
      </c>
      <c r="B343" s="79" t="s">
        <v>16463</v>
      </c>
      <c r="C343" s="79" t="s">
        <v>16464</v>
      </c>
      <c r="D343" s="79" t="s">
        <v>16465</v>
      </c>
      <c r="E343" s="79" t="s">
        <v>16466</v>
      </c>
      <c r="F343" s="79" t="s">
        <v>16467</v>
      </c>
      <c r="G343" s="79" t="s">
        <v>16468</v>
      </c>
      <c r="H343" s="79" t="s">
        <v>16469</v>
      </c>
      <c r="I343" s="79" t="s">
        <v>16470</v>
      </c>
      <c r="J343" s="79" t="s">
        <v>16471</v>
      </c>
      <c r="K343" s="79" t="s">
        <v>16472</v>
      </c>
      <c r="L343" s="79" t="s">
        <v>16473</v>
      </c>
      <c r="M343" s="79" t="s">
        <v>16474</v>
      </c>
      <c r="N343" s="79" t="s">
        <v>16475</v>
      </c>
      <c r="O343" s="79" t="s">
        <v>16476</v>
      </c>
      <c r="P343" s="79" t="s">
        <v>16477</v>
      </c>
    </row>
    <row r="344" spans="1:16" ht="12.75">
      <c r="A344" s="77">
        <v>6</v>
      </c>
      <c r="B344" s="79" t="s">
        <v>16478</v>
      </c>
      <c r="C344" s="79" t="s">
        <v>16479</v>
      </c>
      <c r="D344" s="79" t="s">
        <v>16480</v>
      </c>
      <c r="E344" s="79" t="s">
        <v>16481</v>
      </c>
      <c r="F344" s="79" t="s">
        <v>16482</v>
      </c>
      <c r="G344" s="79" t="s">
        <v>16483</v>
      </c>
      <c r="H344" s="79" t="s">
        <v>16484</v>
      </c>
      <c r="I344" s="79" t="s">
        <v>16485</v>
      </c>
      <c r="J344" s="79" t="s">
        <v>16486</v>
      </c>
      <c r="K344" s="79" t="s">
        <v>16487</v>
      </c>
      <c r="L344" s="79" t="s">
        <v>16488</v>
      </c>
      <c r="M344" s="79" t="s">
        <v>16489</v>
      </c>
      <c r="N344" s="79" t="s">
        <v>16490</v>
      </c>
      <c r="O344" s="79" t="s">
        <v>16491</v>
      </c>
      <c r="P344" s="79" t="s">
        <v>16492</v>
      </c>
    </row>
    <row r="345" spans="1:16" ht="12.75">
      <c r="A345" s="77">
        <v>7</v>
      </c>
      <c r="B345" s="79" t="s">
        <v>16493</v>
      </c>
      <c r="C345" s="79" t="s">
        <v>16494</v>
      </c>
      <c r="D345" s="79" t="s">
        <v>16495</v>
      </c>
      <c r="E345" s="79" t="s">
        <v>16496</v>
      </c>
      <c r="F345" s="79" t="s">
        <v>16497</v>
      </c>
      <c r="G345" s="79" t="s">
        <v>16498</v>
      </c>
      <c r="H345" s="79" t="s">
        <v>16499</v>
      </c>
      <c r="I345" s="79" t="s">
        <v>16500</v>
      </c>
      <c r="J345" s="79" t="s">
        <v>16501</v>
      </c>
      <c r="K345" s="79" t="s">
        <v>16502</v>
      </c>
      <c r="L345" s="79" t="s">
        <v>16503</v>
      </c>
      <c r="M345" s="79" t="s">
        <v>16504</v>
      </c>
      <c r="N345" s="79" t="s">
        <v>16505</v>
      </c>
      <c r="O345" s="79" t="s">
        <v>16506</v>
      </c>
      <c r="P345" s="79" t="s">
        <v>16507</v>
      </c>
    </row>
    <row r="346" spans="1:16" ht="12.75">
      <c r="A346" s="77">
        <v>8</v>
      </c>
      <c r="B346" s="79" t="s">
        <v>16508</v>
      </c>
      <c r="C346" s="79" t="s">
        <v>16509</v>
      </c>
      <c r="D346" s="79" t="s">
        <v>16510</v>
      </c>
      <c r="E346" s="79" t="s">
        <v>16511</v>
      </c>
      <c r="F346" s="79" t="s">
        <v>16512</v>
      </c>
      <c r="G346" s="79" t="s">
        <v>16513</v>
      </c>
      <c r="H346" s="79" t="s">
        <v>16514</v>
      </c>
      <c r="I346" s="79" t="s">
        <v>16515</v>
      </c>
      <c r="J346" s="79" t="s">
        <v>16516</v>
      </c>
      <c r="K346" s="79" t="s">
        <v>16517</v>
      </c>
      <c r="L346" s="79" t="s">
        <v>16518</v>
      </c>
      <c r="M346" s="79" t="s">
        <v>16519</v>
      </c>
      <c r="N346" s="79" t="s">
        <v>16520</v>
      </c>
      <c r="O346" s="79" t="s">
        <v>16521</v>
      </c>
      <c r="P346" s="79" t="s">
        <v>16522</v>
      </c>
    </row>
    <row r="347" spans="1:16" ht="12.75">
      <c r="A347" s="77">
        <v>9</v>
      </c>
      <c r="B347" s="79" t="s">
        <v>16523</v>
      </c>
      <c r="C347" s="79" t="s">
        <v>16524</v>
      </c>
      <c r="D347" s="79" t="s">
        <v>16525</v>
      </c>
      <c r="E347" s="79" t="s">
        <v>16526</v>
      </c>
      <c r="F347" s="79" t="s">
        <v>16527</v>
      </c>
      <c r="G347" s="79" t="s">
        <v>16528</v>
      </c>
      <c r="H347" s="79" t="s">
        <v>16529</v>
      </c>
      <c r="I347" s="79" t="s">
        <v>16530</v>
      </c>
      <c r="J347" s="79" t="s">
        <v>16531</v>
      </c>
      <c r="K347" s="79" t="s">
        <v>16532</v>
      </c>
      <c r="L347" s="79" t="s">
        <v>16533</v>
      </c>
      <c r="M347" s="79" t="s">
        <v>16534</v>
      </c>
      <c r="N347" s="79" t="s">
        <v>16535</v>
      </c>
      <c r="O347" s="79" t="s">
        <v>16536</v>
      </c>
      <c r="P347" s="79" t="s">
        <v>16537</v>
      </c>
    </row>
    <row r="348" spans="1:16" ht="12.75">
      <c r="A348" s="77">
        <v>10</v>
      </c>
      <c r="B348" s="79" t="s">
        <v>16538</v>
      </c>
      <c r="C348" s="79" t="s">
        <v>16539</v>
      </c>
      <c r="D348" s="79" t="s">
        <v>16540</v>
      </c>
      <c r="E348" s="79" t="s">
        <v>16541</v>
      </c>
      <c r="F348" s="79" t="s">
        <v>16542</v>
      </c>
      <c r="G348" s="79" t="s">
        <v>16543</v>
      </c>
      <c r="H348" s="79" t="s">
        <v>16544</v>
      </c>
      <c r="I348" s="79" t="s">
        <v>16545</v>
      </c>
      <c r="J348" s="79" t="s">
        <v>16546</v>
      </c>
      <c r="K348" s="79" t="s">
        <v>16547</v>
      </c>
      <c r="L348" s="79" t="s">
        <v>16548</v>
      </c>
      <c r="M348" s="79" t="s">
        <v>16549</v>
      </c>
      <c r="N348" s="79" t="s">
        <v>16550</v>
      </c>
      <c r="O348" s="79" t="s">
        <v>16551</v>
      </c>
      <c r="P348" s="79" t="s">
        <v>16552</v>
      </c>
    </row>
    <row r="349" spans="1:16" ht="12.75">
      <c r="A349" s="77">
        <v>11</v>
      </c>
      <c r="B349" s="79" t="s">
        <v>16553</v>
      </c>
      <c r="C349" s="79" t="s">
        <v>16554</v>
      </c>
      <c r="D349" s="79" t="s">
        <v>16555</v>
      </c>
      <c r="E349" s="79" t="s">
        <v>16556</v>
      </c>
      <c r="F349" s="79" t="s">
        <v>16557</v>
      </c>
      <c r="G349" s="79" t="s">
        <v>16558</v>
      </c>
      <c r="H349" s="79" t="s">
        <v>16559</v>
      </c>
      <c r="I349" s="79" t="s">
        <v>16560</v>
      </c>
      <c r="J349" s="79" t="s">
        <v>16561</v>
      </c>
      <c r="K349" s="79" t="s">
        <v>16562</v>
      </c>
      <c r="L349" s="79" t="s">
        <v>16563</v>
      </c>
      <c r="M349" s="79" t="s">
        <v>16564</v>
      </c>
      <c r="N349" s="79" t="s">
        <v>16565</v>
      </c>
      <c r="O349" s="79" t="s">
        <v>16566</v>
      </c>
      <c r="P349" s="79" t="s">
        <v>16567</v>
      </c>
    </row>
    <row r="350" spans="1:16" ht="12.75">
      <c r="A350" s="77">
        <v>12</v>
      </c>
      <c r="B350" s="79" t="s">
        <v>16568</v>
      </c>
      <c r="C350" s="79" t="s">
        <v>16569</v>
      </c>
      <c r="D350" s="79" t="s">
        <v>16570</v>
      </c>
      <c r="E350" s="79" t="s">
        <v>16571</v>
      </c>
      <c r="F350" s="79" t="s">
        <v>16572</v>
      </c>
      <c r="G350" s="79" t="s">
        <v>16573</v>
      </c>
      <c r="H350" s="79" t="s">
        <v>16574</v>
      </c>
      <c r="I350" s="79" t="s">
        <v>16575</v>
      </c>
      <c r="J350" s="79" t="s">
        <v>16576</v>
      </c>
      <c r="K350" s="79" t="s">
        <v>16577</v>
      </c>
      <c r="L350" s="79" t="s">
        <v>16578</v>
      </c>
      <c r="M350" s="79" t="s">
        <v>16579</v>
      </c>
      <c r="N350" s="79" t="s">
        <v>16580</v>
      </c>
      <c r="O350" s="79" t="s">
        <v>16581</v>
      </c>
      <c r="P350" s="79" t="s">
        <v>16582</v>
      </c>
    </row>
    <row r="351" spans="1:16" ht="12.75">
      <c r="A351" s="77">
        <v>13</v>
      </c>
      <c r="B351" s="79" t="s">
        <v>16583</v>
      </c>
      <c r="C351" s="79" t="s">
        <v>16584</v>
      </c>
      <c r="D351" s="79" t="s">
        <v>16585</v>
      </c>
      <c r="E351" s="79" t="s">
        <v>16586</v>
      </c>
      <c r="F351" s="79" t="s">
        <v>16587</v>
      </c>
      <c r="G351" s="79" t="s">
        <v>16588</v>
      </c>
      <c r="H351" s="79" t="s">
        <v>16589</v>
      </c>
      <c r="I351" s="79" t="s">
        <v>16590</v>
      </c>
      <c r="J351" s="79" t="s">
        <v>16591</v>
      </c>
      <c r="K351" s="79" t="s">
        <v>16592</v>
      </c>
      <c r="L351" s="79" t="s">
        <v>16593</v>
      </c>
      <c r="M351" s="79" t="s">
        <v>16594</v>
      </c>
      <c r="N351" s="79" t="s">
        <v>16595</v>
      </c>
      <c r="O351" s="79" t="s">
        <v>16596</v>
      </c>
      <c r="P351" s="79" t="s">
        <v>16597</v>
      </c>
    </row>
    <row r="352" spans="1:16" ht="12.75">
      <c r="A352" s="77">
        <v>14</v>
      </c>
      <c r="B352" s="79" t="s">
        <v>16598</v>
      </c>
      <c r="C352" s="79" t="s">
        <v>16599</v>
      </c>
      <c r="D352" s="79" t="s">
        <v>16600</v>
      </c>
      <c r="E352" s="79" t="s">
        <v>16601</v>
      </c>
      <c r="F352" s="79" t="s">
        <v>16602</v>
      </c>
      <c r="G352" s="79" t="s">
        <v>16603</v>
      </c>
      <c r="H352" s="79" t="s">
        <v>16604</v>
      </c>
      <c r="I352" s="79" t="s">
        <v>16605</v>
      </c>
      <c r="J352" s="79" t="s">
        <v>16606</v>
      </c>
      <c r="K352" s="79" t="s">
        <v>16607</v>
      </c>
      <c r="L352" s="79" t="s">
        <v>16608</v>
      </c>
      <c r="M352" s="79" t="s">
        <v>16609</v>
      </c>
      <c r="N352" s="79" t="s">
        <v>16610</v>
      </c>
      <c r="O352" s="79" t="s">
        <v>16611</v>
      </c>
      <c r="P352" s="79" t="s">
        <v>16612</v>
      </c>
    </row>
    <row r="353" spans="1:16" ht="12.75">
      <c r="A353" s="77">
        <v>15</v>
      </c>
      <c r="B353" s="79" t="s">
        <v>16613</v>
      </c>
      <c r="C353" s="79" t="s">
        <v>16614</v>
      </c>
      <c r="D353" s="79" t="s">
        <v>16615</v>
      </c>
      <c r="E353" s="79" t="s">
        <v>16616</v>
      </c>
      <c r="F353" s="79" t="s">
        <v>16617</v>
      </c>
      <c r="G353" s="79" t="s">
        <v>16618</v>
      </c>
      <c r="H353" s="79" t="s">
        <v>16619</v>
      </c>
      <c r="I353" s="79" t="s">
        <v>16620</v>
      </c>
      <c r="J353" s="79" t="s">
        <v>16621</v>
      </c>
      <c r="K353" s="79" t="s">
        <v>16622</v>
      </c>
      <c r="L353" s="79" t="s">
        <v>16623</v>
      </c>
      <c r="M353" s="79" t="s">
        <v>16624</v>
      </c>
      <c r="N353" s="79" t="s">
        <v>16625</v>
      </c>
      <c r="O353" s="79" t="s">
        <v>16626</v>
      </c>
      <c r="P353" s="79" t="s">
        <v>16627</v>
      </c>
    </row>
    <row r="354" spans="1:16" ht="12.75">
      <c r="A354" s="77">
        <v>16</v>
      </c>
      <c r="B354" s="79" t="s">
        <v>16628</v>
      </c>
      <c r="C354" s="79" t="s">
        <v>16629</v>
      </c>
      <c r="D354" s="79" t="s">
        <v>16630</v>
      </c>
      <c r="E354" s="79" t="s">
        <v>16631</v>
      </c>
      <c r="F354" s="79" t="s">
        <v>16632</v>
      </c>
      <c r="G354" s="79" t="s">
        <v>16633</v>
      </c>
      <c r="H354" s="79" t="s">
        <v>16634</v>
      </c>
      <c r="I354" s="79" t="s">
        <v>16635</v>
      </c>
      <c r="J354" s="79" t="s">
        <v>16636</v>
      </c>
      <c r="K354" s="79" t="s">
        <v>16637</v>
      </c>
      <c r="L354" s="79" t="s">
        <v>16638</v>
      </c>
      <c r="M354" s="79" t="s">
        <v>16639</v>
      </c>
      <c r="N354" s="79" t="s">
        <v>16640</v>
      </c>
      <c r="O354" s="79" t="s">
        <v>16641</v>
      </c>
      <c r="P354" s="79" t="s">
        <v>16642</v>
      </c>
    </row>
    <row r="355" spans="1:16" ht="12.75">
      <c r="A355" s="77">
        <v>17</v>
      </c>
      <c r="B355" s="79" t="s">
        <v>16643</v>
      </c>
      <c r="C355" s="79" t="s">
        <v>16644</v>
      </c>
      <c r="D355" s="79" t="s">
        <v>16645</v>
      </c>
      <c r="E355" s="79" t="s">
        <v>16646</v>
      </c>
      <c r="F355" s="79" t="s">
        <v>16647</v>
      </c>
      <c r="G355" s="79" t="s">
        <v>16648</v>
      </c>
      <c r="H355" s="79" t="s">
        <v>16649</v>
      </c>
      <c r="I355" s="79" t="s">
        <v>16650</v>
      </c>
      <c r="J355" s="79" t="s">
        <v>16651</v>
      </c>
      <c r="K355" s="79" t="s">
        <v>16652</v>
      </c>
      <c r="L355" s="79" t="s">
        <v>16653</v>
      </c>
      <c r="M355" s="79" t="s">
        <v>16654</v>
      </c>
      <c r="N355" s="79" t="s">
        <v>16655</v>
      </c>
      <c r="O355" s="79" t="s">
        <v>16656</v>
      </c>
      <c r="P355" s="79" t="s">
        <v>16657</v>
      </c>
    </row>
    <row r="356" spans="1:16" ht="12.75">
      <c r="A356" s="77">
        <v>18</v>
      </c>
      <c r="B356" s="79" t="s">
        <v>16658</v>
      </c>
      <c r="C356" s="79" t="s">
        <v>16659</v>
      </c>
      <c r="D356" s="79" t="s">
        <v>16660</v>
      </c>
      <c r="E356" s="79" t="s">
        <v>16661</v>
      </c>
      <c r="F356" s="79" t="s">
        <v>16662</v>
      </c>
      <c r="G356" s="79" t="s">
        <v>16663</v>
      </c>
      <c r="H356" s="79" t="s">
        <v>16664</v>
      </c>
      <c r="I356" s="79" t="s">
        <v>16665</v>
      </c>
      <c r="J356" s="79" t="s">
        <v>16666</v>
      </c>
      <c r="K356" s="79" t="s">
        <v>16667</v>
      </c>
      <c r="L356" s="79" t="s">
        <v>16668</v>
      </c>
      <c r="M356" s="79" t="s">
        <v>16669</v>
      </c>
      <c r="N356" s="79" t="s">
        <v>16670</v>
      </c>
      <c r="O356" s="79" t="s">
        <v>16671</v>
      </c>
      <c r="P356" s="79" t="s">
        <v>16672</v>
      </c>
    </row>
    <row r="357" spans="1:16" ht="12.75">
      <c r="A357" s="77">
        <v>19</v>
      </c>
      <c r="B357" s="79" t="s">
        <v>16673</v>
      </c>
      <c r="C357" s="79" t="s">
        <v>16674</v>
      </c>
      <c r="D357" s="79" t="s">
        <v>16675</v>
      </c>
      <c r="E357" s="79" t="s">
        <v>16676</v>
      </c>
      <c r="F357" s="79" t="s">
        <v>16677</v>
      </c>
      <c r="G357" s="79" t="s">
        <v>16678</v>
      </c>
      <c r="H357" s="79" t="s">
        <v>16679</v>
      </c>
      <c r="I357" s="79" t="s">
        <v>16680</v>
      </c>
      <c r="J357" s="79" t="s">
        <v>16681</v>
      </c>
      <c r="K357" s="79" t="s">
        <v>16682</v>
      </c>
      <c r="L357" s="79" t="s">
        <v>16683</v>
      </c>
      <c r="M357" s="79" t="s">
        <v>16684</v>
      </c>
      <c r="N357" s="79" t="s">
        <v>16685</v>
      </c>
      <c r="O357" s="79" t="s">
        <v>16686</v>
      </c>
      <c r="P357" s="79" t="s">
        <v>16687</v>
      </c>
    </row>
    <row r="358" spans="1:16" ht="12.75">
      <c r="A358" s="77">
        <v>20</v>
      </c>
      <c r="B358" s="79" t="s">
        <v>16688</v>
      </c>
      <c r="C358" s="79" t="s">
        <v>16689</v>
      </c>
      <c r="D358" s="79" t="s">
        <v>16690</v>
      </c>
      <c r="E358" s="79" t="s">
        <v>16691</v>
      </c>
      <c r="F358" s="79" t="s">
        <v>16692</v>
      </c>
      <c r="G358" s="79" t="s">
        <v>16693</v>
      </c>
      <c r="H358" s="79" t="s">
        <v>16694</v>
      </c>
      <c r="I358" s="79" t="s">
        <v>16695</v>
      </c>
      <c r="J358" s="79" t="s">
        <v>16696</v>
      </c>
      <c r="K358" s="79" t="s">
        <v>16697</v>
      </c>
      <c r="L358" s="79" t="s">
        <v>16698</v>
      </c>
      <c r="M358" s="79" t="s">
        <v>16699</v>
      </c>
      <c r="N358" s="79" t="s">
        <v>16700</v>
      </c>
      <c r="O358" s="79" t="s">
        <v>16701</v>
      </c>
      <c r="P358" s="79" t="s">
        <v>16702</v>
      </c>
    </row>
    <row r="359" spans="1:16" ht="12.75">
      <c r="A359" s="77">
        <v>21</v>
      </c>
      <c r="B359" s="79" t="s">
        <v>16703</v>
      </c>
      <c r="C359" s="79" t="s">
        <v>16704</v>
      </c>
      <c r="D359" s="79" t="s">
        <v>16705</v>
      </c>
      <c r="E359" s="79" t="s">
        <v>16706</v>
      </c>
      <c r="F359" s="79" t="s">
        <v>16707</v>
      </c>
      <c r="G359" s="79" t="s">
        <v>16708</v>
      </c>
      <c r="H359" s="79" t="s">
        <v>16709</v>
      </c>
      <c r="I359" s="79" t="s">
        <v>16710</v>
      </c>
      <c r="J359" s="79" t="s">
        <v>16711</v>
      </c>
      <c r="K359" s="79" t="s">
        <v>16712</v>
      </c>
      <c r="L359" s="79" t="s">
        <v>16713</v>
      </c>
      <c r="M359" s="79" t="s">
        <v>16714</v>
      </c>
      <c r="N359" s="79" t="s">
        <v>16715</v>
      </c>
      <c r="O359" s="79" t="s">
        <v>16716</v>
      </c>
      <c r="P359" s="79" t="s">
        <v>16717</v>
      </c>
    </row>
    <row r="360" spans="1:16" ht="12.75">
      <c r="A360" s="77">
        <v>22</v>
      </c>
      <c r="B360" s="79" t="s">
        <v>16718</v>
      </c>
      <c r="C360" s="79" t="s">
        <v>16719</v>
      </c>
      <c r="D360" s="79" t="s">
        <v>16720</v>
      </c>
      <c r="E360" s="79" t="s">
        <v>16721</v>
      </c>
      <c r="F360" s="79" t="s">
        <v>16722</v>
      </c>
      <c r="G360" s="79" t="s">
        <v>16723</v>
      </c>
      <c r="H360" s="79" t="s">
        <v>16724</v>
      </c>
      <c r="I360" s="79" t="s">
        <v>16725</v>
      </c>
      <c r="J360" s="79" t="s">
        <v>16726</v>
      </c>
      <c r="K360" s="79" t="s">
        <v>16727</v>
      </c>
      <c r="L360" s="79" t="s">
        <v>16728</v>
      </c>
      <c r="M360" s="79" t="s">
        <v>16729</v>
      </c>
      <c r="N360" s="79" t="s">
        <v>16730</v>
      </c>
      <c r="O360" s="79" t="s">
        <v>16731</v>
      </c>
      <c r="P360" s="79" t="s">
        <v>16732</v>
      </c>
    </row>
    <row r="361" spans="1:16" ht="12.75">
      <c r="A361" s="77">
        <v>23</v>
      </c>
      <c r="B361" s="79" t="s">
        <v>16733</v>
      </c>
      <c r="C361" s="79" t="s">
        <v>16734</v>
      </c>
      <c r="D361" s="79" t="s">
        <v>16735</v>
      </c>
      <c r="E361" s="79" t="s">
        <v>16736</v>
      </c>
      <c r="F361" s="79" t="s">
        <v>16737</v>
      </c>
      <c r="G361" s="79" t="s">
        <v>16738</v>
      </c>
      <c r="H361" s="79" t="s">
        <v>16739</v>
      </c>
      <c r="I361" s="79" t="s">
        <v>16740</v>
      </c>
      <c r="J361" s="79" t="s">
        <v>16741</v>
      </c>
      <c r="K361" s="79" t="s">
        <v>16742</v>
      </c>
      <c r="L361" s="79" t="s">
        <v>16743</v>
      </c>
      <c r="M361" s="79" t="s">
        <v>16744</v>
      </c>
      <c r="N361" s="79" t="s">
        <v>16745</v>
      </c>
      <c r="O361" s="79" t="s">
        <v>16746</v>
      </c>
      <c r="P361" s="79" t="s">
        <v>16747</v>
      </c>
    </row>
    <row r="362" spans="1:16" ht="12.75">
      <c r="A362" s="77">
        <v>24</v>
      </c>
      <c r="B362" s="79" t="s">
        <v>16748</v>
      </c>
      <c r="C362" s="79" t="s">
        <v>16749</v>
      </c>
      <c r="D362" s="79" t="s">
        <v>16750</v>
      </c>
      <c r="E362" s="79" t="s">
        <v>16751</v>
      </c>
      <c r="F362" s="79" t="s">
        <v>16752</v>
      </c>
      <c r="G362" s="79" t="s">
        <v>16753</v>
      </c>
      <c r="H362" s="79" t="s">
        <v>16754</v>
      </c>
      <c r="I362" s="79" t="s">
        <v>16755</v>
      </c>
      <c r="J362" s="79" t="s">
        <v>16756</v>
      </c>
      <c r="K362" s="79" t="s">
        <v>16757</v>
      </c>
      <c r="L362" s="79" t="s">
        <v>16758</v>
      </c>
      <c r="M362" s="79" t="s">
        <v>16759</v>
      </c>
      <c r="N362" s="79" t="s">
        <v>16760</v>
      </c>
      <c r="O362" s="79" t="s">
        <v>16761</v>
      </c>
      <c r="P362" s="79" t="s">
        <v>16762</v>
      </c>
    </row>
    <row r="363" spans="1:16" ht="12.75">
      <c r="A363" s="77">
        <v>25</v>
      </c>
      <c r="B363" s="79" t="s">
        <v>16763</v>
      </c>
      <c r="C363" s="79" t="s">
        <v>16764</v>
      </c>
      <c r="D363" s="79" t="s">
        <v>16765</v>
      </c>
      <c r="E363" s="79" t="s">
        <v>16766</v>
      </c>
      <c r="F363" s="79" t="s">
        <v>16767</v>
      </c>
      <c r="G363" s="79" t="s">
        <v>16768</v>
      </c>
      <c r="H363" s="79" t="s">
        <v>16769</v>
      </c>
      <c r="I363" s="79" t="s">
        <v>16770</v>
      </c>
      <c r="J363" s="79" t="s">
        <v>16771</v>
      </c>
      <c r="K363" s="79" t="s">
        <v>16772</v>
      </c>
      <c r="L363" s="79" t="s">
        <v>16773</v>
      </c>
      <c r="M363" s="79" t="s">
        <v>16774</v>
      </c>
      <c r="N363" s="79" t="s">
        <v>16775</v>
      </c>
      <c r="O363" s="79" t="s">
        <v>16776</v>
      </c>
      <c r="P363" s="79" t="s">
        <v>16777</v>
      </c>
    </row>
    <row r="364" spans="1:16" ht="12.75">
      <c r="A364" s="77">
        <v>26</v>
      </c>
      <c r="B364" s="79" t="s">
        <v>16778</v>
      </c>
      <c r="C364" s="79" t="s">
        <v>16779</v>
      </c>
      <c r="D364" s="79" t="s">
        <v>16780</v>
      </c>
      <c r="E364" s="79" t="s">
        <v>16781</v>
      </c>
      <c r="F364" s="79" t="s">
        <v>16782</v>
      </c>
      <c r="G364" s="79" t="s">
        <v>16783</v>
      </c>
      <c r="H364" s="79" t="s">
        <v>16784</v>
      </c>
      <c r="I364" s="79" t="s">
        <v>16785</v>
      </c>
      <c r="J364" s="79" t="s">
        <v>16786</v>
      </c>
      <c r="K364" s="79" t="s">
        <v>16787</v>
      </c>
      <c r="L364" s="79" t="s">
        <v>16788</v>
      </c>
      <c r="M364" s="79" t="s">
        <v>16789</v>
      </c>
      <c r="N364" s="79" t="s">
        <v>16790</v>
      </c>
      <c r="O364" s="79" t="s">
        <v>16791</v>
      </c>
      <c r="P364" s="79" t="s">
        <v>16792</v>
      </c>
    </row>
    <row r="365" spans="1:16" ht="12.75">
      <c r="A365" s="77">
        <v>27</v>
      </c>
      <c r="B365" s="79" t="s">
        <v>16793</v>
      </c>
      <c r="C365" s="79" t="s">
        <v>16794</v>
      </c>
      <c r="D365" s="79" t="s">
        <v>16795</v>
      </c>
      <c r="E365" s="79" t="s">
        <v>16796</v>
      </c>
      <c r="F365" s="79" t="s">
        <v>16797</v>
      </c>
      <c r="G365" s="79" t="s">
        <v>16798</v>
      </c>
      <c r="H365" s="79" t="s">
        <v>16799</v>
      </c>
      <c r="I365" s="79" t="s">
        <v>16800</v>
      </c>
      <c r="J365" s="79" t="s">
        <v>16801</v>
      </c>
      <c r="K365" s="79" t="s">
        <v>16802</v>
      </c>
      <c r="L365" s="79" t="s">
        <v>16803</v>
      </c>
      <c r="M365" s="79" t="s">
        <v>16804</v>
      </c>
      <c r="N365" s="79" t="s">
        <v>16805</v>
      </c>
      <c r="O365" s="79" t="s">
        <v>16806</v>
      </c>
      <c r="P365" s="79" t="s">
        <v>16807</v>
      </c>
    </row>
    <row r="366" spans="1:16" ht="12.75">
      <c r="A366" s="77">
        <v>28</v>
      </c>
      <c r="B366" s="79" t="s">
        <v>16808</v>
      </c>
      <c r="C366" s="79" t="s">
        <v>16809</v>
      </c>
      <c r="D366" s="79" t="s">
        <v>16810</v>
      </c>
      <c r="E366" s="79" t="s">
        <v>16811</v>
      </c>
      <c r="F366" s="79" t="s">
        <v>16812</v>
      </c>
      <c r="G366" s="79" t="s">
        <v>16813</v>
      </c>
      <c r="H366" s="79" t="s">
        <v>16814</v>
      </c>
      <c r="I366" s="79" t="s">
        <v>16815</v>
      </c>
      <c r="J366" s="79" t="s">
        <v>16816</v>
      </c>
      <c r="K366" s="79" t="s">
        <v>16817</v>
      </c>
      <c r="L366" s="79" t="s">
        <v>16818</v>
      </c>
      <c r="M366" s="79" t="s">
        <v>16819</v>
      </c>
      <c r="N366" s="79" t="s">
        <v>16820</v>
      </c>
      <c r="O366" s="79" t="s">
        <v>16821</v>
      </c>
      <c r="P366" s="79" t="s">
        <v>16822</v>
      </c>
    </row>
    <row r="367" spans="1:16" ht="12.75">
      <c r="A367" s="77">
        <v>29</v>
      </c>
      <c r="B367" s="79" t="s">
        <v>16823</v>
      </c>
      <c r="C367" s="79" t="s">
        <v>16824</v>
      </c>
      <c r="D367" s="79" t="s">
        <v>16825</v>
      </c>
      <c r="E367" s="79" t="s">
        <v>16826</v>
      </c>
      <c r="F367" s="79" t="s">
        <v>16827</v>
      </c>
      <c r="G367" s="79" t="s">
        <v>16828</v>
      </c>
      <c r="H367" s="79" t="s">
        <v>16829</v>
      </c>
      <c r="I367" s="79" t="s">
        <v>16830</v>
      </c>
      <c r="J367" s="79" t="s">
        <v>16831</v>
      </c>
      <c r="K367" s="79" t="s">
        <v>16832</v>
      </c>
      <c r="L367" s="79" t="s">
        <v>16833</v>
      </c>
      <c r="M367" s="79" t="s">
        <v>16834</v>
      </c>
      <c r="N367" s="79" t="s">
        <v>16835</v>
      </c>
      <c r="O367" s="79" t="s">
        <v>16836</v>
      </c>
      <c r="P367" s="79" t="s">
        <v>16837</v>
      </c>
    </row>
    <row r="368" spans="1:16" ht="12.75">
      <c r="A368" s="77">
        <v>30</v>
      </c>
      <c r="B368" s="79" t="s">
        <v>16838</v>
      </c>
      <c r="C368" s="79" t="s">
        <v>16839</v>
      </c>
      <c r="D368" s="79" t="s">
        <v>16840</v>
      </c>
      <c r="E368" s="79" t="s">
        <v>16841</v>
      </c>
      <c r="F368" s="79" t="s">
        <v>16842</v>
      </c>
      <c r="G368" s="79" t="s">
        <v>16843</v>
      </c>
      <c r="H368" s="79" t="s">
        <v>16844</v>
      </c>
      <c r="I368" s="79" t="s">
        <v>16845</v>
      </c>
      <c r="J368" s="79" t="s">
        <v>16846</v>
      </c>
      <c r="K368" s="79" t="s">
        <v>16847</v>
      </c>
      <c r="L368" s="79" t="s">
        <v>16848</v>
      </c>
      <c r="M368" s="79" t="s">
        <v>16849</v>
      </c>
      <c r="N368" s="79" t="s">
        <v>16850</v>
      </c>
      <c r="O368" s="79" t="s">
        <v>16851</v>
      </c>
      <c r="P368" s="79" t="s">
        <v>16852</v>
      </c>
    </row>
    <row r="369" spans="1:16" ht="12.75">
      <c r="A369" s="77">
        <v>31</v>
      </c>
      <c r="B369" s="79" t="s">
        <v>16853</v>
      </c>
      <c r="C369" s="79" t="s">
        <v>16854</v>
      </c>
      <c r="D369" s="79" t="s">
        <v>16855</v>
      </c>
      <c r="E369" s="79" t="s">
        <v>16856</v>
      </c>
      <c r="F369" s="79" t="s">
        <v>16857</v>
      </c>
      <c r="G369" s="79" t="s">
        <v>16858</v>
      </c>
      <c r="H369" s="79" t="s">
        <v>16859</v>
      </c>
      <c r="I369" s="79" t="s">
        <v>16860</v>
      </c>
      <c r="J369" s="79" t="s">
        <v>16861</v>
      </c>
      <c r="K369" s="79" t="s">
        <v>16862</v>
      </c>
      <c r="L369" s="79" t="s">
        <v>16863</v>
      </c>
      <c r="M369" s="79" t="s">
        <v>16864</v>
      </c>
      <c r="N369" s="79" t="s">
        <v>16865</v>
      </c>
      <c r="O369" s="79" t="s">
        <v>16866</v>
      </c>
      <c r="P369" s="79" t="s">
        <v>16867</v>
      </c>
    </row>
    <row r="370" spans="1:16" ht="12.75">
      <c r="A370" s="77">
        <v>32</v>
      </c>
      <c r="B370" s="79" t="s">
        <v>16868</v>
      </c>
      <c r="C370" s="79" t="s">
        <v>16869</v>
      </c>
      <c r="D370" s="79" t="s">
        <v>16870</v>
      </c>
      <c r="E370" s="79" t="s">
        <v>16871</v>
      </c>
      <c r="F370" s="79" t="s">
        <v>16872</v>
      </c>
      <c r="G370" s="79" t="s">
        <v>16873</v>
      </c>
      <c r="H370" s="79" t="s">
        <v>16874</v>
      </c>
      <c r="I370" s="79" t="s">
        <v>16875</v>
      </c>
      <c r="J370" s="79" t="s">
        <v>16876</v>
      </c>
      <c r="K370" s="79" t="s">
        <v>16877</v>
      </c>
      <c r="L370" s="79" t="s">
        <v>16878</v>
      </c>
      <c r="M370" s="79" t="s">
        <v>16879</v>
      </c>
      <c r="N370" s="79" t="s">
        <v>16880</v>
      </c>
      <c r="O370" s="79" t="s">
        <v>16881</v>
      </c>
      <c r="P370" s="79" t="s">
        <v>16882</v>
      </c>
    </row>
    <row r="371" spans="1:16" ht="12.75">
      <c r="A371" s="77">
        <v>33</v>
      </c>
      <c r="B371" s="79" t="s">
        <v>16883</v>
      </c>
      <c r="C371" s="79" t="s">
        <v>16884</v>
      </c>
      <c r="D371" s="79" t="s">
        <v>16885</v>
      </c>
      <c r="E371" s="79" t="s">
        <v>16886</v>
      </c>
      <c r="F371" s="79" t="s">
        <v>16887</v>
      </c>
      <c r="G371" s="79" t="s">
        <v>16888</v>
      </c>
      <c r="H371" s="79" t="s">
        <v>16889</v>
      </c>
      <c r="I371" s="79" t="s">
        <v>16890</v>
      </c>
      <c r="J371" s="79" t="s">
        <v>16891</v>
      </c>
      <c r="K371" s="79" t="s">
        <v>16892</v>
      </c>
      <c r="L371" s="79" t="s">
        <v>16893</v>
      </c>
      <c r="M371" s="79" t="s">
        <v>16894</v>
      </c>
      <c r="N371" s="79" t="s">
        <v>16895</v>
      </c>
      <c r="O371" s="79" t="s">
        <v>16896</v>
      </c>
      <c r="P371" s="79" t="s">
        <v>16897</v>
      </c>
    </row>
    <row r="372" spans="1:16" ht="12.75">
      <c r="A372" s="77">
        <v>34</v>
      </c>
      <c r="B372" s="79" t="s">
        <v>16898</v>
      </c>
      <c r="C372" s="79" t="s">
        <v>16899</v>
      </c>
      <c r="D372" s="79" t="s">
        <v>16900</v>
      </c>
      <c r="E372" s="79" t="s">
        <v>16901</v>
      </c>
      <c r="F372" s="79" t="s">
        <v>16902</v>
      </c>
      <c r="G372" s="79" t="s">
        <v>16903</v>
      </c>
      <c r="H372" s="79" t="s">
        <v>16904</v>
      </c>
      <c r="I372" s="79" t="s">
        <v>16905</v>
      </c>
      <c r="J372" s="79" t="s">
        <v>16906</v>
      </c>
      <c r="K372" s="79" t="s">
        <v>16907</v>
      </c>
      <c r="L372" s="79" t="s">
        <v>16908</v>
      </c>
      <c r="M372" s="79" t="s">
        <v>16909</v>
      </c>
      <c r="N372" s="79" t="s">
        <v>16910</v>
      </c>
      <c r="O372" s="79" t="s">
        <v>16911</v>
      </c>
      <c r="P372" s="79" t="s">
        <v>16912</v>
      </c>
    </row>
    <row r="373" spans="1:16" ht="12.75">
      <c r="A373" s="77">
        <v>35</v>
      </c>
      <c r="B373" s="79" t="s">
        <v>16913</v>
      </c>
      <c r="C373" s="79" t="s">
        <v>16914</v>
      </c>
      <c r="D373" s="79" t="s">
        <v>16915</v>
      </c>
      <c r="E373" s="79" t="s">
        <v>16916</v>
      </c>
      <c r="F373" s="79" t="s">
        <v>16917</v>
      </c>
      <c r="G373" s="79" t="s">
        <v>16918</v>
      </c>
      <c r="H373" s="79" t="s">
        <v>16919</v>
      </c>
      <c r="I373" s="79" t="s">
        <v>16920</v>
      </c>
      <c r="J373" s="79" t="s">
        <v>16921</v>
      </c>
      <c r="K373" s="79" t="s">
        <v>16922</v>
      </c>
      <c r="L373" s="79" t="s">
        <v>16923</v>
      </c>
      <c r="M373" s="79" t="s">
        <v>16924</v>
      </c>
      <c r="N373" s="79" t="s">
        <v>16925</v>
      </c>
      <c r="O373" s="79" t="s">
        <v>16926</v>
      </c>
      <c r="P373" s="79" t="s">
        <v>16927</v>
      </c>
    </row>
    <row r="374" spans="1:16" ht="12.75">
      <c r="A374" s="77">
        <v>36</v>
      </c>
      <c r="B374" s="79" t="s">
        <v>16928</v>
      </c>
      <c r="C374" s="79" t="s">
        <v>16929</v>
      </c>
      <c r="D374" s="79" t="s">
        <v>16930</v>
      </c>
      <c r="E374" s="79" t="s">
        <v>16931</v>
      </c>
      <c r="F374" s="79" t="s">
        <v>16932</v>
      </c>
      <c r="G374" s="79" t="s">
        <v>16933</v>
      </c>
      <c r="H374" s="79" t="s">
        <v>16934</v>
      </c>
      <c r="I374" s="79" t="s">
        <v>16935</v>
      </c>
      <c r="J374" s="79" t="s">
        <v>16936</v>
      </c>
      <c r="K374" s="79" t="s">
        <v>16937</v>
      </c>
      <c r="L374" s="79" t="s">
        <v>16938</v>
      </c>
      <c r="M374" s="79" t="s">
        <v>16939</v>
      </c>
      <c r="N374" s="79" t="s">
        <v>16940</v>
      </c>
      <c r="O374" s="79" t="s">
        <v>16941</v>
      </c>
      <c r="P374" s="79" t="s">
        <v>16942</v>
      </c>
    </row>
    <row r="375" spans="1:16" ht="12.75">
      <c r="A375" s="77">
        <v>37</v>
      </c>
      <c r="B375" s="79" t="s">
        <v>16943</v>
      </c>
      <c r="C375" s="79" t="s">
        <v>16944</v>
      </c>
      <c r="D375" s="79" t="s">
        <v>16945</v>
      </c>
      <c r="E375" s="79" t="s">
        <v>16946</v>
      </c>
      <c r="F375" s="79" t="s">
        <v>16947</v>
      </c>
      <c r="G375" s="79" t="s">
        <v>16948</v>
      </c>
      <c r="H375" s="79" t="s">
        <v>16949</v>
      </c>
      <c r="I375" s="79" t="s">
        <v>16950</v>
      </c>
      <c r="J375" s="79" t="s">
        <v>16951</v>
      </c>
      <c r="K375" s="79" t="s">
        <v>16952</v>
      </c>
      <c r="L375" s="79" t="s">
        <v>16953</v>
      </c>
      <c r="M375" s="79" t="s">
        <v>16954</v>
      </c>
      <c r="N375" s="79" t="s">
        <v>16955</v>
      </c>
      <c r="O375" s="79" t="s">
        <v>16956</v>
      </c>
      <c r="P375" s="79" t="s">
        <v>16957</v>
      </c>
    </row>
    <row r="376" spans="1:16" ht="12.75">
      <c r="A376" s="77">
        <v>38</v>
      </c>
      <c r="B376" s="79" t="s">
        <v>16958</v>
      </c>
      <c r="C376" s="79" t="s">
        <v>16959</v>
      </c>
      <c r="D376" s="79" t="s">
        <v>16960</v>
      </c>
      <c r="E376" s="79" t="s">
        <v>16961</v>
      </c>
      <c r="F376" s="79" t="s">
        <v>16962</v>
      </c>
      <c r="G376" s="79" t="s">
        <v>16963</v>
      </c>
      <c r="H376" s="79" t="s">
        <v>16964</v>
      </c>
      <c r="I376" s="79" t="s">
        <v>16965</v>
      </c>
      <c r="J376" s="79" t="s">
        <v>16966</v>
      </c>
      <c r="K376" s="79" t="s">
        <v>16967</v>
      </c>
      <c r="L376" s="79" t="s">
        <v>16968</v>
      </c>
      <c r="M376" s="79" t="s">
        <v>16969</v>
      </c>
      <c r="N376" s="79" t="s">
        <v>16970</v>
      </c>
      <c r="O376" s="79" t="s">
        <v>16971</v>
      </c>
      <c r="P376" s="79" t="s">
        <v>16972</v>
      </c>
    </row>
    <row r="377" spans="1:16" ht="12.75">
      <c r="A377" s="77">
        <v>39</v>
      </c>
      <c r="B377" s="79" t="s">
        <v>16973</v>
      </c>
      <c r="C377" s="79" t="s">
        <v>16974</v>
      </c>
      <c r="D377" s="79" t="s">
        <v>16975</v>
      </c>
      <c r="E377" s="79" t="s">
        <v>16976</v>
      </c>
      <c r="F377" s="79" t="s">
        <v>16977</v>
      </c>
      <c r="G377" s="79" t="s">
        <v>16978</v>
      </c>
      <c r="H377" s="79" t="s">
        <v>16979</v>
      </c>
      <c r="I377" s="79" t="s">
        <v>16980</v>
      </c>
      <c r="J377" s="79" t="s">
        <v>16981</v>
      </c>
      <c r="K377" s="79" t="s">
        <v>16982</v>
      </c>
      <c r="L377" s="79" t="s">
        <v>16983</v>
      </c>
      <c r="M377" s="79" t="s">
        <v>16984</v>
      </c>
      <c r="N377" s="79" t="s">
        <v>16985</v>
      </c>
      <c r="O377" s="79" t="s">
        <v>16986</v>
      </c>
      <c r="P377" s="79" t="s">
        <v>16987</v>
      </c>
    </row>
    <row r="378" spans="1:16" ht="12.75">
      <c r="A378" s="77">
        <v>40</v>
      </c>
      <c r="B378" s="79" t="s">
        <v>16988</v>
      </c>
      <c r="C378" s="79" t="s">
        <v>16989</v>
      </c>
      <c r="D378" s="79" t="s">
        <v>16990</v>
      </c>
      <c r="E378" s="79" t="s">
        <v>16991</v>
      </c>
      <c r="F378" s="79" t="s">
        <v>16992</v>
      </c>
      <c r="G378" s="79" t="s">
        <v>16993</v>
      </c>
      <c r="H378" s="79" t="s">
        <v>16994</v>
      </c>
      <c r="I378" s="79" t="s">
        <v>16995</v>
      </c>
      <c r="J378" s="79" t="s">
        <v>16996</v>
      </c>
      <c r="K378" s="79" t="s">
        <v>16997</v>
      </c>
      <c r="L378" s="79" t="s">
        <v>16998</v>
      </c>
      <c r="M378" s="79" t="s">
        <v>16999</v>
      </c>
      <c r="N378" s="79" t="s">
        <v>17000</v>
      </c>
      <c r="O378" s="79" t="s">
        <v>17001</v>
      </c>
      <c r="P378" s="79" t="s">
        <v>17002</v>
      </c>
    </row>
    <row r="379" spans="1:16" ht="12.75">
      <c r="A379" s="77">
        <v>41</v>
      </c>
      <c r="B379" s="79" t="s">
        <v>17003</v>
      </c>
      <c r="C379" s="79" t="s">
        <v>17004</v>
      </c>
      <c r="D379" s="79" t="s">
        <v>17005</v>
      </c>
      <c r="E379" s="79" t="s">
        <v>17006</v>
      </c>
      <c r="F379" s="79" t="s">
        <v>17007</v>
      </c>
      <c r="G379" s="79" t="s">
        <v>17008</v>
      </c>
      <c r="H379" s="79" t="s">
        <v>17009</v>
      </c>
      <c r="I379" s="79" t="s">
        <v>17010</v>
      </c>
      <c r="J379" s="79" t="s">
        <v>17011</v>
      </c>
      <c r="K379" s="79" t="s">
        <v>17012</v>
      </c>
      <c r="L379" s="79" t="s">
        <v>17013</v>
      </c>
      <c r="M379" s="79" t="s">
        <v>17014</v>
      </c>
      <c r="N379" s="79" t="s">
        <v>17015</v>
      </c>
      <c r="O379" s="79" t="s">
        <v>17016</v>
      </c>
      <c r="P379" s="79" t="s">
        <v>17017</v>
      </c>
    </row>
    <row r="380" spans="1:16" ht="12.75">
      <c r="A380" s="77">
        <v>42</v>
      </c>
      <c r="B380" s="79" t="s">
        <v>17018</v>
      </c>
      <c r="C380" s="79" t="s">
        <v>17019</v>
      </c>
      <c r="D380" s="79" t="s">
        <v>17020</v>
      </c>
      <c r="E380" s="79" t="s">
        <v>17021</v>
      </c>
      <c r="F380" s="79" t="s">
        <v>17022</v>
      </c>
      <c r="G380" s="79" t="s">
        <v>17023</v>
      </c>
      <c r="H380" s="79" t="s">
        <v>17024</v>
      </c>
      <c r="I380" s="79" t="s">
        <v>17025</v>
      </c>
      <c r="J380" s="79" t="s">
        <v>17026</v>
      </c>
      <c r="K380" s="79" t="s">
        <v>17027</v>
      </c>
      <c r="L380" s="79" t="s">
        <v>17028</v>
      </c>
      <c r="M380" s="79" t="s">
        <v>17029</v>
      </c>
      <c r="N380" s="79" t="s">
        <v>17030</v>
      </c>
      <c r="O380" s="79" t="s">
        <v>17031</v>
      </c>
      <c r="P380" s="79" t="s">
        <v>17032</v>
      </c>
    </row>
    <row r="381" spans="1:16" ht="12.75">
      <c r="A381" s="77">
        <v>43</v>
      </c>
      <c r="B381" s="79" t="s">
        <v>17033</v>
      </c>
      <c r="C381" s="79" t="s">
        <v>17034</v>
      </c>
      <c r="D381" s="79" t="s">
        <v>17035</v>
      </c>
      <c r="E381" s="79" t="s">
        <v>17036</v>
      </c>
      <c r="F381" s="79" t="s">
        <v>17037</v>
      </c>
      <c r="G381" s="79" t="s">
        <v>17038</v>
      </c>
      <c r="H381" s="79" t="s">
        <v>17039</v>
      </c>
      <c r="I381" s="79" t="s">
        <v>17040</v>
      </c>
      <c r="J381" s="79" t="s">
        <v>17041</v>
      </c>
      <c r="K381" s="79" t="s">
        <v>17042</v>
      </c>
      <c r="L381" s="79" t="s">
        <v>17043</v>
      </c>
      <c r="M381" s="79" t="s">
        <v>17044</v>
      </c>
      <c r="N381" s="79" t="s">
        <v>17045</v>
      </c>
      <c r="O381" s="79" t="s">
        <v>17046</v>
      </c>
      <c r="P381" s="79" t="s">
        <v>17047</v>
      </c>
    </row>
    <row r="382" spans="1:16" ht="12.75">
      <c r="A382" s="77">
        <v>44</v>
      </c>
      <c r="B382" s="79" t="s">
        <v>17048</v>
      </c>
      <c r="C382" s="79" t="s">
        <v>17049</v>
      </c>
      <c r="D382" s="79" t="s">
        <v>17050</v>
      </c>
      <c r="E382" s="79" t="s">
        <v>17051</v>
      </c>
      <c r="F382" s="79" t="s">
        <v>17052</v>
      </c>
      <c r="G382" s="79" t="s">
        <v>17053</v>
      </c>
      <c r="H382" s="79" t="s">
        <v>17054</v>
      </c>
      <c r="I382" s="79" t="s">
        <v>17055</v>
      </c>
      <c r="J382" s="79" t="s">
        <v>17056</v>
      </c>
      <c r="K382" s="79" t="s">
        <v>17057</v>
      </c>
      <c r="L382" s="79" t="s">
        <v>17058</v>
      </c>
      <c r="M382" s="79" t="s">
        <v>17059</v>
      </c>
      <c r="N382" s="79" t="s">
        <v>17060</v>
      </c>
      <c r="O382" s="79" t="s">
        <v>17061</v>
      </c>
      <c r="P382" s="79" t="s">
        <v>17062</v>
      </c>
    </row>
    <row r="383" spans="1:16" ht="12.75">
      <c r="A383" s="77">
        <v>45</v>
      </c>
      <c r="B383" s="79" t="s">
        <v>17063</v>
      </c>
      <c r="C383" s="79" t="s">
        <v>17064</v>
      </c>
      <c r="D383" s="79" t="s">
        <v>17065</v>
      </c>
      <c r="E383" s="79" t="s">
        <v>17066</v>
      </c>
      <c r="F383" s="79" t="s">
        <v>17067</v>
      </c>
      <c r="G383" s="79" t="s">
        <v>17068</v>
      </c>
      <c r="H383" s="79" t="s">
        <v>17069</v>
      </c>
      <c r="I383" s="79" t="s">
        <v>17070</v>
      </c>
      <c r="J383" s="79" t="s">
        <v>17071</v>
      </c>
      <c r="K383" s="79" t="s">
        <v>17072</v>
      </c>
      <c r="L383" s="79" t="s">
        <v>17073</v>
      </c>
      <c r="M383" s="79" t="s">
        <v>17074</v>
      </c>
      <c r="N383" s="79" t="s">
        <v>17075</v>
      </c>
      <c r="O383" s="79" t="s">
        <v>17076</v>
      </c>
      <c r="P383" s="79" t="s">
        <v>17077</v>
      </c>
    </row>
    <row r="384" spans="1:16" ht="12.75">
      <c r="A384" s="77">
        <v>46</v>
      </c>
      <c r="B384" s="79" t="s">
        <v>17078</v>
      </c>
      <c r="C384" s="79" t="s">
        <v>17079</v>
      </c>
      <c r="D384" s="79" t="s">
        <v>17080</v>
      </c>
      <c r="E384" s="79" t="s">
        <v>17081</v>
      </c>
      <c r="F384" s="79" t="s">
        <v>17082</v>
      </c>
      <c r="G384" s="79" t="s">
        <v>17083</v>
      </c>
      <c r="H384" s="79" t="s">
        <v>17084</v>
      </c>
      <c r="I384" s="79" t="s">
        <v>17085</v>
      </c>
      <c r="J384" s="79" t="s">
        <v>17086</v>
      </c>
      <c r="K384" s="79" t="s">
        <v>17087</v>
      </c>
      <c r="L384" s="79" t="s">
        <v>17088</v>
      </c>
      <c r="M384" s="79" t="s">
        <v>17089</v>
      </c>
      <c r="N384" s="79" t="s">
        <v>17090</v>
      </c>
      <c r="O384" s="79" t="s">
        <v>17091</v>
      </c>
      <c r="P384" s="79" t="s">
        <v>17092</v>
      </c>
    </row>
    <row r="385" spans="1:16" ht="12.75">
      <c r="A385" s="77">
        <v>47</v>
      </c>
      <c r="B385" s="79" t="s">
        <v>17093</v>
      </c>
      <c r="C385" s="79" t="s">
        <v>17094</v>
      </c>
      <c r="D385" s="79" t="s">
        <v>17095</v>
      </c>
      <c r="E385" s="79" t="s">
        <v>17096</v>
      </c>
      <c r="F385" s="79" t="s">
        <v>17097</v>
      </c>
      <c r="G385" s="79" t="s">
        <v>17098</v>
      </c>
      <c r="H385" s="79" t="s">
        <v>17099</v>
      </c>
      <c r="I385" s="79" t="s">
        <v>17100</v>
      </c>
      <c r="J385" s="79" t="s">
        <v>17101</v>
      </c>
      <c r="K385" s="79" t="s">
        <v>17102</v>
      </c>
      <c r="L385" s="79" t="s">
        <v>17103</v>
      </c>
      <c r="M385" s="79" t="s">
        <v>17104</v>
      </c>
      <c r="N385" s="79" t="s">
        <v>17105</v>
      </c>
      <c r="O385" s="79" t="s">
        <v>17106</v>
      </c>
      <c r="P385" s="79" t="s">
        <v>17107</v>
      </c>
    </row>
    <row r="386" spans="1:16" ht="12.75">
      <c r="A386" s="77">
        <v>48</v>
      </c>
      <c r="B386" s="79" t="s">
        <v>17108</v>
      </c>
      <c r="C386" s="79" t="s">
        <v>17109</v>
      </c>
      <c r="D386" s="79" t="s">
        <v>17110</v>
      </c>
      <c r="E386" s="79" t="s">
        <v>17111</v>
      </c>
      <c r="F386" s="79" t="s">
        <v>17112</v>
      </c>
      <c r="G386" s="79" t="s">
        <v>17113</v>
      </c>
      <c r="H386" s="79" t="s">
        <v>17114</v>
      </c>
      <c r="I386" s="79" t="s">
        <v>17115</v>
      </c>
      <c r="J386" s="79" t="s">
        <v>17116</v>
      </c>
      <c r="K386" s="79" t="s">
        <v>17117</v>
      </c>
      <c r="L386" s="79" t="s">
        <v>17118</v>
      </c>
      <c r="M386" s="79" t="s">
        <v>17119</v>
      </c>
      <c r="N386" s="79" t="s">
        <v>17120</v>
      </c>
      <c r="O386" s="79" t="s">
        <v>17121</v>
      </c>
      <c r="P386" s="79" t="s">
        <v>17122</v>
      </c>
    </row>
    <row r="388" ht="12.75">
      <c r="A388" s="76" t="e">
        <f>HLOOKUP('[2]NEER Claim Cost Calculator'!$I$22,B392:Q441,MATCH('[2]NEER Claim Cost Calculator'!$K$22,A392:A441))</f>
        <v>#REF!</v>
      </c>
    </row>
    <row r="389" spans="1:16" ht="12.75">
      <c r="A389" s="475" t="s">
        <v>17123</v>
      </c>
      <c r="B389" s="475"/>
      <c r="C389" s="475"/>
      <c r="D389" s="475"/>
      <c r="E389" s="475"/>
      <c r="F389" s="475"/>
      <c r="G389" s="475"/>
      <c r="H389" s="475"/>
      <c r="I389" s="475"/>
      <c r="J389" s="475"/>
      <c r="K389" s="475"/>
      <c r="L389" s="475"/>
      <c r="M389" s="475"/>
      <c r="N389" s="475"/>
      <c r="O389" s="475"/>
      <c r="P389" s="475"/>
    </row>
    <row r="390" spans="1:16" ht="12.75">
      <c r="A390" s="479" t="s">
        <v>17124</v>
      </c>
      <c r="B390" s="479"/>
      <c r="C390" s="479"/>
      <c r="D390" s="479"/>
      <c r="E390" s="479"/>
      <c r="F390" s="479"/>
      <c r="G390" s="479"/>
      <c r="H390" s="479"/>
      <c r="I390" s="479"/>
      <c r="J390" s="479"/>
      <c r="K390" s="479"/>
      <c r="L390" s="479"/>
      <c r="M390" s="479"/>
      <c r="N390" s="479"/>
      <c r="O390" s="479"/>
      <c r="P390" s="479"/>
    </row>
    <row r="391" spans="1:16" ht="12.75">
      <c r="A391" s="80" t="s">
        <v>17125</v>
      </c>
      <c r="B391" s="81" t="s">
        <v>17126</v>
      </c>
      <c r="C391" s="81" t="s">
        <v>17127</v>
      </c>
      <c r="D391" s="81" t="s">
        <v>17128</v>
      </c>
      <c r="E391" s="81" t="s">
        <v>17129</v>
      </c>
      <c r="F391" s="81" t="s">
        <v>17130</v>
      </c>
      <c r="G391" s="81" t="s">
        <v>17131</v>
      </c>
      <c r="H391" s="81" t="s">
        <v>17132</v>
      </c>
      <c r="I391" s="81" t="s">
        <v>17133</v>
      </c>
      <c r="J391" s="81" t="s">
        <v>17134</v>
      </c>
      <c r="K391" s="81" t="s">
        <v>17135</v>
      </c>
      <c r="L391" s="81" t="s">
        <v>17136</v>
      </c>
      <c r="M391" s="81" t="s">
        <v>17137</v>
      </c>
      <c r="N391" s="81" t="s">
        <v>17138</v>
      </c>
      <c r="O391" s="81" t="s">
        <v>17139</v>
      </c>
      <c r="P391" s="81" t="s">
        <v>17140</v>
      </c>
    </row>
    <row r="392" spans="1:16" ht="12.75">
      <c r="A392" s="82" t="s">
        <v>17141</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ht="12.75">
      <c r="A393" s="77">
        <v>0</v>
      </c>
      <c r="B393" s="79" t="s">
        <v>17142</v>
      </c>
      <c r="C393" s="79" t="s">
        <v>17143</v>
      </c>
      <c r="D393" s="79" t="s">
        <v>17144</v>
      </c>
      <c r="E393" s="79" t="s">
        <v>17145</v>
      </c>
      <c r="F393" s="79" t="s">
        <v>17146</v>
      </c>
      <c r="G393" s="79" t="s">
        <v>17147</v>
      </c>
      <c r="H393" s="79" t="s">
        <v>17148</v>
      </c>
      <c r="I393" s="79" t="s">
        <v>17149</v>
      </c>
      <c r="J393" s="79" t="s">
        <v>17150</v>
      </c>
      <c r="K393" s="79" t="s">
        <v>17151</v>
      </c>
      <c r="L393" s="79" t="s">
        <v>17152</v>
      </c>
      <c r="M393" s="79" t="s">
        <v>17153</v>
      </c>
      <c r="N393" s="79" t="s">
        <v>17154</v>
      </c>
      <c r="O393" s="79" t="s">
        <v>17155</v>
      </c>
      <c r="P393" s="79" t="s">
        <v>17156</v>
      </c>
    </row>
    <row r="394" spans="1:16" ht="12.75">
      <c r="A394" s="77">
        <v>1</v>
      </c>
      <c r="B394" s="79" t="s">
        <v>17157</v>
      </c>
      <c r="C394" s="79" t="s">
        <v>17158</v>
      </c>
      <c r="D394" s="79" t="s">
        <v>17159</v>
      </c>
      <c r="E394" s="79" t="s">
        <v>17160</v>
      </c>
      <c r="F394" s="79" t="s">
        <v>17161</v>
      </c>
      <c r="G394" s="79" t="s">
        <v>17162</v>
      </c>
      <c r="H394" s="79" t="s">
        <v>17163</v>
      </c>
      <c r="I394" s="79" t="s">
        <v>17164</v>
      </c>
      <c r="J394" s="79" t="s">
        <v>17165</v>
      </c>
      <c r="K394" s="79" t="s">
        <v>17166</v>
      </c>
      <c r="L394" s="79" t="s">
        <v>17167</v>
      </c>
      <c r="M394" s="79" t="s">
        <v>17168</v>
      </c>
      <c r="N394" s="79" t="s">
        <v>17169</v>
      </c>
      <c r="O394" s="79" t="s">
        <v>17170</v>
      </c>
      <c r="P394" s="79" t="s">
        <v>17171</v>
      </c>
    </row>
    <row r="395" spans="1:16" ht="12.75">
      <c r="A395" s="77">
        <v>2</v>
      </c>
      <c r="B395" s="79" t="s">
        <v>17172</v>
      </c>
      <c r="C395" s="79" t="s">
        <v>17173</v>
      </c>
      <c r="D395" s="79" t="s">
        <v>17174</v>
      </c>
      <c r="E395" s="79" t="s">
        <v>17175</v>
      </c>
      <c r="F395" s="79" t="s">
        <v>17176</v>
      </c>
      <c r="G395" s="79" t="s">
        <v>17177</v>
      </c>
      <c r="H395" s="79" t="s">
        <v>17178</v>
      </c>
      <c r="I395" s="79" t="s">
        <v>17179</v>
      </c>
      <c r="J395" s="79" t="s">
        <v>17180</v>
      </c>
      <c r="K395" s="79" t="s">
        <v>17181</v>
      </c>
      <c r="L395" s="79" t="s">
        <v>17182</v>
      </c>
      <c r="M395" s="79" t="s">
        <v>17183</v>
      </c>
      <c r="N395" s="79" t="s">
        <v>17184</v>
      </c>
      <c r="O395" s="79" t="s">
        <v>17185</v>
      </c>
      <c r="P395" s="79" t="s">
        <v>17186</v>
      </c>
    </row>
    <row r="396" spans="1:16" ht="12.75">
      <c r="A396" s="77">
        <v>3</v>
      </c>
      <c r="B396" s="79" t="s">
        <v>17187</v>
      </c>
      <c r="C396" s="79" t="s">
        <v>17188</v>
      </c>
      <c r="D396" s="79" t="s">
        <v>17189</v>
      </c>
      <c r="E396" s="79" t="s">
        <v>17190</v>
      </c>
      <c r="F396" s="79" t="s">
        <v>17191</v>
      </c>
      <c r="G396" s="79" t="s">
        <v>17192</v>
      </c>
      <c r="H396" s="79" t="s">
        <v>17193</v>
      </c>
      <c r="I396" s="79" t="s">
        <v>17194</v>
      </c>
      <c r="J396" s="79" t="s">
        <v>17195</v>
      </c>
      <c r="K396" s="79" t="s">
        <v>17196</v>
      </c>
      <c r="L396" s="79" t="s">
        <v>17197</v>
      </c>
      <c r="M396" s="79" t="s">
        <v>17198</v>
      </c>
      <c r="N396" s="79" t="s">
        <v>17199</v>
      </c>
      <c r="O396" s="79" t="s">
        <v>17200</v>
      </c>
      <c r="P396" s="79" t="s">
        <v>17201</v>
      </c>
    </row>
    <row r="397" spans="1:16" ht="12.75">
      <c r="A397" s="77">
        <v>4</v>
      </c>
      <c r="B397" s="79" t="s">
        <v>17202</v>
      </c>
      <c r="C397" s="79" t="s">
        <v>17203</v>
      </c>
      <c r="D397" s="79" t="s">
        <v>17204</v>
      </c>
      <c r="E397" s="79" t="s">
        <v>17205</v>
      </c>
      <c r="F397" s="79" t="s">
        <v>17206</v>
      </c>
      <c r="G397" s="79" t="s">
        <v>17207</v>
      </c>
      <c r="H397" s="79" t="s">
        <v>17208</v>
      </c>
      <c r="I397" s="79" t="s">
        <v>17209</v>
      </c>
      <c r="J397" s="79" t="s">
        <v>17210</v>
      </c>
      <c r="K397" s="79" t="s">
        <v>17211</v>
      </c>
      <c r="L397" s="79" t="s">
        <v>17212</v>
      </c>
      <c r="M397" s="79" t="s">
        <v>17213</v>
      </c>
      <c r="N397" s="79" t="s">
        <v>17214</v>
      </c>
      <c r="O397" s="79" t="s">
        <v>17215</v>
      </c>
      <c r="P397" s="79" t="s">
        <v>17216</v>
      </c>
    </row>
    <row r="398" spans="1:16" ht="12.75">
      <c r="A398" s="77">
        <v>5</v>
      </c>
      <c r="B398" s="79" t="s">
        <v>17217</v>
      </c>
      <c r="C398" s="79" t="s">
        <v>17218</v>
      </c>
      <c r="D398" s="79" t="s">
        <v>17219</v>
      </c>
      <c r="E398" s="79" t="s">
        <v>17220</v>
      </c>
      <c r="F398" s="79" t="s">
        <v>17221</v>
      </c>
      <c r="G398" s="79" t="s">
        <v>17222</v>
      </c>
      <c r="H398" s="79" t="s">
        <v>17223</v>
      </c>
      <c r="I398" s="79" t="s">
        <v>17224</v>
      </c>
      <c r="J398" s="79" t="s">
        <v>17225</v>
      </c>
      <c r="K398" s="79" t="s">
        <v>17226</v>
      </c>
      <c r="L398" s="79" t="s">
        <v>17227</v>
      </c>
      <c r="M398" s="79" t="s">
        <v>17228</v>
      </c>
      <c r="N398" s="79" t="s">
        <v>17229</v>
      </c>
      <c r="O398" s="79" t="s">
        <v>17230</v>
      </c>
      <c r="P398" s="79" t="s">
        <v>17231</v>
      </c>
    </row>
    <row r="399" spans="1:16" ht="12.75">
      <c r="A399" s="77">
        <v>6</v>
      </c>
      <c r="B399" s="79" t="s">
        <v>17232</v>
      </c>
      <c r="C399" s="79" t="s">
        <v>17233</v>
      </c>
      <c r="D399" s="79" t="s">
        <v>17234</v>
      </c>
      <c r="E399" s="79" t="s">
        <v>17235</v>
      </c>
      <c r="F399" s="79" t="s">
        <v>17236</v>
      </c>
      <c r="G399" s="79" t="s">
        <v>17237</v>
      </c>
      <c r="H399" s="79" t="s">
        <v>17238</v>
      </c>
      <c r="I399" s="79" t="s">
        <v>17239</v>
      </c>
      <c r="J399" s="79" t="s">
        <v>17240</v>
      </c>
      <c r="K399" s="79" t="s">
        <v>17241</v>
      </c>
      <c r="L399" s="79" t="s">
        <v>17242</v>
      </c>
      <c r="M399" s="79" t="s">
        <v>17243</v>
      </c>
      <c r="N399" s="79" t="s">
        <v>17244</v>
      </c>
      <c r="O399" s="79" t="s">
        <v>17245</v>
      </c>
      <c r="P399" s="79" t="s">
        <v>17246</v>
      </c>
    </row>
    <row r="400" spans="1:16" ht="12.75">
      <c r="A400" s="77">
        <v>7</v>
      </c>
      <c r="B400" s="79" t="s">
        <v>17247</v>
      </c>
      <c r="C400" s="79" t="s">
        <v>17248</v>
      </c>
      <c r="D400" s="79" t="s">
        <v>17249</v>
      </c>
      <c r="E400" s="79" t="s">
        <v>17250</v>
      </c>
      <c r="F400" s="79" t="s">
        <v>17251</v>
      </c>
      <c r="G400" s="79" t="s">
        <v>17252</v>
      </c>
      <c r="H400" s="79" t="s">
        <v>17253</v>
      </c>
      <c r="I400" s="79" t="s">
        <v>17254</v>
      </c>
      <c r="J400" s="79" t="s">
        <v>17255</v>
      </c>
      <c r="K400" s="79" t="s">
        <v>17256</v>
      </c>
      <c r="L400" s="79" t="s">
        <v>17257</v>
      </c>
      <c r="M400" s="79" t="s">
        <v>17258</v>
      </c>
      <c r="N400" s="79" t="s">
        <v>17259</v>
      </c>
      <c r="O400" s="79" t="s">
        <v>17260</v>
      </c>
      <c r="P400" s="79" t="s">
        <v>17261</v>
      </c>
    </row>
    <row r="401" spans="1:16" ht="12.75">
      <c r="A401" s="77">
        <v>8</v>
      </c>
      <c r="B401" s="79" t="s">
        <v>17262</v>
      </c>
      <c r="C401" s="79" t="s">
        <v>17263</v>
      </c>
      <c r="D401" s="79" t="s">
        <v>17264</v>
      </c>
      <c r="E401" s="79" t="s">
        <v>17265</v>
      </c>
      <c r="F401" s="79" t="s">
        <v>17266</v>
      </c>
      <c r="G401" s="79" t="s">
        <v>17267</v>
      </c>
      <c r="H401" s="79" t="s">
        <v>17268</v>
      </c>
      <c r="I401" s="79" t="s">
        <v>17269</v>
      </c>
      <c r="J401" s="79" t="s">
        <v>17270</v>
      </c>
      <c r="K401" s="79" t="s">
        <v>17271</v>
      </c>
      <c r="L401" s="79" t="s">
        <v>17272</v>
      </c>
      <c r="M401" s="79" t="s">
        <v>17273</v>
      </c>
      <c r="N401" s="79" t="s">
        <v>17274</v>
      </c>
      <c r="O401" s="79" t="s">
        <v>17275</v>
      </c>
      <c r="P401" s="79" t="s">
        <v>17276</v>
      </c>
    </row>
    <row r="402" spans="1:16" ht="12.75">
      <c r="A402" s="77">
        <v>9</v>
      </c>
      <c r="B402" s="79" t="s">
        <v>17277</v>
      </c>
      <c r="C402" s="79" t="s">
        <v>17278</v>
      </c>
      <c r="D402" s="79" t="s">
        <v>17279</v>
      </c>
      <c r="E402" s="79" t="s">
        <v>17280</v>
      </c>
      <c r="F402" s="79" t="s">
        <v>17281</v>
      </c>
      <c r="G402" s="79" t="s">
        <v>17282</v>
      </c>
      <c r="H402" s="79" t="s">
        <v>17283</v>
      </c>
      <c r="I402" s="79" t="s">
        <v>17284</v>
      </c>
      <c r="J402" s="79" t="s">
        <v>17285</v>
      </c>
      <c r="K402" s="79" t="s">
        <v>17286</v>
      </c>
      <c r="L402" s="79" t="s">
        <v>17287</v>
      </c>
      <c r="M402" s="79" t="s">
        <v>17288</v>
      </c>
      <c r="N402" s="79" t="s">
        <v>17289</v>
      </c>
      <c r="O402" s="79" t="s">
        <v>17290</v>
      </c>
      <c r="P402" s="79" t="s">
        <v>17291</v>
      </c>
    </row>
    <row r="403" spans="1:16" ht="12.75">
      <c r="A403" s="77">
        <v>10</v>
      </c>
      <c r="B403" s="79" t="s">
        <v>17292</v>
      </c>
      <c r="C403" s="79" t="s">
        <v>17293</v>
      </c>
      <c r="D403" s="79" t="s">
        <v>17294</v>
      </c>
      <c r="E403" s="79" t="s">
        <v>17295</v>
      </c>
      <c r="F403" s="79" t="s">
        <v>17296</v>
      </c>
      <c r="G403" s="79" t="s">
        <v>17297</v>
      </c>
      <c r="H403" s="79" t="s">
        <v>17298</v>
      </c>
      <c r="I403" s="79" t="s">
        <v>17299</v>
      </c>
      <c r="J403" s="79" t="s">
        <v>17300</v>
      </c>
      <c r="K403" s="79" t="s">
        <v>17301</v>
      </c>
      <c r="L403" s="79" t="s">
        <v>17302</v>
      </c>
      <c r="M403" s="79" t="s">
        <v>17303</v>
      </c>
      <c r="N403" s="79" t="s">
        <v>17304</v>
      </c>
      <c r="O403" s="79" t="s">
        <v>17305</v>
      </c>
      <c r="P403" s="79" t="s">
        <v>17306</v>
      </c>
    </row>
    <row r="404" spans="1:16" ht="12.75">
      <c r="A404" s="77">
        <v>11</v>
      </c>
      <c r="B404" s="79" t="s">
        <v>17307</v>
      </c>
      <c r="C404" s="79" t="s">
        <v>17308</v>
      </c>
      <c r="D404" s="79" t="s">
        <v>17309</v>
      </c>
      <c r="E404" s="79" t="s">
        <v>17310</v>
      </c>
      <c r="F404" s="79" t="s">
        <v>17311</v>
      </c>
      <c r="G404" s="79" t="s">
        <v>17312</v>
      </c>
      <c r="H404" s="79" t="s">
        <v>17313</v>
      </c>
      <c r="I404" s="79" t="s">
        <v>17314</v>
      </c>
      <c r="J404" s="79" t="s">
        <v>17315</v>
      </c>
      <c r="K404" s="79" t="s">
        <v>17316</v>
      </c>
      <c r="L404" s="79" t="s">
        <v>17317</v>
      </c>
      <c r="M404" s="79" t="s">
        <v>17318</v>
      </c>
      <c r="N404" s="79" t="s">
        <v>17319</v>
      </c>
      <c r="O404" s="79" t="s">
        <v>17320</v>
      </c>
      <c r="P404" s="79" t="s">
        <v>17321</v>
      </c>
    </row>
    <row r="405" spans="1:16" ht="12.75">
      <c r="A405" s="77">
        <v>12</v>
      </c>
      <c r="B405" s="79" t="s">
        <v>17322</v>
      </c>
      <c r="C405" s="79" t="s">
        <v>17323</v>
      </c>
      <c r="D405" s="79" t="s">
        <v>17324</v>
      </c>
      <c r="E405" s="79" t="s">
        <v>17325</v>
      </c>
      <c r="F405" s="79" t="s">
        <v>17326</v>
      </c>
      <c r="G405" s="79" t="s">
        <v>17327</v>
      </c>
      <c r="H405" s="79" t="s">
        <v>17328</v>
      </c>
      <c r="I405" s="79" t="s">
        <v>17329</v>
      </c>
      <c r="J405" s="79" t="s">
        <v>17330</v>
      </c>
      <c r="K405" s="79" t="s">
        <v>17331</v>
      </c>
      <c r="L405" s="79" t="s">
        <v>17332</v>
      </c>
      <c r="M405" s="79" t="s">
        <v>17333</v>
      </c>
      <c r="N405" s="79" t="s">
        <v>17334</v>
      </c>
      <c r="O405" s="79" t="s">
        <v>17335</v>
      </c>
      <c r="P405" s="79" t="s">
        <v>17336</v>
      </c>
    </row>
    <row r="406" spans="1:16" ht="12.75">
      <c r="A406" s="77">
        <v>13</v>
      </c>
      <c r="B406" s="79" t="s">
        <v>17337</v>
      </c>
      <c r="C406" s="79" t="s">
        <v>17338</v>
      </c>
      <c r="D406" s="79" t="s">
        <v>17339</v>
      </c>
      <c r="E406" s="79" t="s">
        <v>17340</v>
      </c>
      <c r="F406" s="79" t="s">
        <v>17341</v>
      </c>
      <c r="G406" s="79" t="s">
        <v>17342</v>
      </c>
      <c r="H406" s="79" t="s">
        <v>17343</v>
      </c>
      <c r="I406" s="79" t="s">
        <v>17344</v>
      </c>
      <c r="J406" s="79" t="s">
        <v>17345</v>
      </c>
      <c r="K406" s="79" t="s">
        <v>17346</v>
      </c>
      <c r="L406" s="79" t="s">
        <v>17347</v>
      </c>
      <c r="M406" s="79" t="s">
        <v>17348</v>
      </c>
      <c r="N406" s="79" t="s">
        <v>17349</v>
      </c>
      <c r="O406" s="79" t="s">
        <v>17350</v>
      </c>
      <c r="P406" s="79" t="s">
        <v>17351</v>
      </c>
    </row>
    <row r="407" spans="1:16" ht="12.75">
      <c r="A407" s="77">
        <v>14</v>
      </c>
      <c r="B407" s="79" t="s">
        <v>17352</v>
      </c>
      <c r="C407" s="79" t="s">
        <v>17353</v>
      </c>
      <c r="D407" s="79" t="s">
        <v>17354</v>
      </c>
      <c r="E407" s="79" t="s">
        <v>17355</v>
      </c>
      <c r="F407" s="79" t="s">
        <v>17356</v>
      </c>
      <c r="G407" s="79" t="s">
        <v>17357</v>
      </c>
      <c r="H407" s="79" t="s">
        <v>17358</v>
      </c>
      <c r="I407" s="79" t="s">
        <v>17359</v>
      </c>
      <c r="J407" s="79" t="s">
        <v>17360</v>
      </c>
      <c r="K407" s="79" t="s">
        <v>17361</v>
      </c>
      <c r="L407" s="79" t="s">
        <v>17362</v>
      </c>
      <c r="M407" s="79" t="s">
        <v>17363</v>
      </c>
      <c r="N407" s="79" t="s">
        <v>17364</v>
      </c>
      <c r="O407" s="79" t="s">
        <v>17365</v>
      </c>
      <c r="P407" s="79" t="s">
        <v>17366</v>
      </c>
    </row>
    <row r="408" spans="1:16" ht="12.75">
      <c r="A408" s="77">
        <v>15</v>
      </c>
      <c r="B408" s="79" t="s">
        <v>17367</v>
      </c>
      <c r="C408" s="79" t="s">
        <v>17368</v>
      </c>
      <c r="D408" s="79" t="s">
        <v>17369</v>
      </c>
      <c r="E408" s="79" t="s">
        <v>17370</v>
      </c>
      <c r="F408" s="79" t="s">
        <v>17371</v>
      </c>
      <c r="G408" s="79" t="s">
        <v>17372</v>
      </c>
      <c r="H408" s="79" t="s">
        <v>17373</v>
      </c>
      <c r="I408" s="79" t="s">
        <v>17374</v>
      </c>
      <c r="J408" s="79" t="s">
        <v>17375</v>
      </c>
      <c r="K408" s="79" t="s">
        <v>17376</v>
      </c>
      <c r="L408" s="79" t="s">
        <v>17377</v>
      </c>
      <c r="M408" s="79" t="s">
        <v>17378</v>
      </c>
      <c r="N408" s="79" t="s">
        <v>17379</v>
      </c>
      <c r="O408" s="79" t="s">
        <v>17380</v>
      </c>
      <c r="P408" s="79" t="s">
        <v>17381</v>
      </c>
    </row>
    <row r="409" spans="1:16" ht="12.75">
      <c r="A409" s="77">
        <v>16</v>
      </c>
      <c r="B409" s="79" t="s">
        <v>17382</v>
      </c>
      <c r="C409" s="79" t="s">
        <v>17383</v>
      </c>
      <c r="D409" s="79" t="s">
        <v>17384</v>
      </c>
      <c r="E409" s="79" t="s">
        <v>17385</v>
      </c>
      <c r="F409" s="79" t="s">
        <v>17386</v>
      </c>
      <c r="G409" s="79" t="s">
        <v>17387</v>
      </c>
      <c r="H409" s="79" t="s">
        <v>17388</v>
      </c>
      <c r="I409" s="79" t="s">
        <v>17389</v>
      </c>
      <c r="J409" s="79" t="s">
        <v>17390</v>
      </c>
      <c r="K409" s="79" t="s">
        <v>17391</v>
      </c>
      <c r="L409" s="79" t="s">
        <v>17392</v>
      </c>
      <c r="M409" s="79" t="s">
        <v>17393</v>
      </c>
      <c r="N409" s="79" t="s">
        <v>17394</v>
      </c>
      <c r="O409" s="79" t="s">
        <v>17395</v>
      </c>
      <c r="P409" s="79" t="s">
        <v>17396</v>
      </c>
    </row>
    <row r="410" spans="1:16" ht="12.75">
      <c r="A410" s="77">
        <v>17</v>
      </c>
      <c r="B410" s="79" t="s">
        <v>17397</v>
      </c>
      <c r="C410" s="79" t="s">
        <v>17398</v>
      </c>
      <c r="D410" s="79" t="s">
        <v>17399</v>
      </c>
      <c r="E410" s="79" t="s">
        <v>17400</v>
      </c>
      <c r="F410" s="79" t="s">
        <v>17401</v>
      </c>
      <c r="G410" s="79" t="s">
        <v>17402</v>
      </c>
      <c r="H410" s="79" t="s">
        <v>17403</v>
      </c>
      <c r="I410" s="79" t="s">
        <v>17404</v>
      </c>
      <c r="J410" s="79" t="s">
        <v>17405</v>
      </c>
      <c r="K410" s="79" t="s">
        <v>17406</v>
      </c>
      <c r="L410" s="79" t="s">
        <v>17407</v>
      </c>
      <c r="M410" s="79" t="s">
        <v>17408</v>
      </c>
      <c r="N410" s="79" t="s">
        <v>17409</v>
      </c>
      <c r="O410" s="79" t="s">
        <v>17410</v>
      </c>
      <c r="P410" s="79" t="s">
        <v>17411</v>
      </c>
    </row>
    <row r="411" spans="1:16" ht="12.75">
      <c r="A411" s="77">
        <v>18</v>
      </c>
      <c r="B411" s="79" t="s">
        <v>17412</v>
      </c>
      <c r="C411" s="79" t="s">
        <v>17413</v>
      </c>
      <c r="D411" s="79" t="s">
        <v>17414</v>
      </c>
      <c r="E411" s="79" t="s">
        <v>17415</v>
      </c>
      <c r="F411" s="79" t="s">
        <v>17416</v>
      </c>
      <c r="G411" s="79" t="s">
        <v>17417</v>
      </c>
      <c r="H411" s="79" t="s">
        <v>17418</v>
      </c>
      <c r="I411" s="79" t="s">
        <v>17419</v>
      </c>
      <c r="J411" s="79" t="s">
        <v>17420</v>
      </c>
      <c r="K411" s="79" t="s">
        <v>17421</v>
      </c>
      <c r="L411" s="79" t="s">
        <v>17422</v>
      </c>
      <c r="M411" s="79" t="s">
        <v>17423</v>
      </c>
      <c r="N411" s="79" t="s">
        <v>17424</v>
      </c>
      <c r="O411" s="79" t="s">
        <v>17425</v>
      </c>
      <c r="P411" s="79" t="s">
        <v>17426</v>
      </c>
    </row>
    <row r="412" spans="1:16" ht="12.75">
      <c r="A412" s="77">
        <v>19</v>
      </c>
      <c r="B412" s="79" t="s">
        <v>17427</v>
      </c>
      <c r="C412" s="79" t="s">
        <v>17428</v>
      </c>
      <c r="D412" s="79" t="s">
        <v>17429</v>
      </c>
      <c r="E412" s="79" t="s">
        <v>17430</v>
      </c>
      <c r="F412" s="79" t="s">
        <v>17431</v>
      </c>
      <c r="G412" s="79" t="s">
        <v>17432</v>
      </c>
      <c r="H412" s="79" t="s">
        <v>17433</v>
      </c>
      <c r="I412" s="79" t="s">
        <v>17434</v>
      </c>
      <c r="J412" s="79" t="s">
        <v>17435</v>
      </c>
      <c r="K412" s="79" t="s">
        <v>17436</v>
      </c>
      <c r="L412" s="79" t="s">
        <v>17437</v>
      </c>
      <c r="M412" s="79" t="s">
        <v>17438</v>
      </c>
      <c r="N412" s="79" t="s">
        <v>17439</v>
      </c>
      <c r="O412" s="79" t="s">
        <v>17440</v>
      </c>
      <c r="P412" s="79" t="s">
        <v>17441</v>
      </c>
    </row>
    <row r="413" spans="1:16" ht="12.75">
      <c r="A413" s="77">
        <v>20</v>
      </c>
      <c r="B413" s="79" t="s">
        <v>17442</v>
      </c>
      <c r="C413" s="79" t="s">
        <v>17443</v>
      </c>
      <c r="D413" s="79" t="s">
        <v>17444</v>
      </c>
      <c r="E413" s="79" t="s">
        <v>17445</v>
      </c>
      <c r="F413" s="79" t="s">
        <v>17446</v>
      </c>
      <c r="G413" s="79" t="s">
        <v>17447</v>
      </c>
      <c r="H413" s="79" t="s">
        <v>17448</v>
      </c>
      <c r="I413" s="79" t="s">
        <v>17449</v>
      </c>
      <c r="J413" s="79" t="s">
        <v>17450</v>
      </c>
      <c r="K413" s="79" t="s">
        <v>17451</v>
      </c>
      <c r="L413" s="79" t="s">
        <v>17452</v>
      </c>
      <c r="M413" s="79" t="s">
        <v>17453</v>
      </c>
      <c r="N413" s="79" t="s">
        <v>17454</v>
      </c>
      <c r="O413" s="79" t="s">
        <v>17455</v>
      </c>
      <c r="P413" s="79" t="s">
        <v>17456</v>
      </c>
    </row>
    <row r="414" spans="1:16" ht="12.75">
      <c r="A414" s="77">
        <v>21</v>
      </c>
      <c r="B414" s="79" t="s">
        <v>17457</v>
      </c>
      <c r="C414" s="79" t="s">
        <v>17458</v>
      </c>
      <c r="D414" s="79" t="s">
        <v>17459</v>
      </c>
      <c r="E414" s="79" t="s">
        <v>17460</v>
      </c>
      <c r="F414" s="79" t="s">
        <v>17461</v>
      </c>
      <c r="G414" s="79" t="s">
        <v>17462</v>
      </c>
      <c r="H414" s="79" t="s">
        <v>17463</v>
      </c>
      <c r="I414" s="79" t="s">
        <v>17464</v>
      </c>
      <c r="J414" s="79" t="s">
        <v>17465</v>
      </c>
      <c r="K414" s="79" t="s">
        <v>17466</v>
      </c>
      <c r="L414" s="79" t="s">
        <v>17467</v>
      </c>
      <c r="M414" s="79" t="s">
        <v>17468</v>
      </c>
      <c r="N414" s="79" t="s">
        <v>17469</v>
      </c>
      <c r="O414" s="79" t="s">
        <v>17470</v>
      </c>
      <c r="P414" s="79" t="s">
        <v>17471</v>
      </c>
    </row>
    <row r="415" spans="1:16" ht="12.75">
      <c r="A415" s="77">
        <v>22</v>
      </c>
      <c r="B415" s="79" t="s">
        <v>17472</v>
      </c>
      <c r="C415" s="79" t="s">
        <v>17473</v>
      </c>
      <c r="D415" s="79" t="s">
        <v>17474</v>
      </c>
      <c r="E415" s="79" t="s">
        <v>17475</v>
      </c>
      <c r="F415" s="79" t="s">
        <v>17476</v>
      </c>
      <c r="G415" s="79" t="s">
        <v>17477</v>
      </c>
      <c r="H415" s="79" t="s">
        <v>17478</v>
      </c>
      <c r="I415" s="79" t="s">
        <v>17479</v>
      </c>
      <c r="J415" s="79" t="s">
        <v>17480</v>
      </c>
      <c r="K415" s="79" t="s">
        <v>17481</v>
      </c>
      <c r="L415" s="79" t="s">
        <v>17482</v>
      </c>
      <c r="M415" s="79" t="s">
        <v>17483</v>
      </c>
      <c r="N415" s="79" t="s">
        <v>17484</v>
      </c>
      <c r="O415" s="79" t="s">
        <v>17485</v>
      </c>
      <c r="P415" s="79" t="s">
        <v>17486</v>
      </c>
    </row>
    <row r="416" spans="1:16" ht="12.75">
      <c r="A416" s="77">
        <v>23</v>
      </c>
      <c r="B416" s="79" t="s">
        <v>17487</v>
      </c>
      <c r="C416" s="79" t="s">
        <v>17488</v>
      </c>
      <c r="D416" s="79" t="s">
        <v>17489</v>
      </c>
      <c r="E416" s="79" t="s">
        <v>17490</v>
      </c>
      <c r="F416" s="79" t="s">
        <v>17491</v>
      </c>
      <c r="G416" s="79" t="s">
        <v>17492</v>
      </c>
      <c r="H416" s="79" t="s">
        <v>17493</v>
      </c>
      <c r="I416" s="79" t="s">
        <v>17494</v>
      </c>
      <c r="J416" s="79" t="s">
        <v>17495</v>
      </c>
      <c r="K416" s="79" t="s">
        <v>17496</v>
      </c>
      <c r="L416" s="79" t="s">
        <v>17497</v>
      </c>
      <c r="M416" s="79" t="s">
        <v>17498</v>
      </c>
      <c r="N416" s="79" t="s">
        <v>17499</v>
      </c>
      <c r="O416" s="79" t="s">
        <v>17500</v>
      </c>
      <c r="P416" s="79" t="s">
        <v>17501</v>
      </c>
    </row>
    <row r="417" spans="1:16" ht="12.75">
      <c r="A417" s="77">
        <v>24</v>
      </c>
      <c r="B417" s="79" t="s">
        <v>17502</v>
      </c>
      <c r="C417" s="79" t="s">
        <v>17503</v>
      </c>
      <c r="D417" s="79" t="s">
        <v>17504</v>
      </c>
      <c r="E417" s="79" t="s">
        <v>17505</v>
      </c>
      <c r="F417" s="79" t="s">
        <v>17506</v>
      </c>
      <c r="G417" s="79" t="s">
        <v>17507</v>
      </c>
      <c r="H417" s="79" t="s">
        <v>17508</v>
      </c>
      <c r="I417" s="79" t="s">
        <v>17509</v>
      </c>
      <c r="J417" s="79" t="s">
        <v>17510</v>
      </c>
      <c r="K417" s="79" t="s">
        <v>17511</v>
      </c>
      <c r="L417" s="79" t="s">
        <v>17512</v>
      </c>
      <c r="M417" s="79" t="s">
        <v>17513</v>
      </c>
      <c r="N417" s="79" t="s">
        <v>17514</v>
      </c>
      <c r="O417" s="79" t="s">
        <v>17515</v>
      </c>
      <c r="P417" s="79" t="s">
        <v>17516</v>
      </c>
    </row>
    <row r="418" spans="1:16" ht="12.75">
      <c r="A418" s="77">
        <v>25</v>
      </c>
      <c r="B418" s="79" t="s">
        <v>17517</v>
      </c>
      <c r="C418" s="79" t="s">
        <v>17518</v>
      </c>
      <c r="D418" s="79" t="s">
        <v>17519</v>
      </c>
      <c r="E418" s="79" t="s">
        <v>17520</v>
      </c>
      <c r="F418" s="79" t="s">
        <v>17521</v>
      </c>
      <c r="G418" s="79" t="s">
        <v>17522</v>
      </c>
      <c r="H418" s="79" t="s">
        <v>17523</v>
      </c>
      <c r="I418" s="79" t="s">
        <v>17524</v>
      </c>
      <c r="J418" s="79" t="s">
        <v>17525</v>
      </c>
      <c r="K418" s="79" t="s">
        <v>17526</v>
      </c>
      <c r="L418" s="79" t="s">
        <v>17527</v>
      </c>
      <c r="M418" s="79" t="s">
        <v>17528</v>
      </c>
      <c r="N418" s="79" t="s">
        <v>17529</v>
      </c>
      <c r="O418" s="79" t="s">
        <v>17530</v>
      </c>
      <c r="P418" s="79" t="s">
        <v>17531</v>
      </c>
    </row>
    <row r="419" spans="1:16" ht="12.75">
      <c r="A419" s="77">
        <v>26</v>
      </c>
      <c r="B419" s="79" t="s">
        <v>17532</v>
      </c>
      <c r="C419" s="79" t="s">
        <v>17533</v>
      </c>
      <c r="D419" s="79" t="s">
        <v>17534</v>
      </c>
      <c r="E419" s="79" t="s">
        <v>17535</v>
      </c>
      <c r="F419" s="79" t="s">
        <v>17536</v>
      </c>
      <c r="G419" s="79" t="s">
        <v>17537</v>
      </c>
      <c r="H419" s="79" t="s">
        <v>17538</v>
      </c>
      <c r="I419" s="79" t="s">
        <v>17539</v>
      </c>
      <c r="J419" s="79" t="s">
        <v>17540</v>
      </c>
      <c r="K419" s="79" t="s">
        <v>17541</v>
      </c>
      <c r="L419" s="79" t="s">
        <v>17542</v>
      </c>
      <c r="M419" s="79" t="s">
        <v>17543</v>
      </c>
      <c r="N419" s="79" t="s">
        <v>17544</v>
      </c>
      <c r="O419" s="79" t="s">
        <v>17545</v>
      </c>
      <c r="P419" s="79" t="s">
        <v>17546</v>
      </c>
    </row>
    <row r="420" spans="1:16" ht="12.75">
      <c r="A420" s="77">
        <v>27</v>
      </c>
      <c r="B420" s="79" t="s">
        <v>17547</v>
      </c>
      <c r="C420" s="79" t="s">
        <v>17548</v>
      </c>
      <c r="D420" s="79" t="s">
        <v>17549</v>
      </c>
      <c r="E420" s="79" t="s">
        <v>17550</v>
      </c>
      <c r="F420" s="79" t="s">
        <v>17551</v>
      </c>
      <c r="G420" s="79" t="s">
        <v>17552</v>
      </c>
      <c r="H420" s="79" t="s">
        <v>17553</v>
      </c>
      <c r="I420" s="79" t="s">
        <v>17554</v>
      </c>
      <c r="J420" s="79" t="s">
        <v>17555</v>
      </c>
      <c r="K420" s="79" t="s">
        <v>17556</v>
      </c>
      <c r="L420" s="79" t="s">
        <v>17557</v>
      </c>
      <c r="M420" s="79" t="s">
        <v>17558</v>
      </c>
      <c r="N420" s="79" t="s">
        <v>17559</v>
      </c>
      <c r="O420" s="79" t="s">
        <v>17560</v>
      </c>
      <c r="P420" s="79" t="s">
        <v>17561</v>
      </c>
    </row>
    <row r="421" spans="1:16" ht="12.75">
      <c r="A421" s="77">
        <v>28</v>
      </c>
      <c r="B421" s="79" t="s">
        <v>17562</v>
      </c>
      <c r="C421" s="79" t="s">
        <v>17563</v>
      </c>
      <c r="D421" s="79" t="s">
        <v>17564</v>
      </c>
      <c r="E421" s="79" t="s">
        <v>17565</v>
      </c>
      <c r="F421" s="79" t="s">
        <v>17566</v>
      </c>
      <c r="G421" s="79" t="s">
        <v>17567</v>
      </c>
      <c r="H421" s="79" t="s">
        <v>17568</v>
      </c>
      <c r="I421" s="79" t="s">
        <v>17569</v>
      </c>
      <c r="J421" s="79" t="s">
        <v>17570</v>
      </c>
      <c r="K421" s="79" t="s">
        <v>17571</v>
      </c>
      <c r="L421" s="79" t="s">
        <v>17572</v>
      </c>
      <c r="M421" s="79" t="s">
        <v>17573</v>
      </c>
      <c r="N421" s="79" t="s">
        <v>17574</v>
      </c>
      <c r="O421" s="79" t="s">
        <v>17575</v>
      </c>
      <c r="P421" s="79" t="s">
        <v>17576</v>
      </c>
    </row>
    <row r="422" spans="1:16" ht="12.75">
      <c r="A422" s="77">
        <v>29</v>
      </c>
      <c r="B422" s="79" t="s">
        <v>17577</v>
      </c>
      <c r="C422" s="79" t="s">
        <v>17578</v>
      </c>
      <c r="D422" s="79" t="s">
        <v>17579</v>
      </c>
      <c r="E422" s="79" t="s">
        <v>17580</v>
      </c>
      <c r="F422" s="79" t="s">
        <v>17581</v>
      </c>
      <c r="G422" s="79" t="s">
        <v>17582</v>
      </c>
      <c r="H422" s="79" t="s">
        <v>17583</v>
      </c>
      <c r="I422" s="79" t="s">
        <v>17584</v>
      </c>
      <c r="J422" s="79" t="s">
        <v>17585</v>
      </c>
      <c r="K422" s="79" t="s">
        <v>17586</v>
      </c>
      <c r="L422" s="79" t="s">
        <v>17587</v>
      </c>
      <c r="M422" s="79" t="s">
        <v>17588</v>
      </c>
      <c r="N422" s="79" t="s">
        <v>17589</v>
      </c>
      <c r="O422" s="79" t="s">
        <v>17590</v>
      </c>
      <c r="P422" s="79" t="s">
        <v>17591</v>
      </c>
    </row>
    <row r="423" spans="1:16" ht="12.75">
      <c r="A423" s="77">
        <v>30</v>
      </c>
      <c r="B423" s="79" t="s">
        <v>17592</v>
      </c>
      <c r="C423" s="79" t="s">
        <v>17593</v>
      </c>
      <c r="D423" s="79" t="s">
        <v>17594</v>
      </c>
      <c r="E423" s="79" t="s">
        <v>17595</v>
      </c>
      <c r="F423" s="79" t="s">
        <v>17596</v>
      </c>
      <c r="G423" s="79" t="s">
        <v>17597</v>
      </c>
      <c r="H423" s="79" t="s">
        <v>17598</v>
      </c>
      <c r="I423" s="79" t="s">
        <v>17599</v>
      </c>
      <c r="J423" s="79" t="s">
        <v>17600</v>
      </c>
      <c r="K423" s="79" t="s">
        <v>17601</v>
      </c>
      <c r="L423" s="79" t="s">
        <v>17602</v>
      </c>
      <c r="M423" s="79" t="s">
        <v>17603</v>
      </c>
      <c r="N423" s="79" t="s">
        <v>17604</v>
      </c>
      <c r="O423" s="79" t="s">
        <v>17605</v>
      </c>
      <c r="P423" s="79" t="s">
        <v>17606</v>
      </c>
    </row>
    <row r="424" spans="1:16" ht="12.75">
      <c r="A424" s="77">
        <v>31</v>
      </c>
      <c r="B424" s="79" t="s">
        <v>17607</v>
      </c>
      <c r="C424" s="79" t="s">
        <v>17608</v>
      </c>
      <c r="D424" s="79" t="s">
        <v>17609</v>
      </c>
      <c r="E424" s="79" t="s">
        <v>17610</v>
      </c>
      <c r="F424" s="79" t="s">
        <v>17611</v>
      </c>
      <c r="G424" s="79" t="s">
        <v>17612</v>
      </c>
      <c r="H424" s="79" t="s">
        <v>17613</v>
      </c>
      <c r="I424" s="79" t="s">
        <v>17614</v>
      </c>
      <c r="J424" s="79" t="s">
        <v>17615</v>
      </c>
      <c r="K424" s="79" t="s">
        <v>17616</v>
      </c>
      <c r="L424" s="79" t="s">
        <v>17617</v>
      </c>
      <c r="M424" s="79" t="s">
        <v>17618</v>
      </c>
      <c r="N424" s="79" t="s">
        <v>17619</v>
      </c>
      <c r="O424" s="79" t="s">
        <v>17620</v>
      </c>
      <c r="P424" s="79" t="s">
        <v>17621</v>
      </c>
    </row>
    <row r="425" spans="1:16" ht="12.75">
      <c r="A425" s="77">
        <v>32</v>
      </c>
      <c r="B425" s="79" t="s">
        <v>17622</v>
      </c>
      <c r="C425" s="79" t="s">
        <v>17623</v>
      </c>
      <c r="D425" s="79" t="s">
        <v>17624</v>
      </c>
      <c r="E425" s="79" t="s">
        <v>17625</v>
      </c>
      <c r="F425" s="79" t="s">
        <v>17626</v>
      </c>
      <c r="G425" s="79" t="s">
        <v>17627</v>
      </c>
      <c r="H425" s="79" t="s">
        <v>17628</v>
      </c>
      <c r="I425" s="79" t="s">
        <v>17629</v>
      </c>
      <c r="J425" s="79" t="s">
        <v>17630</v>
      </c>
      <c r="K425" s="79" t="s">
        <v>17631</v>
      </c>
      <c r="L425" s="79" t="s">
        <v>17632</v>
      </c>
      <c r="M425" s="79" t="s">
        <v>17633</v>
      </c>
      <c r="N425" s="79" t="s">
        <v>17634</v>
      </c>
      <c r="O425" s="79" t="s">
        <v>17635</v>
      </c>
      <c r="P425" s="79" t="s">
        <v>17636</v>
      </c>
    </row>
    <row r="426" spans="1:16" ht="12.75">
      <c r="A426" s="77">
        <v>33</v>
      </c>
      <c r="B426" s="79" t="s">
        <v>17637</v>
      </c>
      <c r="C426" s="79" t="s">
        <v>17638</v>
      </c>
      <c r="D426" s="79" t="s">
        <v>17639</v>
      </c>
      <c r="E426" s="79" t="s">
        <v>17640</v>
      </c>
      <c r="F426" s="79" t="s">
        <v>17641</v>
      </c>
      <c r="G426" s="79" t="s">
        <v>17642</v>
      </c>
      <c r="H426" s="79" t="s">
        <v>17643</v>
      </c>
      <c r="I426" s="79" t="s">
        <v>17644</v>
      </c>
      <c r="J426" s="79" t="s">
        <v>17645</v>
      </c>
      <c r="K426" s="79" t="s">
        <v>17646</v>
      </c>
      <c r="L426" s="79" t="s">
        <v>17647</v>
      </c>
      <c r="M426" s="79" t="s">
        <v>17648</v>
      </c>
      <c r="N426" s="79" t="s">
        <v>17649</v>
      </c>
      <c r="O426" s="79" t="s">
        <v>17650</v>
      </c>
      <c r="P426" s="79" t="s">
        <v>17651</v>
      </c>
    </row>
    <row r="427" spans="1:16" ht="12.75">
      <c r="A427" s="77">
        <v>34</v>
      </c>
      <c r="B427" s="79" t="s">
        <v>17652</v>
      </c>
      <c r="C427" s="79" t="s">
        <v>17653</v>
      </c>
      <c r="D427" s="79" t="s">
        <v>17654</v>
      </c>
      <c r="E427" s="79" t="s">
        <v>17655</v>
      </c>
      <c r="F427" s="79" t="s">
        <v>17656</v>
      </c>
      <c r="G427" s="79" t="s">
        <v>17657</v>
      </c>
      <c r="H427" s="79" t="s">
        <v>17658</v>
      </c>
      <c r="I427" s="79" t="s">
        <v>17659</v>
      </c>
      <c r="J427" s="79" t="s">
        <v>17660</v>
      </c>
      <c r="K427" s="79" t="s">
        <v>17661</v>
      </c>
      <c r="L427" s="79" t="s">
        <v>17662</v>
      </c>
      <c r="M427" s="79" t="s">
        <v>17663</v>
      </c>
      <c r="N427" s="79" t="s">
        <v>17664</v>
      </c>
      <c r="O427" s="79" t="s">
        <v>17665</v>
      </c>
      <c r="P427" s="79" t="s">
        <v>17666</v>
      </c>
    </row>
    <row r="428" spans="1:16" ht="12.75">
      <c r="A428" s="77">
        <v>35</v>
      </c>
      <c r="B428" s="79" t="s">
        <v>17667</v>
      </c>
      <c r="C428" s="79" t="s">
        <v>17668</v>
      </c>
      <c r="D428" s="79" t="s">
        <v>17669</v>
      </c>
      <c r="E428" s="79" t="s">
        <v>17670</v>
      </c>
      <c r="F428" s="79" t="s">
        <v>17671</v>
      </c>
      <c r="G428" s="79" t="s">
        <v>17672</v>
      </c>
      <c r="H428" s="79" t="s">
        <v>17673</v>
      </c>
      <c r="I428" s="79" t="s">
        <v>17674</v>
      </c>
      <c r="J428" s="79" t="s">
        <v>17675</v>
      </c>
      <c r="K428" s="79" t="s">
        <v>17676</v>
      </c>
      <c r="L428" s="79" t="s">
        <v>17677</v>
      </c>
      <c r="M428" s="79" t="s">
        <v>17678</v>
      </c>
      <c r="N428" s="79" t="s">
        <v>17679</v>
      </c>
      <c r="O428" s="79" t="s">
        <v>17680</v>
      </c>
      <c r="P428" s="79" t="s">
        <v>17681</v>
      </c>
    </row>
    <row r="429" spans="1:16" ht="12.75">
      <c r="A429" s="77">
        <v>36</v>
      </c>
      <c r="B429" s="79" t="s">
        <v>17682</v>
      </c>
      <c r="C429" s="79" t="s">
        <v>17683</v>
      </c>
      <c r="D429" s="79" t="s">
        <v>17684</v>
      </c>
      <c r="E429" s="79" t="s">
        <v>17685</v>
      </c>
      <c r="F429" s="79" t="s">
        <v>17686</v>
      </c>
      <c r="G429" s="79" t="s">
        <v>17687</v>
      </c>
      <c r="H429" s="79" t="s">
        <v>17688</v>
      </c>
      <c r="I429" s="79" t="s">
        <v>17689</v>
      </c>
      <c r="J429" s="79" t="s">
        <v>17690</v>
      </c>
      <c r="K429" s="79" t="s">
        <v>17691</v>
      </c>
      <c r="L429" s="79" t="s">
        <v>17692</v>
      </c>
      <c r="M429" s="79" t="s">
        <v>17693</v>
      </c>
      <c r="N429" s="79" t="s">
        <v>17694</v>
      </c>
      <c r="O429" s="79" t="s">
        <v>17695</v>
      </c>
      <c r="P429" s="79" t="s">
        <v>17696</v>
      </c>
    </row>
    <row r="430" spans="1:16" ht="12.75">
      <c r="A430" s="77">
        <v>37</v>
      </c>
      <c r="B430" s="79" t="s">
        <v>17697</v>
      </c>
      <c r="C430" s="79" t="s">
        <v>17698</v>
      </c>
      <c r="D430" s="79" t="s">
        <v>17699</v>
      </c>
      <c r="E430" s="79" t="s">
        <v>17700</v>
      </c>
      <c r="F430" s="79" t="s">
        <v>17701</v>
      </c>
      <c r="G430" s="79" t="s">
        <v>17702</v>
      </c>
      <c r="H430" s="79" t="s">
        <v>17703</v>
      </c>
      <c r="I430" s="79" t="s">
        <v>17704</v>
      </c>
      <c r="J430" s="79" t="s">
        <v>17705</v>
      </c>
      <c r="K430" s="79" t="s">
        <v>17706</v>
      </c>
      <c r="L430" s="79" t="s">
        <v>17707</v>
      </c>
      <c r="M430" s="79" t="s">
        <v>17708</v>
      </c>
      <c r="N430" s="79" t="s">
        <v>17709</v>
      </c>
      <c r="O430" s="79" t="s">
        <v>17710</v>
      </c>
      <c r="P430" s="79" t="s">
        <v>17711</v>
      </c>
    </row>
    <row r="431" spans="1:16" ht="12.75">
      <c r="A431" s="77">
        <v>38</v>
      </c>
      <c r="B431" s="79" t="s">
        <v>17712</v>
      </c>
      <c r="C431" s="79" t="s">
        <v>17713</v>
      </c>
      <c r="D431" s="79" t="s">
        <v>17714</v>
      </c>
      <c r="E431" s="79" t="s">
        <v>17715</v>
      </c>
      <c r="F431" s="79" t="s">
        <v>17716</v>
      </c>
      <c r="G431" s="79" t="s">
        <v>17717</v>
      </c>
      <c r="H431" s="79" t="s">
        <v>17718</v>
      </c>
      <c r="I431" s="79" t="s">
        <v>17719</v>
      </c>
      <c r="J431" s="79" t="s">
        <v>17720</v>
      </c>
      <c r="K431" s="79" t="s">
        <v>17721</v>
      </c>
      <c r="L431" s="79" t="s">
        <v>17722</v>
      </c>
      <c r="M431" s="79" t="s">
        <v>17723</v>
      </c>
      <c r="N431" s="79" t="s">
        <v>17724</v>
      </c>
      <c r="O431" s="79" t="s">
        <v>17725</v>
      </c>
      <c r="P431" s="79" t="s">
        <v>17726</v>
      </c>
    </row>
    <row r="432" spans="1:16" ht="12.75">
      <c r="A432" s="77">
        <v>39</v>
      </c>
      <c r="B432" s="79" t="s">
        <v>17727</v>
      </c>
      <c r="C432" s="79" t="s">
        <v>17728</v>
      </c>
      <c r="D432" s="79" t="s">
        <v>17729</v>
      </c>
      <c r="E432" s="79" t="s">
        <v>17730</v>
      </c>
      <c r="F432" s="79" t="s">
        <v>17731</v>
      </c>
      <c r="G432" s="79" t="s">
        <v>17732</v>
      </c>
      <c r="H432" s="79" t="s">
        <v>17733</v>
      </c>
      <c r="I432" s="79" t="s">
        <v>17734</v>
      </c>
      <c r="J432" s="79" t="s">
        <v>17735</v>
      </c>
      <c r="K432" s="79" t="s">
        <v>17736</v>
      </c>
      <c r="L432" s="79" t="s">
        <v>17737</v>
      </c>
      <c r="M432" s="79" t="s">
        <v>17738</v>
      </c>
      <c r="N432" s="79" t="s">
        <v>17739</v>
      </c>
      <c r="O432" s="79" t="s">
        <v>17740</v>
      </c>
      <c r="P432" s="79" t="s">
        <v>17741</v>
      </c>
    </row>
    <row r="433" spans="1:16" ht="12.75">
      <c r="A433" s="77">
        <v>40</v>
      </c>
      <c r="B433" s="79" t="s">
        <v>17742</v>
      </c>
      <c r="C433" s="79" t="s">
        <v>17743</v>
      </c>
      <c r="D433" s="79" t="s">
        <v>17744</v>
      </c>
      <c r="E433" s="79" t="s">
        <v>17745</v>
      </c>
      <c r="F433" s="79" t="s">
        <v>17746</v>
      </c>
      <c r="G433" s="79" t="s">
        <v>17747</v>
      </c>
      <c r="H433" s="79" t="s">
        <v>17748</v>
      </c>
      <c r="I433" s="79" t="s">
        <v>17749</v>
      </c>
      <c r="J433" s="79" t="s">
        <v>17750</v>
      </c>
      <c r="K433" s="79" t="s">
        <v>17751</v>
      </c>
      <c r="L433" s="79" t="s">
        <v>17752</v>
      </c>
      <c r="M433" s="79" t="s">
        <v>17753</v>
      </c>
      <c r="N433" s="79" t="s">
        <v>17754</v>
      </c>
      <c r="O433" s="79" t="s">
        <v>17755</v>
      </c>
      <c r="P433" s="79" t="s">
        <v>17756</v>
      </c>
    </row>
    <row r="434" spans="1:16" ht="12.75">
      <c r="A434" s="77">
        <v>41</v>
      </c>
      <c r="B434" s="79" t="s">
        <v>17757</v>
      </c>
      <c r="C434" s="79" t="s">
        <v>17758</v>
      </c>
      <c r="D434" s="79" t="s">
        <v>17759</v>
      </c>
      <c r="E434" s="79" t="s">
        <v>17760</v>
      </c>
      <c r="F434" s="79" t="s">
        <v>17761</v>
      </c>
      <c r="G434" s="79" t="s">
        <v>17762</v>
      </c>
      <c r="H434" s="79" t="s">
        <v>17763</v>
      </c>
      <c r="I434" s="79" t="s">
        <v>17764</v>
      </c>
      <c r="J434" s="79" t="s">
        <v>17765</v>
      </c>
      <c r="K434" s="79" t="s">
        <v>17766</v>
      </c>
      <c r="L434" s="79" t="s">
        <v>17767</v>
      </c>
      <c r="M434" s="79" t="s">
        <v>17768</v>
      </c>
      <c r="N434" s="79" t="s">
        <v>17769</v>
      </c>
      <c r="O434" s="79" t="s">
        <v>17770</v>
      </c>
      <c r="P434" s="79" t="s">
        <v>17771</v>
      </c>
    </row>
    <row r="435" spans="1:16" ht="12.75">
      <c r="A435" s="77">
        <v>42</v>
      </c>
      <c r="B435" s="79" t="s">
        <v>17772</v>
      </c>
      <c r="C435" s="79" t="s">
        <v>17773</v>
      </c>
      <c r="D435" s="79" t="s">
        <v>17774</v>
      </c>
      <c r="E435" s="79" t="s">
        <v>17775</v>
      </c>
      <c r="F435" s="79" t="s">
        <v>17776</v>
      </c>
      <c r="G435" s="79" t="s">
        <v>17777</v>
      </c>
      <c r="H435" s="79" t="s">
        <v>17778</v>
      </c>
      <c r="I435" s="79" t="s">
        <v>17779</v>
      </c>
      <c r="J435" s="79" t="s">
        <v>17780</v>
      </c>
      <c r="K435" s="79" t="s">
        <v>17781</v>
      </c>
      <c r="L435" s="79" t="s">
        <v>17782</v>
      </c>
      <c r="M435" s="79" t="s">
        <v>17783</v>
      </c>
      <c r="N435" s="79" t="s">
        <v>17784</v>
      </c>
      <c r="O435" s="79" t="s">
        <v>17785</v>
      </c>
      <c r="P435" s="79" t="s">
        <v>17786</v>
      </c>
    </row>
    <row r="436" spans="1:16" ht="12.75">
      <c r="A436" s="77">
        <v>43</v>
      </c>
      <c r="B436" s="79" t="s">
        <v>17787</v>
      </c>
      <c r="C436" s="79" t="s">
        <v>17788</v>
      </c>
      <c r="D436" s="79" t="s">
        <v>17789</v>
      </c>
      <c r="E436" s="79" t="s">
        <v>17790</v>
      </c>
      <c r="F436" s="79" t="s">
        <v>17791</v>
      </c>
      <c r="G436" s="79" t="s">
        <v>17792</v>
      </c>
      <c r="H436" s="79" t="s">
        <v>17793</v>
      </c>
      <c r="I436" s="79" t="s">
        <v>17794</v>
      </c>
      <c r="J436" s="79" t="s">
        <v>17795</v>
      </c>
      <c r="K436" s="79" t="s">
        <v>17796</v>
      </c>
      <c r="L436" s="79" t="s">
        <v>17797</v>
      </c>
      <c r="M436" s="79" t="s">
        <v>17798</v>
      </c>
      <c r="N436" s="79" t="s">
        <v>17799</v>
      </c>
      <c r="O436" s="79" t="s">
        <v>17800</v>
      </c>
      <c r="P436" s="79" t="s">
        <v>17801</v>
      </c>
    </row>
    <row r="437" spans="1:16" ht="12.75">
      <c r="A437" s="77">
        <v>44</v>
      </c>
      <c r="B437" s="79" t="s">
        <v>17802</v>
      </c>
      <c r="C437" s="79" t="s">
        <v>17803</v>
      </c>
      <c r="D437" s="79" t="s">
        <v>17804</v>
      </c>
      <c r="E437" s="79" t="s">
        <v>17805</v>
      </c>
      <c r="F437" s="79" t="s">
        <v>17806</v>
      </c>
      <c r="G437" s="79" t="s">
        <v>17807</v>
      </c>
      <c r="H437" s="79" t="s">
        <v>17808</v>
      </c>
      <c r="I437" s="79" t="s">
        <v>17809</v>
      </c>
      <c r="J437" s="79" t="s">
        <v>17810</v>
      </c>
      <c r="K437" s="79" t="s">
        <v>17811</v>
      </c>
      <c r="L437" s="79" t="s">
        <v>17812</v>
      </c>
      <c r="M437" s="79" t="s">
        <v>17813</v>
      </c>
      <c r="N437" s="79" t="s">
        <v>17814</v>
      </c>
      <c r="O437" s="79" t="s">
        <v>17815</v>
      </c>
      <c r="P437" s="79" t="s">
        <v>17816</v>
      </c>
    </row>
    <row r="438" spans="1:16" ht="12.75">
      <c r="A438" s="77">
        <v>45</v>
      </c>
      <c r="B438" s="79" t="s">
        <v>17817</v>
      </c>
      <c r="C438" s="79" t="s">
        <v>17818</v>
      </c>
      <c r="D438" s="79" t="s">
        <v>17819</v>
      </c>
      <c r="E438" s="79" t="s">
        <v>17820</v>
      </c>
      <c r="F438" s="79" t="s">
        <v>17821</v>
      </c>
      <c r="G438" s="79" t="s">
        <v>17822</v>
      </c>
      <c r="H438" s="79" t="s">
        <v>17823</v>
      </c>
      <c r="I438" s="79" t="s">
        <v>17824</v>
      </c>
      <c r="J438" s="79" t="s">
        <v>17825</v>
      </c>
      <c r="K438" s="79" t="s">
        <v>17826</v>
      </c>
      <c r="L438" s="79" t="s">
        <v>17827</v>
      </c>
      <c r="M438" s="79" t="s">
        <v>17828</v>
      </c>
      <c r="N438" s="79" t="s">
        <v>17829</v>
      </c>
      <c r="O438" s="79" t="s">
        <v>17830</v>
      </c>
      <c r="P438" s="79" t="s">
        <v>17831</v>
      </c>
    </row>
    <row r="439" spans="1:16" ht="12.75">
      <c r="A439" s="77">
        <v>46</v>
      </c>
      <c r="B439" s="79" t="s">
        <v>17832</v>
      </c>
      <c r="C439" s="79" t="s">
        <v>17833</v>
      </c>
      <c r="D439" s="79" t="s">
        <v>17834</v>
      </c>
      <c r="E439" s="79" t="s">
        <v>17835</v>
      </c>
      <c r="F439" s="79" t="s">
        <v>17836</v>
      </c>
      <c r="G439" s="79" t="s">
        <v>17837</v>
      </c>
      <c r="H439" s="79" t="s">
        <v>17838</v>
      </c>
      <c r="I439" s="79" t="s">
        <v>17839</v>
      </c>
      <c r="J439" s="79" t="s">
        <v>17840</v>
      </c>
      <c r="K439" s="79" t="s">
        <v>17841</v>
      </c>
      <c r="L439" s="79" t="s">
        <v>17842</v>
      </c>
      <c r="M439" s="79" t="s">
        <v>17843</v>
      </c>
      <c r="N439" s="79" t="s">
        <v>17844</v>
      </c>
      <c r="O439" s="79" t="s">
        <v>17845</v>
      </c>
      <c r="P439" s="79" t="s">
        <v>17846</v>
      </c>
    </row>
    <row r="440" spans="1:16" ht="12.75">
      <c r="A440" s="77">
        <v>47</v>
      </c>
      <c r="B440" s="79" t="s">
        <v>17847</v>
      </c>
      <c r="C440" s="79" t="s">
        <v>17848</v>
      </c>
      <c r="D440" s="79" t="s">
        <v>17849</v>
      </c>
      <c r="E440" s="79" t="s">
        <v>17850</v>
      </c>
      <c r="F440" s="79" t="s">
        <v>17851</v>
      </c>
      <c r="G440" s="79" t="s">
        <v>17852</v>
      </c>
      <c r="H440" s="79" t="s">
        <v>17853</v>
      </c>
      <c r="I440" s="79" t="s">
        <v>17854</v>
      </c>
      <c r="J440" s="79" t="s">
        <v>17855</v>
      </c>
      <c r="K440" s="79" t="s">
        <v>17856</v>
      </c>
      <c r="L440" s="79" t="s">
        <v>17857</v>
      </c>
      <c r="M440" s="79" t="s">
        <v>17858</v>
      </c>
      <c r="N440" s="79" t="s">
        <v>17859</v>
      </c>
      <c r="O440" s="79" t="s">
        <v>17860</v>
      </c>
      <c r="P440" s="79" t="s">
        <v>17861</v>
      </c>
    </row>
    <row r="441" spans="1:16" ht="12.75">
      <c r="A441" s="77">
        <v>48</v>
      </c>
      <c r="B441" s="79" t="s">
        <v>17862</v>
      </c>
      <c r="C441" s="79" t="s">
        <v>17863</v>
      </c>
      <c r="D441" s="79" t="s">
        <v>17864</v>
      </c>
      <c r="E441" s="79" t="s">
        <v>17865</v>
      </c>
      <c r="F441" s="79" t="s">
        <v>17866</v>
      </c>
      <c r="G441" s="79" t="s">
        <v>17867</v>
      </c>
      <c r="H441" s="79" t="s">
        <v>17868</v>
      </c>
      <c r="I441" s="79" t="s">
        <v>17869</v>
      </c>
      <c r="J441" s="79" t="s">
        <v>17870</v>
      </c>
      <c r="K441" s="79" t="s">
        <v>17871</v>
      </c>
      <c r="L441" s="79" t="s">
        <v>17872</v>
      </c>
      <c r="M441" s="79" t="s">
        <v>17873</v>
      </c>
      <c r="N441" s="79" t="s">
        <v>17874</v>
      </c>
      <c r="O441" s="79" t="s">
        <v>17875</v>
      </c>
      <c r="P441" s="79" t="s">
        <v>17876</v>
      </c>
    </row>
  </sheetData>
  <sheetProtection password="C620" sheet="1" objects="1" scenarios="1"/>
  <mergeCells count="16">
    <mergeCell ref="A390:P390"/>
    <mergeCell ref="A279:P279"/>
    <mergeCell ref="A280:P280"/>
    <mergeCell ref="A334:P334"/>
    <mergeCell ref="A335:P335"/>
    <mergeCell ref="A389:P389"/>
    <mergeCell ref="A170:P170"/>
    <mergeCell ref="A224:P224"/>
    <mergeCell ref="A225:P225"/>
    <mergeCell ref="A5:P5"/>
    <mergeCell ref="A4:P4"/>
    <mergeCell ref="A114:P114"/>
    <mergeCell ref="A169:P169"/>
    <mergeCell ref="A59:P59"/>
    <mergeCell ref="A60:P60"/>
    <mergeCell ref="A115:P11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2"/>
  <sheetViews>
    <sheetView workbookViewId="0" topLeftCell="A1">
      <selection activeCell="I22" sqref="I22:J22"/>
    </sheetView>
  </sheetViews>
  <sheetFormatPr defaultColWidth="9.140625" defaultRowHeight="12.75"/>
  <cols>
    <col min="1" max="1" width="8.28125" style="1" customWidth="1"/>
    <col min="2" max="3" width="6.7109375" style="78" customWidth="1"/>
    <col min="4" max="4" width="7.421875" style="78" bestFit="1" customWidth="1"/>
    <col min="5" max="5" width="6.7109375" style="78" customWidth="1"/>
    <col min="6" max="6" width="7.421875" style="78" bestFit="1" customWidth="1"/>
    <col min="7" max="7" width="6.7109375" style="78" customWidth="1"/>
    <col min="8" max="8" width="7.421875" style="78" bestFit="1" customWidth="1"/>
    <col min="9" max="9" width="6.7109375" style="78" customWidth="1"/>
    <col min="10" max="10" width="7.421875" style="78" bestFit="1" customWidth="1"/>
    <col min="11" max="16" width="6.7109375" style="78" customWidth="1"/>
    <col min="17" max="16384" width="9.140625" style="1" customWidth="1"/>
  </cols>
  <sheetData>
    <row r="1" spans="1:4" ht="12.75">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78" t="s">
        <v>17877</v>
      </c>
    </row>
    <row r="3" ht="12.75">
      <c r="A3" s="76" t="e">
        <f>HLOOKUP('Calculatrice des coûts NMETI'!$I$22,B7:Q56,MATCH('Calculatrice des coûts NMETI'!$K$22,A7:A56))</f>
        <v>#N/A</v>
      </c>
    </row>
    <row r="4" spans="1:16" ht="12.75">
      <c r="A4" s="475" t="s">
        <v>17878</v>
      </c>
      <c r="B4" s="475"/>
      <c r="C4" s="475"/>
      <c r="D4" s="475"/>
      <c r="E4" s="475"/>
      <c r="F4" s="475"/>
      <c r="G4" s="475"/>
      <c r="H4" s="475"/>
      <c r="I4" s="475"/>
      <c r="J4" s="475"/>
      <c r="K4" s="475"/>
      <c r="L4" s="475"/>
      <c r="M4" s="475"/>
      <c r="N4" s="475"/>
      <c r="O4" s="475"/>
      <c r="P4" s="475"/>
    </row>
    <row r="5" spans="1:16" ht="12.75">
      <c r="A5" s="479" t="s">
        <v>17879</v>
      </c>
      <c r="B5" s="479" t="s">
        <v>17880</v>
      </c>
      <c r="C5" s="479" t="s">
        <v>17881</v>
      </c>
      <c r="D5" s="479" t="s">
        <v>17882</v>
      </c>
      <c r="E5" s="479" t="s">
        <v>17883</v>
      </c>
      <c r="F5" s="479" t="s">
        <v>17884</v>
      </c>
      <c r="G5" s="479" t="s">
        <v>17885</v>
      </c>
      <c r="H5" s="479" t="s">
        <v>17886</v>
      </c>
      <c r="I5" s="479" t="s">
        <v>17887</v>
      </c>
      <c r="J5" s="479" t="s">
        <v>17888</v>
      </c>
      <c r="K5" s="479" t="s">
        <v>17889</v>
      </c>
      <c r="L5" s="479" t="s">
        <v>17890</v>
      </c>
      <c r="M5" s="479" t="s">
        <v>17891</v>
      </c>
      <c r="N5" s="479" t="s">
        <v>17892</v>
      </c>
      <c r="O5" s="479" t="s">
        <v>17893</v>
      </c>
      <c r="P5" s="479" t="s">
        <v>17894</v>
      </c>
    </row>
    <row r="6" spans="1:16" ht="12.75">
      <c r="A6" s="80" t="s">
        <v>17895</v>
      </c>
      <c r="B6" s="222" t="s">
        <v>17896</v>
      </c>
      <c r="C6" s="222" t="s">
        <v>17897</v>
      </c>
      <c r="D6" s="222" t="s">
        <v>17898</v>
      </c>
      <c r="E6" s="222" t="s">
        <v>17899</v>
      </c>
      <c r="F6" s="222" t="s">
        <v>17900</v>
      </c>
      <c r="G6" s="222" t="s">
        <v>17901</v>
      </c>
      <c r="H6" s="222" t="s">
        <v>17902</v>
      </c>
      <c r="I6" s="222" t="s">
        <v>17903</v>
      </c>
      <c r="J6" s="222" t="s">
        <v>17904</v>
      </c>
      <c r="K6" s="222" t="s">
        <v>17905</v>
      </c>
      <c r="L6" s="222" t="s">
        <v>17906</v>
      </c>
      <c r="M6" s="222" t="s">
        <v>17907</v>
      </c>
      <c r="N6" s="222" t="s">
        <v>17908</v>
      </c>
      <c r="O6" s="222" t="s">
        <v>17909</v>
      </c>
      <c r="P6" s="222" t="s">
        <v>17910</v>
      </c>
    </row>
    <row r="7" spans="1:16" ht="12.75">
      <c r="A7" s="82" t="s">
        <v>17911</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2.75">
      <c r="A8" s="77">
        <v>0</v>
      </c>
      <c r="B8" s="223">
        <v>0</v>
      </c>
      <c r="C8" s="223">
        <v>0</v>
      </c>
      <c r="D8" s="223">
        <v>17.892</v>
      </c>
      <c r="E8" s="223">
        <v>6.7667</v>
      </c>
      <c r="F8" s="223">
        <v>23.6592</v>
      </c>
      <c r="G8" s="223">
        <v>6.3806</v>
      </c>
      <c r="H8" s="223">
        <v>22.518</v>
      </c>
      <c r="I8" s="223">
        <v>5.6133</v>
      </c>
      <c r="J8" s="223">
        <v>18.0684</v>
      </c>
      <c r="K8" s="223">
        <v>2.9205</v>
      </c>
      <c r="L8" s="223">
        <v>7.9524</v>
      </c>
      <c r="M8" s="223">
        <v>6.3657</v>
      </c>
      <c r="N8" s="223">
        <v>0</v>
      </c>
      <c r="O8" s="223">
        <v>0</v>
      </c>
      <c r="P8" s="223">
        <v>0</v>
      </c>
    </row>
    <row r="9" spans="1:16" ht="12.75">
      <c r="A9" s="77">
        <v>1</v>
      </c>
      <c r="B9" s="224">
        <v>0</v>
      </c>
      <c r="C9" s="224">
        <v>0</v>
      </c>
      <c r="D9" s="224">
        <v>15.904</v>
      </c>
      <c r="E9" s="224">
        <v>6.0148</v>
      </c>
      <c r="F9" s="224">
        <v>21.0304</v>
      </c>
      <c r="G9" s="224">
        <v>5.6716</v>
      </c>
      <c r="H9" s="224">
        <v>20.016</v>
      </c>
      <c r="I9" s="224">
        <v>4.9896</v>
      </c>
      <c r="J9" s="224">
        <v>16.0608</v>
      </c>
      <c r="K9" s="224">
        <v>2.596</v>
      </c>
      <c r="L9" s="224">
        <v>7.0688</v>
      </c>
      <c r="M9" s="224">
        <v>5.6584</v>
      </c>
      <c r="N9" s="224">
        <v>0</v>
      </c>
      <c r="O9" s="224">
        <v>0</v>
      </c>
      <c r="P9" s="224">
        <v>0</v>
      </c>
    </row>
    <row r="10" spans="1:16" ht="12.75">
      <c r="A10" s="77">
        <v>2</v>
      </c>
      <c r="B10" s="224">
        <v>0</v>
      </c>
      <c r="C10" s="224">
        <v>0</v>
      </c>
      <c r="D10" s="224">
        <v>13.916</v>
      </c>
      <c r="E10" s="224">
        <v>5.263</v>
      </c>
      <c r="F10" s="224">
        <v>18.4016</v>
      </c>
      <c r="G10" s="224">
        <v>4.9627</v>
      </c>
      <c r="H10" s="224">
        <v>17.514</v>
      </c>
      <c r="I10" s="224">
        <v>4.3659</v>
      </c>
      <c r="J10" s="224">
        <v>14.0532</v>
      </c>
      <c r="K10" s="224">
        <v>2.2715</v>
      </c>
      <c r="L10" s="224">
        <v>6.1852</v>
      </c>
      <c r="M10" s="224">
        <v>4.9511</v>
      </c>
      <c r="N10" s="224">
        <v>0</v>
      </c>
      <c r="O10" s="224">
        <v>0</v>
      </c>
      <c r="P10" s="224">
        <v>0</v>
      </c>
    </row>
    <row r="11" spans="1:16" ht="12.75">
      <c r="A11" s="77">
        <v>3</v>
      </c>
      <c r="B11" s="224">
        <v>0</v>
      </c>
      <c r="C11" s="224">
        <v>0</v>
      </c>
      <c r="D11" s="224">
        <v>11.928</v>
      </c>
      <c r="E11" s="224">
        <v>4.5111</v>
      </c>
      <c r="F11" s="224">
        <v>15.7728</v>
      </c>
      <c r="G11" s="224">
        <v>4.2537</v>
      </c>
      <c r="H11" s="224">
        <v>15.012</v>
      </c>
      <c r="I11" s="224">
        <v>3.7422</v>
      </c>
      <c r="J11" s="224">
        <v>12.0456</v>
      </c>
      <c r="K11" s="224">
        <v>1.947</v>
      </c>
      <c r="L11" s="224">
        <v>5.3016</v>
      </c>
      <c r="M11" s="224">
        <v>4.2438</v>
      </c>
      <c r="N11" s="224">
        <v>0</v>
      </c>
      <c r="O11" s="224">
        <v>0</v>
      </c>
      <c r="P11" s="224">
        <v>0</v>
      </c>
    </row>
    <row r="12" spans="1:16" ht="12.75">
      <c r="A12" s="77">
        <v>4</v>
      </c>
      <c r="B12" s="224">
        <v>0</v>
      </c>
      <c r="C12" s="224">
        <v>0</v>
      </c>
      <c r="D12" s="224">
        <v>9.94</v>
      </c>
      <c r="E12" s="224">
        <v>3.7593</v>
      </c>
      <c r="F12" s="224">
        <v>13.144</v>
      </c>
      <c r="G12" s="224">
        <v>3.5448</v>
      </c>
      <c r="H12" s="224">
        <v>12.51</v>
      </c>
      <c r="I12" s="224">
        <v>3.1185</v>
      </c>
      <c r="J12" s="224">
        <v>10.038</v>
      </c>
      <c r="K12" s="224">
        <v>1.6225</v>
      </c>
      <c r="L12" s="224">
        <v>4.418</v>
      </c>
      <c r="M12" s="224">
        <v>3.5365</v>
      </c>
      <c r="N12" s="224">
        <v>0</v>
      </c>
      <c r="O12" s="224">
        <v>0</v>
      </c>
      <c r="P12" s="224">
        <v>0</v>
      </c>
    </row>
    <row r="13" spans="1:16" ht="12.75">
      <c r="A13" s="77">
        <v>5</v>
      </c>
      <c r="B13" s="224">
        <v>0</v>
      </c>
      <c r="C13" s="224">
        <v>0</v>
      </c>
      <c r="D13" s="224">
        <v>7.952</v>
      </c>
      <c r="E13" s="224">
        <v>3.0074</v>
      </c>
      <c r="F13" s="224">
        <v>10.5152</v>
      </c>
      <c r="G13" s="224">
        <v>2.8358</v>
      </c>
      <c r="H13" s="224">
        <v>10.008</v>
      </c>
      <c r="I13" s="224">
        <v>2.4948</v>
      </c>
      <c r="J13" s="224">
        <v>8.0304</v>
      </c>
      <c r="K13" s="224">
        <v>1.298</v>
      </c>
      <c r="L13" s="224">
        <v>3.5344</v>
      </c>
      <c r="M13" s="224">
        <v>2.8292</v>
      </c>
      <c r="N13" s="224">
        <v>0</v>
      </c>
      <c r="O13" s="224">
        <v>0</v>
      </c>
      <c r="P13" s="224">
        <v>0</v>
      </c>
    </row>
    <row r="14" spans="1:16" ht="12.75">
      <c r="A14" s="77">
        <v>6</v>
      </c>
      <c r="B14" s="224">
        <v>0</v>
      </c>
      <c r="C14" s="224">
        <v>0</v>
      </c>
      <c r="D14" s="224">
        <v>5.964</v>
      </c>
      <c r="E14" s="224">
        <v>2.2556</v>
      </c>
      <c r="F14" s="224">
        <v>7.8864</v>
      </c>
      <c r="G14" s="224">
        <v>2.1269</v>
      </c>
      <c r="H14" s="224">
        <v>7.506</v>
      </c>
      <c r="I14" s="224">
        <v>1.8711</v>
      </c>
      <c r="J14" s="224">
        <v>6.0228</v>
      </c>
      <c r="K14" s="224">
        <v>0.9735</v>
      </c>
      <c r="L14" s="224">
        <v>2.6508</v>
      </c>
      <c r="M14" s="224">
        <v>2.1219</v>
      </c>
      <c r="N14" s="224">
        <v>0</v>
      </c>
      <c r="O14" s="224">
        <v>0</v>
      </c>
      <c r="P14" s="224">
        <v>0</v>
      </c>
    </row>
    <row r="15" spans="1:16" ht="12.75">
      <c r="A15" s="77">
        <v>7</v>
      </c>
      <c r="B15" s="224">
        <v>0</v>
      </c>
      <c r="C15" s="224">
        <v>0</v>
      </c>
      <c r="D15" s="224">
        <v>5.77</v>
      </c>
      <c r="E15" s="224">
        <v>2.1929</v>
      </c>
      <c r="F15" s="224">
        <v>7.4672</v>
      </c>
      <c r="G15" s="224">
        <v>2.0678</v>
      </c>
      <c r="H15" s="224">
        <v>7.1893</v>
      </c>
      <c r="I15" s="224">
        <v>1.8191</v>
      </c>
      <c r="J15" s="224">
        <v>5.879</v>
      </c>
      <c r="K15" s="224">
        <v>0.9465</v>
      </c>
      <c r="L15" s="224">
        <v>2.6805</v>
      </c>
      <c r="M15" s="224">
        <v>2.063</v>
      </c>
      <c r="N15" s="224">
        <v>0</v>
      </c>
      <c r="O15" s="224">
        <v>0</v>
      </c>
      <c r="P15" s="224">
        <v>0</v>
      </c>
    </row>
    <row r="16" spans="1:16" ht="12.75">
      <c r="A16" s="77">
        <v>8</v>
      </c>
      <c r="B16" s="224">
        <v>0</v>
      </c>
      <c r="C16" s="224">
        <v>0</v>
      </c>
      <c r="D16" s="224">
        <v>5.5759</v>
      </c>
      <c r="E16" s="224">
        <v>2.1302</v>
      </c>
      <c r="F16" s="224">
        <v>7.0479</v>
      </c>
      <c r="G16" s="224">
        <v>2.0087</v>
      </c>
      <c r="H16" s="224">
        <v>6.8727</v>
      </c>
      <c r="I16" s="224">
        <v>1.7672</v>
      </c>
      <c r="J16" s="224">
        <v>5.7351</v>
      </c>
      <c r="K16" s="224">
        <v>0.9194</v>
      </c>
      <c r="L16" s="224">
        <v>2.7102</v>
      </c>
      <c r="M16" s="224">
        <v>2.004</v>
      </c>
      <c r="N16" s="224">
        <v>0</v>
      </c>
      <c r="O16" s="224">
        <v>0</v>
      </c>
      <c r="P16" s="224">
        <v>0</v>
      </c>
    </row>
    <row r="17" spans="1:16" ht="12.75">
      <c r="A17" s="77">
        <v>9</v>
      </c>
      <c r="B17" s="224">
        <v>0</v>
      </c>
      <c r="C17" s="224">
        <v>0</v>
      </c>
      <c r="D17" s="224">
        <v>5.3819</v>
      </c>
      <c r="E17" s="224">
        <v>2.0676</v>
      </c>
      <c r="F17" s="224">
        <v>6.6287</v>
      </c>
      <c r="G17" s="224">
        <v>1.9496</v>
      </c>
      <c r="H17" s="224">
        <v>6.556</v>
      </c>
      <c r="I17" s="224">
        <v>1.7152</v>
      </c>
      <c r="J17" s="224">
        <v>5.5913</v>
      </c>
      <c r="K17" s="224">
        <v>0.8924</v>
      </c>
      <c r="L17" s="224">
        <v>2.74</v>
      </c>
      <c r="M17" s="224">
        <v>1.9451</v>
      </c>
      <c r="N17" s="224">
        <v>0</v>
      </c>
      <c r="O17" s="224">
        <v>0</v>
      </c>
      <c r="P17" s="224">
        <v>0</v>
      </c>
    </row>
    <row r="18" spans="1:16" ht="12.75">
      <c r="A18" s="77">
        <v>10</v>
      </c>
      <c r="B18" s="224">
        <v>0</v>
      </c>
      <c r="C18" s="224">
        <v>0</v>
      </c>
      <c r="D18" s="224">
        <v>5.1878</v>
      </c>
      <c r="E18" s="224">
        <v>2.0049</v>
      </c>
      <c r="F18" s="224">
        <v>6.2095</v>
      </c>
      <c r="G18" s="224">
        <v>1.8905</v>
      </c>
      <c r="H18" s="224">
        <v>6.2393</v>
      </c>
      <c r="I18" s="224">
        <v>1.6632</v>
      </c>
      <c r="J18" s="224">
        <v>5.4474</v>
      </c>
      <c r="K18" s="224">
        <v>0.8653</v>
      </c>
      <c r="L18" s="224">
        <v>2.7697</v>
      </c>
      <c r="M18" s="224">
        <v>1.8861</v>
      </c>
      <c r="N18" s="224">
        <v>0</v>
      </c>
      <c r="O18" s="224">
        <v>0</v>
      </c>
      <c r="P18" s="224">
        <v>0</v>
      </c>
    </row>
    <row r="19" spans="1:16" ht="12.75">
      <c r="A19" s="77">
        <v>11</v>
      </c>
      <c r="B19" s="224">
        <v>0</v>
      </c>
      <c r="C19" s="224">
        <v>0</v>
      </c>
      <c r="D19" s="224">
        <v>4.9938</v>
      </c>
      <c r="E19" s="224">
        <v>1.9423</v>
      </c>
      <c r="F19" s="224">
        <v>5.7902</v>
      </c>
      <c r="G19" s="224">
        <v>1.8315</v>
      </c>
      <c r="H19" s="224">
        <v>5.9226</v>
      </c>
      <c r="I19" s="224">
        <v>1.6112</v>
      </c>
      <c r="J19" s="224">
        <v>5.3036</v>
      </c>
      <c r="K19" s="224">
        <v>0.8383</v>
      </c>
      <c r="L19" s="224">
        <v>2.7994</v>
      </c>
      <c r="M19" s="224">
        <v>1.8272</v>
      </c>
      <c r="N19" s="224">
        <v>0</v>
      </c>
      <c r="O19" s="224">
        <v>0</v>
      </c>
      <c r="P19" s="224">
        <v>0</v>
      </c>
    </row>
    <row r="20" spans="1:16" ht="12.75">
      <c r="A20" s="77">
        <v>12</v>
      </c>
      <c r="B20" s="224">
        <v>0</v>
      </c>
      <c r="C20" s="224">
        <v>0</v>
      </c>
      <c r="D20" s="224">
        <v>4.7998</v>
      </c>
      <c r="E20" s="224">
        <v>1.8796</v>
      </c>
      <c r="F20" s="224">
        <v>5.371</v>
      </c>
      <c r="G20" s="224">
        <v>1.7724</v>
      </c>
      <c r="H20" s="224">
        <v>5.606</v>
      </c>
      <c r="I20" s="224">
        <v>1.5593</v>
      </c>
      <c r="J20" s="224">
        <v>5.1597</v>
      </c>
      <c r="K20" s="224">
        <v>0.8113</v>
      </c>
      <c r="L20" s="224">
        <v>2.8291</v>
      </c>
      <c r="M20" s="224">
        <v>1.7683</v>
      </c>
      <c r="N20" s="224">
        <v>0</v>
      </c>
      <c r="O20" s="224">
        <v>0</v>
      </c>
      <c r="P20" s="224">
        <v>0</v>
      </c>
    </row>
    <row r="21" spans="1:16" ht="12.75">
      <c r="A21" s="77">
        <v>13</v>
      </c>
      <c r="B21" s="224">
        <v>0</v>
      </c>
      <c r="C21" s="224">
        <v>0</v>
      </c>
      <c r="D21" s="224">
        <v>4.6057</v>
      </c>
      <c r="E21" s="224">
        <v>1.817</v>
      </c>
      <c r="F21" s="224">
        <v>4.9518</v>
      </c>
      <c r="G21" s="224">
        <v>1.7133</v>
      </c>
      <c r="H21" s="224">
        <v>5.2893</v>
      </c>
      <c r="I21" s="224">
        <v>1.5073</v>
      </c>
      <c r="J21" s="224">
        <v>5.0159</v>
      </c>
      <c r="K21" s="224">
        <v>0.7842</v>
      </c>
      <c r="L21" s="224">
        <v>2.8588</v>
      </c>
      <c r="M21" s="224">
        <v>1.7093</v>
      </c>
      <c r="N21" s="224">
        <v>0</v>
      </c>
      <c r="O21" s="224">
        <v>0</v>
      </c>
      <c r="P21" s="224">
        <v>0</v>
      </c>
    </row>
    <row r="22" spans="1:16" ht="12.75">
      <c r="A22" s="77">
        <v>14</v>
      </c>
      <c r="B22" s="224">
        <v>0</v>
      </c>
      <c r="C22" s="224">
        <v>0</v>
      </c>
      <c r="D22" s="224">
        <v>4.4117</v>
      </c>
      <c r="E22" s="224">
        <v>1.7543</v>
      </c>
      <c r="F22" s="224">
        <v>4.5325</v>
      </c>
      <c r="G22" s="224">
        <v>1.6542</v>
      </c>
      <c r="H22" s="224">
        <v>4.9726</v>
      </c>
      <c r="I22" s="224">
        <v>1.4553</v>
      </c>
      <c r="J22" s="224">
        <v>4.872</v>
      </c>
      <c r="K22" s="224">
        <v>0.7572</v>
      </c>
      <c r="L22" s="224">
        <v>2.8885</v>
      </c>
      <c r="M22" s="224">
        <v>1.6504</v>
      </c>
      <c r="N22" s="224">
        <v>0</v>
      </c>
      <c r="O22" s="224">
        <v>0</v>
      </c>
      <c r="P22" s="224">
        <v>0</v>
      </c>
    </row>
    <row r="23" spans="1:16" ht="12.75">
      <c r="A23" s="77">
        <v>15</v>
      </c>
      <c r="B23" s="224">
        <v>0</v>
      </c>
      <c r="C23" s="224">
        <v>0</v>
      </c>
      <c r="D23" s="224">
        <v>4.2176</v>
      </c>
      <c r="E23" s="224">
        <v>1.6917</v>
      </c>
      <c r="F23" s="224">
        <v>4.1133</v>
      </c>
      <c r="G23" s="224">
        <v>1.5951</v>
      </c>
      <c r="H23" s="224">
        <v>4.6559</v>
      </c>
      <c r="I23" s="224">
        <v>1.4033</v>
      </c>
      <c r="J23" s="224">
        <v>4.7282</v>
      </c>
      <c r="K23" s="224">
        <v>0.7301</v>
      </c>
      <c r="L23" s="224">
        <v>2.9183</v>
      </c>
      <c r="M23" s="224">
        <v>1.5914</v>
      </c>
      <c r="N23" s="224">
        <v>0</v>
      </c>
      <c r="O23" s="224">
        <v>0</v>
      </c>
      <c r="P23" s="224">
        <v>0</v>
      </c>
    </row>
    <row r="24" spans="1:16" ht="12.75">
      <c r="A24" s="77">
        <v>16</v>
      </c>
      <c r="B24" s="224">
        <v>0</v>
      </c>
      <c r="C24" s="224">
        <v>0</v>
      </c>
      <c r="D24" s="224">
        <v>4.0236</v>
      </c>
      <c r="E24" s="224">
        <v>1.629</v>
      </c>
      <c r="F24" s="224">
        <v>3.6941</v>
      </c>
      <c r="G24" s="224">
        <v>1.5361</v>
      </c>
      <c r="H24" s="224">
        <v>4.3393</v>
      </c>
      <c r="I24" s="224">
        <v>1.3514</v>
      </c>
      <c r="J24" s="224">
        <v>4.5843</v>
      </c>
      <c r="K24" s="224">
        <v>0.7031</v>
      </c>
      <c r="L24" s="224">
        <v>2.948</v>
      </c>
      <c r="M24" s="224">
        <v>1.5325</v>
      </c>
      <c r="N24" s="224">
        <v>0</v>
      </c>
      <c r="O24" s="224">
        <v>0</v>
      </c>
      <c r="P24" s="224">
        <v>0</v>
      </c>
    </row>
    <row r="25" spans="1:16" ht="12.75">
      <c r="A25" s="77">
        <v>17</v>
      </c>
      <c r="B25" s="224">
        <v>0</v>
      </c>
      <c r="C25" s="224">
        <v>0</v>
      </c>
      <c r="D25" s="224">
        <v>3.8295</v>
      </c>
      <c r="E25" s="224">
        <v>1.5664</v>
      </c>
      <c r="F25" s="224">
        <v>3.2748</v>
      </c>
      <c r="G25" s="224">
        <v>1.477</v>
      </c>
      <c r="H25" s="224">
        <v>4.0226</v>
      </c>
      <c r="I25" s="224">
        <v>1.2994</v>
      </c>
      <c r="J25" s="224">
        <v>4.4405</v>
      </c>
      <c r="K25" s="224">
        <v>0.676</v>
      </c>
      <c r="L25" s="224">
        <v>2.9777</v>
      </c>
      <c r="M25" s="224">
        <v>1.4735</v>
      </c>
      <c r="N25" s="224">
        <v>0</v>
      </c>
      <c r="O25" s="224">
        <v>0</v>
      </c>
      <c r="P25" s="224">
        <v>0</v>
      </c>
    </row>
    <row r="26" spans="1:16" ht="12.75">
      <c r="A26" s="77">
        <v>18</v>
      </c>
      <c r="B26" s="224">
        <v>0</v>
      </c>
      <c r="C26" s="224">
        <v>0</v>
      </c>
      <c r="D26" s="224">
        <v>3.6355</v>
      </c>
      <c r="E26" s="224">
        <v>1.5037</v>
      </c>
      <c r="F26" s="224">
        <v>2.8556</v>
      </c>
      <c r="G26" s="224">
        <v>1.4179</v>
      </c>
      <c r="H26" s="224">
        <v>3.7059</v>
      </c>
      <c r="I26" s="224">
        <v>1.2474</v>
      </c>
      <c r="J26" s="224">
        <v>4.2966</v>
      </c>
      <c r="K26" s="224">
        <v>0.649</v>
      </c>
      <c r="L26" s="224">
        <v>3.0074</v>
      </c>
      <c r="M26" s="224">
        <v>1.4146</v>
      </c>
      <c r="N26" s="224">
        <v>3.6918</v>
      </c>
      <c r="O26" s="224">
        <v>1.3428</v>
      </c>
      <c r="P26" s="224">
        <v>0</v>
      </c>
    </row>
    <row r="27" spans="1:16" ht="12.75">
      <c r="A27" s="77">
        <v>19</v>
      </c>
      <c r="B27" s="224">
        <v>0</v>
      </c>
      <c r="C27" s="224">
        <v>0</v>
      </c>
      <c r="D27" s="224">
        <v>3.6188</v>
      </c>
      <c r="E27" s="224">
        <v>1.4528</v>
      </c>
      <c r="F27" s="224">
        <v>2.97</v>
      </c>
      <c r="G27" s="224">
        <v>1.3663</v>
      </c>
      <c r="H27" s="224">
        <v>3.6343</v>
      </c>
      <c r="I27" s="224">
        <v>1.2323</v>
      </c>
      <c r="J27" s="224">
        <v>4.1878</v>
      </c>
      <c r="K27" s="224">
        <v>0.6655</v>
      </c>
      <c r="L27" s="224">
        <v>2.9437</v>
      </c>
      <c r="M27" s="224">
        <v>1.384</v>
      </c>
      <c r="N27" s="224">
        <v>3.5893</v>
      </c>
      <c r="O27" s="224">
        <v>1.3055</v>
      </c>
      <c r="P27" s="224">
        <v>0</v>
      </c>
    </row>
    <row r="28" spans="1:16" ht="12.75">
      <c r="A28" s="77">
        <v>20</v>
      </c>
      <c r="B28" s="224">
        <v>0</v>
      </c>
      <c r="C28" s="224">
        <v>0</v>
      </c>
      <c r="D28" s="224">
        <v>3.602</v>
      </c>
      <c r="E28" s="224">
        <v>1.4018</v>
      </c>
      <c r="F28" s="224">
        <v>3.0844</v>
      </c>
      <c r="G28" s="224">
        <v>1.3148</v>
      </c>
      <c r="H28" s="224">
        <v>3.5627</v>
      </c>
      <c r="I28" s="224">
        <v>1.2171</v>
      </c>
      <c r="J28" s="224">
        <v>4.0789</v>
      </c>
      <c r="K28" s="224">
        <v>0.6821</v>
      </c>
      <c r="L28" s="224">
        <v>2.88</v>
      </c>
      <c r="M28" s="224">
        <v>1.3535</v>
      </c>
      <c r="N28" s="224">
        <v>3.4867</v>
      </c>
      <c r="O28" s="224">
        <v>1.2682</v>
      </c>
      <c r="P28" s="224">
        <v>0</v>
      </c>
    </row>
    <row r="29" spans="1:16" ht="12.75">
      <c r="A29" s="77">
        <v>21</v>
      </c>
      <c r="B29" s="224">
        <v>0</v>
      </c>
      <c r="C29" s="224">
        <v>0</v>
      </c>
      <c r="D29" s="224">
        <v>3.5853</v>
      </c>
      <c r="E29" s="224">
        <v>1.3509</v>
      </c>
      <c r="F29" s="224">
        <v>3.1988</v>
      </c>
      <c r="G29" s="224">
        <v>1.2632</v>
      </c>
      <c r="H29" s="224">
        <v>3.4911</v>
      </c>
      <c r="I29" s="224">
        <v>1.202</v>
      </c>
      <c r="J29" s="224">
        <v>3.9701</v>
      </c>
      <c r="K29" s="224">
        <v>0.6986</v>
      </c>
      <c r="L29" s="224">
        <v>2.8163</v>
      </c>
      <c r="M29" s="224">
        <v>1.3229</v>
      </c>
      <c r="N29" s="224">
        <v>3.3842</v>
      </c>
      <c r="O29" s="224">
        <v>1.2309</v>
      </c>
      <c r="P29" s="224">
        <v>0</v>
      </c>
    </row>
    <row r="30" spans="1:16" ht="12.75">
      <c r="A30" s="77">
        <v>22</v>
      </c>
      <c r="B30" s="224">
        <v>0</v>
      </c>
      <c r="C30" s="224">
        <v>0</v>
      </c>
      <c r="D30" s="224">
        <v>3.5685</v>
      </c>
      <c r="E30" s="224">
        <v>1.3</v>
      </c>
      <c r="F30" s="224">
        <v>3.3132</v>
      </c>
      <c r="G30" s="224">
        <v>1.2116</v>
      </c>
      <c r="H30" s="224">
        <v>3.4195</v>
      </c>
      <c r="I30" s="224">
        <v>1.1869</v>
      </c>
      <c r="J30" s="224">
        <v>3.8612</v>
      </c>
      <c r="K30" s="224">
        <v>0.7151</v>
      </c>
      <c r="L30" s="224">
        <v>2.7525</v>
      </c>
      <c r="M30" s="224">
        <v>1.2924</v>
      </c>
      <c r="N30" s="224">
        <v>3.2816</v>
      </c>
      <c r="O30" s="224">
        <v>1.1936</v>
      </c>
      <c r="P30" s="224">
        <v>0</v>
      </c>
    </row>
    <row r="31" spans="1:16" ht="12.75">
      <c r="A31" s="77">
        <v>23</v>
      </c>
      <c r="B31" s="224">
        <v>0</v>
      </c>
      <c r="C31" s="224">
        <v>0</v>
      </c>
      <c r="D31" s="224">
        <v>3.5518</v>
      </c>
      <c r="E31" s="224">
        <v>1.249</v>
      </c>
      <c r="F31" s="224">
        <v>3.4276</v>
      </c>
      <c r="G31" s="224">
        <v>1.16</v>
      </c>
      <c r="H31" s="224">
        <v>3.3478</v>
      </c>
      <c r="I31" s="224">
        <v>1.1717</v>
      </c>
      <c r="J31" s="224">
        <v>3.7524</v>
      </c>
      <c r="K31" s="224">
        <v>0.7316</v>
      </c>
      <c r="L31" s="224">
        <v>2.6888</v>
      </c>
      <c r="M31" s="224">
        <v>1.2618</v>
      </c>
      <c r="N31" s="224">
        <v>3.1791</v>
      </c>
      <c r="O31" s="224">
        <v>1.1563</v>
      </c>
      <c r="P31" s="224">
        <v>0</v>
      </c>
    </row>
    <row r="32" spans="1:16" ht="12.75">
      <c r="A32" s="77">
        <v>24</v>
      </c>
      <c r="B32" s="224">
        <v>0</v>
      </c>
      <c r="C32" s="224">
        <v>0</v>
      </c>
      <c r="D32" s="224">
        <v>3.535</v>
      </c>
      <c r="E32" s="224">
        <v>1.1981</v>
      </c>
      <c r="F32" s="224">
        <v>3.542</v>
      </c>
      <c r="G32" s="224">
        <v>1.1085</v>
      </c>
      <c r="H32" s="224">
        <v>3.2762</v>
      </c>
      <c r="I32" s="224">
        <v>1.1566</v>
      </c>
      <c r="J32" s="224">
        <v>3.6435</v>
      </c>
      <c r="K32" s="224">
        <v>0.7482</v>
      </c>
      <c r="L32" s="224">
        <v>2.6251</v>
      </c>
      <c r="M32" s="224">
        <v>1.2313</v>
      </c>
      <c r="N32" s="224">
        <v>3.0765</v>
      </c>
      <c r="O32" s="224">
        <v>1.119</v>
      </c>
      <c r="P32" s="224">
        <v>0</v>
      </c>
    </row>
    <row r="33" spans="1:16" ht="12.75">
      <c r="A33" s="77">
        <v>25</v>
      </c>
      <c r="B33" s="224">
        <v>0</v>
      </c>
      <c r="C33" s="224">
        <v>0</v>
      </c>
      <c r="D33" s="224">
        <v>3.5183</v>
      </c>
      <c r="E33" s="224">
        <v>1.1472</v>
      </c>
      <c r="F33" s="224">
        <v>3.6564</v>
      </c>
      <c r="G33" s="224">
        <v>1.0569</v>
      </c>
      <c r="H33" s="224">
        <v>3.2046</v>
      </c>
      <c r="I33" s="224">
        <v>1.1414</v>
      </c>
      <c r="J33" s="224">
        <v>3.5347</v>
      </c>
      <c r="K33" s="224">
        <v>0.7647</v>
      </c>
      <c r="L33" s="224">
        <v>2.5614</v>
      </c>
      <c r="M33" s="224">
        <v>1.2007</v>
      </c>
      <c r="N33" s="224">
        <v>2.974</v>
      </c>
      <c r="O33" s="224">
        <v>1.0817</v>
      </c>
      <c r="P33" s="224">
        <v>0</v>
      </c>
    </row>
    <row r="34" spans="1:16" ht="12.75">
      <c r="A34" s="77">
        <v>26</v>
      </c>
      <c r="B34" s="224">
        <v>0</v>
      </c>
      <c r="C34" s="224">
        <v>0</v>
      </c>
      <c r="D34" s="224">
        <v>3.5015</v>
      </c>
      <c r="E34" s="224">
        <v>1.0962</v>
      </c>
      <c r="F34" s="224">
        <v>3.7708</v>
      </c>
      <c r="G34" s="224">
        <v>1.0053</v>
      </c>
      <c r="H34" s="224">
        <v>3.133</v>
      </c>
      <c r="I34" s="224">
        <v>1.1263</v>
      </c>
      <c r="J34" s="224">
        <v>3.4258</v>
      </c>
      <c r="K34" s="224">
        <v>0.7812</v>
      </c>
      <c r="L34" s="224">
        <v>2.4977</v>
      </c>
      <c r="M34" s="224">
        <v>1.1701</v>
      </c>
      <c r="N34" s="224">
        <v>2.8714</v>
      </c>
      <c r="O34" s="224">
        <v>1.0444</v>
      </c>
      <c r="P34" s="224">
        <v>0</v>
      </c>
    </row>
    <row r="35" spans="1:16" ht="12.75">
      <c r="A35" s="77">
        <v>27</v>
      </c>
      <c r="B35" s="224">
        <v>0</v>
      </c>
      <c r="C35" s="224">
        <v>0</v>
      </c>
      <c r="D35" s="224">
        <v>3.4848</v>
      </c>
      <c r="E35" s="224">
        <v>1.0453</v>
      </c>
      <c r="F35" s="224">
        <v>3.8852</v>
      </c>
      <c r="G35" s="224">
        <v>0.9538</v>
      </c>
      <c r="H35" s="224">
        <v>3.0614</v>
      </c>
      <c r="I35" s="224">
        <v>1.1112</v>
      </c>
      <c r="J35" s="224">
        <v>3.317</v>
      </c>
      <c r="K35" s="224">
        <v>0.7978</v>
      </c>
      <c r="L35" s="224">
        <v>2.434</v>
      </c>
      <c r="M35" s="224">
        <v>1.1396</v>
      </c>
      <c r="N35" s="224">
        <v>2.7689</v>
      </c>
      <c r="O35" s="224">
        <v>1.0071</v>
      </c>
      <c r="P35" s="224">
        <v>0</v>
      </c>
    </row>
    <row r="36" spans="1:16" ht="12.75">
      <c r="A36" s="77">
        <v>28</v>
      </c>
      <c r="B36" s="224">
        <v>0</v>
      </c>
      <c r="C36" s="224">
        <v>0</v>
      </c>
      <c r="D36" s="224">
        <v>3.468</v>
      </c>
      <c r="E36" s="224">
        <v>0.9944</v>
      </c>
      <c r="F36" s="224">
        <v>3.9996</v>
      </c>
      <c r="G36" s="224">
        <v>0.9022</v>
      </c>
      <c r="H36" s="224">
        <v>2.9898</v>
      </c>
      <c r="I36" s="224">
        <v>1.096</v>
      </c>
      <c r="J36" s="224">
        <v>3.2081</v>
      </c>
      <c r="K36" s="224">
        <v>0.8143</v>
      </c>
      <c r="L36" s="224">
        <v>2.3702</v>
      </c>
      <c r="M36" s="224">
        <v>1.109</v>
      </c>
      <c r="N36" s="224">
        <v>2.6663</v>
      </c>
      <c r="O36" s="224">
        <v>0.9698</v>
      </c>
      <c r="P36" s="224">
        <v>0</v>
      </c>
    </row>
    <row r="37" spans="1:16" ht="12.75">
      <c r="A37" s="77">
        <v>29</v>
      </c>
      <c r="B37" s="224">
        <v>0</v>
      </c>
      <c r="C37" s="224">
        <v>0</v>
      </c>
      <c r="D37" s="224">
        <v>3.4513</v>
      </c>
      <c r="E37" s="224">
        <v>0.9434</v>
      </c>
      <c r="F37" s="224">
        <v>4.114</v>
      </c>
      <c r="G37" s="224">
        <v>0.8506</v>
      </c>
      <c r="H37" s="224">
        <v>2.9182</v>
      </c>
      <c r="I37" s="224">
        <v>1.0809</v>
      </c>
      <c r="J37" s="224">
        <v>3.0993</v>
      </c>
      <c r="K37" s="224">
        <v>0.8308</v>
      </c>
      <c r="L37" s="224">
        <v>2.3065</v>
      </c>
      <c r="M37" s="224">
        <v>1.0785</v>
      </c>
      <c r="N37" s="224">
        <v>2.5638</v>
      </c>
      <c r="O37" s="224">
        <v>0.9325</v>
      </c>
      <c r="P37" s="224">
        <v>0</v>
      </c>
    </row>
    <row r="38" spans="1:16" ht="12.75">
      <c r="A38" s="77">
        <v>30</v>
      </c>
      <c r="B38" s="224">
        <v>0</v>
      </c>
      <c r="C38" s="224">
        <v>0</v>
      </c>
      <c r="D38" s="224">
        <v>3.4346</v>
      </c>
      <c r="E38" s="224">
        <v>0.8925</v>
      </c>
      <c r="F38" s="224">
        <v>4.2284</v>
      </c>
      <c r="G38" s="224">
        <v>0.7991</v>
      </c>
      <c r="H38" s="224">
        <v>2.8466</v>
      </c>
      <c r="I38" s="224">
        <v>1.0658</v>
      </c>
      <c r="J38" s="224">
        <v>2.9904</v>
      </c>
      <c r="K38" s="224">
        <v>0.8474</v>
      </c>
      <c r="L38" s="224">
        <v>2.2428</v>
      </c>
      <c r="M38" s="224">
        <v>1.0479</v>
      </c>
      <c r="N38" s="224">
        <v>2.4612</v>
      </c>
      <c r="O38" s="224">
        <v>0.8952</v>
      </c>
      <c r="P38" s="224">
        <v>0</v>
      </c>
    </row>
    <row r="39" spans="1:16" ht="12.75">
      <c r="A39" s="77">
        <v>31</v>
      </c>
      <c r="B39" s="224">
        <v>0</v>
      </c>
      <c r="C39" s="224">
        <v>0</v>
      </c>
      <c r="D39" s="224">
        <v>3.2769</v>
      </c>
      <c r="E39" s="224">
        <v>0.8763</v>
      </c>
      <c r="F39" s="224">
        <v>4.2261</v>
      </c>
      <c r="G39" s="224">
        <v>0.7875</v>
      </c>
      <c r="H39" s="224">
        <v>2.7333</v>
      </c>
      <c r="I39" s="224">
        <v>1.0452</v>
      </c>
      <c r="J39" s="224">
        <v>2.9725</v>
      </c>
      <c r="K39" s="224">
        <v>0.8397</v>
      </c>
      <c r="L39" s="224">
        <v>2.2172</v>
      </c>
      <c r="M39" s="224">
        <v>1.0597</v>
      </c>
      <c r="N39" s="224">
        <v>2.3853</v>
      </c>
      <c r="O39" s="224">
        <v>0.8828</v>
      </c>
      <c r="P39" s="224">
        <v>0</v>
      </c>
    </row>
    <row r="40" spans="1:16" ht="12.75">
      <c r="A40" s="77">
        <v>32</v>
      </c>
      <c r="B40" s="224">
        <v>0</v>
      </c>
      <c r="C40" s="224">
        <v>0</v>
      </c>
      <c r="D40" s="224">
        <v>3.1193</v>
      </c>
      <c r="E40" s="224">
        <v>0.8601</v>
      </c>
      <c r="F40" s="224">
        <v>4.2238</v>
      </c>
      <c r="G40" s="224">
        <v>0.7759</v>
      </c>
      <c r="H40" s="224">
        <v>2.62</v>
      </c>
      <c r="I40" s="224">
        <v>1.0246</v>
      </c>
      <c r="J40" s="224">
        <v>2.9545</v>
      </c>
      <c r="K40" s="224">
        <v>0.8321</v>
      </c>
      <c r="L40" s="224">
        <v>2.1915</v>
      </c>
      <c r="M40" s="224">
        <v>1.0716</v>
      </c>
      <c r="N40" s="224">
        <v>2.3093</v>
      </c>
      <c r="O40" s="224">
        <v>0.8703</v>
      </c>
      <c r="P40" s="224">
        <v>0</v>
      </c>
    </row>
    <row r="41" spans="1:16" ht="12.75">
      <c r="A41" s="77">
        <v>33</v>
      </c>
      <c r="B41" s="224">
        <v>0</v>
      </c>
      <c r="C41" s="224">
        <v>0</v>
      </c>
      <c r="D41" s="224">
        <v>2.9617</v>
      </c>
      <c r="E41" s="224">
        <v>0.8439</v>
      </c>
      <c r="F41" s="224">
        <v>4.2215</v>
      </c>
      <c r="G41" s="224">
        <v>0.7643</v>
      </c>
      <c r="H41" s="224">
        <v>2.5067</v>
      </c>
      <c r="I41" s="224">
        <v>1.0041</v>
      </c>
      <c r="J41" s="224">
        <v>2.9366</v>
      </c>
      <c r="K41" s="224">
        <v>0.8245</v>
      </c>
      <c r="L41" s="224">
        <v>2.1659</v>
      </c>
      <c r="M41" s="224">
        <v>1.0834</v>
      </c>
      <c r="N41" s="224">
        <v>2.2334</v>
      </c>
      <c r="O41" s="224">
        <v>0.8579</v>
      </c>
      <c r="P41" s="224">
        <v>0</v>
      </c>
    </row>
    <row r="42" spans="1:16" ht="12.75">
      <c r="A42" s="77">
        <v>34</v>
      </c>
      <c r="B42" s="224">
        <v>0</v>
      </c>
      <c r="C42" s="224">
        <v>0</v>
      </c>
      <c r="D42" s="224">
        <v>2.804</v>
      </c>
      <c r="E42" s="224">
        <v>0.8277</v>
      </c>
      <c r="F42" s="224">
        <v>4.2192</v>
      </c>
      <c r="G42" s="224">
        <v>0.7527</v>
      </c>
      <c r="H42" s="224">
        <v>2.3934</v>
      </c>
      <c r="I42" s="224">
        <v>0.9835</v>
      </c>
      <c r="J42" s="224">
        <v>2.9186</v>
      </c>
      <c r="K42" s="224">
        <v>0.8169</v>
      </c>
      <c r="L42" s="224">
        <v>2.1402</v>
      </c>
      <c r="M42" s="224">
        <v>1.0953</v>
      </c>
      <c r="N42" s="224">
        <v>2.1575</v>
      </c>
      <c r="O42" s="224">
        <v>0.8455</v>
      </c>
      <c r="P42" s="224">
        <v>0</v>
      </c>
    </row>
    <row r="43" spans="1:16" ht="12.75">
      <c r="A43" s="77">
        <v>35</v>
      </c>
      <c r="B43" s="224">
        <v>0</v>
      </c>
      <c r="C43" s="224">
        <v>0</v>
      </c>
      <c r="D43" s="224">
        <v>2.6464</v>
      </c>
      <c r="E43" s="224">
        <v>0.8115</v>
      </c>
      <c r="F43" s="224">
        <v>4.217</v>
      </c>
      <c r="G43" s="224">
        <v>0.7411</v>
      </c>
      <c r="H43" s="224">
        <v>2.2801</v>
      </c>
      <c r="I43" s="224">
        <v>0.9629</v>
      </c>
      <c r="J43" s="224">
        <v>2.9007</v>
      </c>
      <c r="K43" s="224">
        <v>0.8093</v>
      </c>
      <c r="L43" s="224">
        <v>2.1146</v>
      </c>
      <c r="M43" s="224">
        <v>1.1071</v>
      </c>
      <c r="N43" s="224">
        <v>2.0815</v>
      </c>
      <c r="O43" s="224">
        <v>0.833</v>
      </c>
      <c r="P43" s="224">
        <v>0</v>
      </c>
    </row>
    <row r="44" spans="1:16" ht="12.75">
      <c r="A44" s="77">
        <v>36</v>
      </c>
      <c r="B44" s="224">
        <v>0</v>
      </c>
      <c r="C44" s="224">
        <v>0</v>
      </c>
      <c r="D44" s="224">
        <v>2.4888</v>
      </c>
      <c r="E44" s="224">
        <v>0.7953</v>
      </c>
      <c r="F44" s="224">
        <v>4.2147</v>
      </c>
      <c r="G44" s="224">
        <v>0.7295</v>
      </c>
      <c r="H44" s="224">
        <v>2.1668</v>
      </c>
      <c r="I44" s="224">
        <v>0.9424</v>
      </c>
      <c r="J44" s="224">
        <v>2.8827</v>
      </c>
      <c r="K44" s="224">
        <v>0.8017</v>
      </c>
      <c r="L44" s="224">
        <v>2.0889</v>
      </c>
      <c r="M44" s="224">
        <v>1.119</v>
      </c>
      <c r="N44" s="224">
        <v>2.0056</v>
      </c>
      <c r="O44" s="224">
        <v>0.8206</v>
      </c>
      <c r="P44" s="224">
        <v>0</v>
      </c>
    </row>
    <row r="45" spans="1:16" ht="12.75">
      <c r="A45" s="77">
        <v>37</v>
      </c>
      <c r="B45" s="224">
        <v>0</v>
      </c>
      <c r="C45" s="224">
        <v>0</v>
      </c>
      <c r="D45" s="224">
        <v>2.3311</v>
      </c>
      <c r="E45" s="224">
        <v>0.779</v>
      </c>
      <c r="F45" s="224">
        <v>4.2124</v>
      </c>
      <c r="G45" s="224">
        <v>0.7179</v>
      </c>
      <c r="H45" s="224">
        <v>2.0535</v>
      </c>
      <c r="I45" s="224">
        <v>0.9218</v>
      </c>
      <c r="J45" s="224">
        <v>2.8648</v>
      </c>
      <c r="K45" s="224">
        <v>0.7941</v>
      </c>
      <c r="L45" s="224">
        <v>2.0633</v>
      </c>
      <c r="M45" s="224">
        <v>1.1308</v>
      </c>
      <c r="N45" s="224">
        <v>1.9297</v>
      </c>
      <c r="O45" s="224">
        <v>0.8082</v>
      </c>
      <c r="P45" s="224">
        <v>0</v>
      </c>
    </row>
    <row r="46" spans="1:16" ht="12.75">
      <c r="A46" s="77">
        <v>38</v>
      </c>
      <c r="B46" s="224">
        <v>0</v>
      </c>
      <c r="C46" s="224">
        <v>0</v>
      </c>
      <c r="D46" s="224">
        <v>2.1735</v>
      </c>
      <c r="E46" s="224">
        <v>0.7628</v>
      </c>
      <c r="F46" s="224">
        <v>4.2101</v>
      </c>
      <c r="G46" s="224">
        <v>0.7064</v>
      </c>
      <c r="H46" s="224">
        <v>1.9402</v>
      </c>
      <c r="I46" s="224">
        <v>0.9013</v>
      </c>
      <c r="J46" s="224">
        <v>2.8468</v>
      </c>
      <c r="K46" s="224">
        <v>0.7865</v>
      </c>
      <c r="L46" s="224">
        <v>2.0376</v>
      </c>
      <c r="M46" s="224">
        <v>1.1426</v>
      </c>
      <c r="N46" s="224">
        <v>1.8537</v>
      </c>
      <c r="O46" s="224">
        <v>0.7957</v>
      </c>
      <c r="P46" s="224">
        <v>0</v>
      </c>
    </row>
    <row r="47" spans="1:16" ht="12.75">
      <c r="A47" s="77">
        <v>39</v>
      </c>
      <c r="B47" s="224">
        <v>0</v>
      </c>
      <c r="C47" s="224">
        <v>0</v>
      </c>
      <c r="D47" s="224">
        <v>2.0159</v>
      </c>
      <c r="E47" s="224">
        <v>0.7466</v>
      </c>
      <c r="F47" s="224">
        <v>4.2078</v>
      </c>
      <c r="G47" s="224">
        <v>0.6948</v>
      </c>
      <c r="H47" s="224">
        <v>1.8269</v>
      </c>
      <c r="I47" s="224">
        <v>0.8807</v>
      </c>
      <c r="J47" s="224">
        <v>2.8289</v>
      </c>
      <c r="K47" s="224">
        <v>0.7788</v>
      </c>
      <c r="L47" s="224">
        <v>2.012</v>
      </c>
      <c r="M47" s="224">
        <v>1.1545</v>
      </c>
      <c r="N47" s="224">
        <v>1.7778</v>
      </c>
      <c r="O47" s="224">
        <v>0.7833</v>
      </c>
      <c r="P47" s="224">
        <v>0</v>
      </c>
    </row>
    <row r="48" spans="1:16" ht="12.75">
      <c r="A48" s="77">
        <v>40</v>
      </c>
      <c r="B48" s="224">
        <v>0</v>
      </c>
      <c r="C48" s="224">
        <v>0</v>
      </c>
      <c r="D48" s="224">
        <v>1.8583</v>
      </c>
      <c r="E48" s="224">
        <v>0.7304</v>
      </c>
      <c r="F48" s="224">
        <v>4.2056</v>
      </c>
      <c r="G48" s="224">
        <v>0.6832</v>
      </c>
      <c r="H48" s="224">
        <v>1.7136</v>
      </c>
      <c r="I48" s="224">
        <v>0.8601</v>
      </c>
      <c r="J48" s="224">
        <v>2.8109</v>
      </c>
      <c r="K48" s="224">
        <v>0.7712</v>
      </c>
      <c r="L48" s="224">
        <v>1.9863</v>
      </c>
      <c r="M48" s="224">
        <v>1.1663</v>
      </c>
      <c r="N48" s="224">
        <v>1.7019</v>
      </c>
      <c r="O48" s="224">
        <v>0.7709</v>
      </c>
      <c r="P48" s="224">
        <v>0</v>
      </c>
    </row>
    <row r="49" spans="1:16" ht="12.75">
      <c r="A49" s="77">
        <v>41</v>
      </c>
      <c r="B49" s="224">
        <v>0</v>
      </c>
      <c r="C49" s="224">
        <v>0</v>
      </c>
      <c r="D49" s="224">
        <v>1.7006</v>
      </c>
      <c r="E49" s="224">
        <v>0.7142</v>
      </c>
      <c r="F49" s="224">
        <v>4.2033</v>
      </c>
      <c r="G49" s="224">
        <v>0.6716</v>
      </c>
      <c r="H49" s="224">
        <v>1.6003</v>
      </c>
      <c r="I49" s="224">
        <v>0.8396</v>
      </c>
      <c r="J49" s="224">
        <v>2.793</v>
      </c>
      <c r="K49" s="224">
        <v>0.7636</v>
      </c>
      <c r="L49" s="224">
        <v>1.9607</v>
      </c>
      <c r="M49" s="224">
        <v>1.1782</v>
      </c>
      <c r="N49" s="224">
        <v>1.6259</v>
      </c>
      <c r="O49" s="224">
        <v>0.7584</v>
      </c>
      <c r="P49" s="224">
        <v>0</v>
      </c>
    </row>
    <row r="50" spans="1:16" ht="12.75">
      <c r="A50" s="77">
        <v>42</v>
      </c>
      <c r="B50" s="224">
        <v>0</v>
      </c>
      <c r="C50" s="224">
        <v>0</v>
      </c>
      <c r="D50" s="224">
        <v>1.543</v>
      </c>
      <c r="E50" s="224">
        <v>0.698</v>
      </c>
      <c r="F50" s="224">
        <v>4.201</v>
      </c>
      <c r="G50" s="224">
        <v>0.66</v>
      </c>
      <c r="H50" s="224">
        <v>1.487</v>
      </c>
      <c r="I50" s="224">
        <v>0.819</v>
      </c>
      <c r="J50" s="224">
        <v>2.775</v>
      </c>
      <c r="K50" s="224">
        <v>0.756</v>
      </c>
      <c r="L50" s="224">
        <v>1.935</v>
      </c>
      <c r="M50" s="224">
        <v>1.19</v>
      </c>
      <c r="N50" s="224">
        <v>1.55</v>
      </c>
      <c r="O50" s="224">
        <v>0.746</v>
      </c>
      <c r="P50" s="224">
        <v>0</v>
      </c>
    </row>
    <row r="51" spans="1:16" ht="12.75">
      <c r="A51" s="77">
        <v>43</v>
      </c>
      <c r="B51" s="224">
        <v>0</v>
      </c>
      <c r="C51" s="224">
        <v>0</v>
      </c>
      <c r="D51" s="224">
        <v>1.6957</v>
      </c>
      <c r="E51" s="224">
        <v>0.689</v>
      </c>
      <c r="F51" s="224">
        <v>3.9868</v>
      </c>
      <c r="G51" s="224">
        <v>0.6544</v>
      </c>
      <c r="H51" s="224">
        <v>1.7681</v>
      </c>
      <c r="I51" s="224">
        <v>0.8018</v>
      </c>
      <c r="J51" s="224">
        <v>2.7113</v>
      </c>
      <c r="K51" s="224">
        <v>0.7488</v>
      </c>
      <c r="L51" s="224">
        <v>1.9691</v>
      </c>
      <c r="M51" s="224">
        <v>1.1731</v>
      </c>
      <c r="N51" s="224">
        <v>1.5189</v>
      </c>
      <c r="O51" s="224">
        <v>0.7503</v>
      </c>
      <c r="P51" s="224">
        <v>0</v>
      </c>
    </row>
    <row r="52" spans="1:16" ht="12.75">
      <c r="A52" s="77">
        <v>44</v>
      </c>
      <c r="B52" s="224">
        <v>0</v>
      </c>
      <c r="C52" s="224">
        <v>0</v>
      </c>
      <c r="D52" s="224">
        <v>1.8483</v>
      </c>
      <c r="E52" s="224">
        <v>0.68</v>
      </c>
      <c r="F52" s="224">
        <v>3.7725</v>
      </c>
      <c r="G52" s="224">
        <v>0.6488</v>
      </c>
      <c r="H52" s="224">
        <v>2.0492</v>
      </c>
      <c r="I52" s="224">
        <v>0.7845</v>
      </c>
      <c r="J52" s="224">
        <v>2.6475</v>
      </c>
      <c r="K52" s="224">
        <v>0.7417</v>
      </c>
      <c r="L52" s="224">
        <v>2.0032</v>
      </c>
      <c r="M52" s="224">
        <v>1.1562</v>
      </c>
      <c r="N52" s="224">
        <v>1.4878</v>
      </c>
      <c r="O52" s="224">
        <v>0.7547</v>
      </c>
      <c r="P52" s="224">
        <v>0</v>
      </c>
    </row>
    <row r="53" spans="1:16" ht="12.75">
      <c r="A53" s="77">
        <v>45</v>
      </c>
      <c r="B53" s="224">
        <v>0</v>
      </c>
      <c r="C53" s="224">
        <v>0</v>
      </c>
      <c r="D53" s="224">
        <v>2.001</v>
      </c>
      <c r="E53" s="224">
        <v>0.671</v>
      </c>
      <c r="F53" s="224">
        <v>3.5583</v>
      </c>
      <c r="G53" s="224">
        <v>0.6433</v>
      </c>
      <c r="H53" s="224">
        <v>2.3303</v>
      </c>
      <c r="I53" s="224">
        <v>0.7673</v>
      </c>
      <c r="J53" s="224">
        <v>2.5838</v>
      </c>
      <c r="K53" s="224">
        <v>0.7345</v>
      </c>
      <c r="L53" s="224">
        <v>2.0373</v>
      </c>
      <c r="M53" s="224">
        <v>1.1393</v>
      </c>
      <c r="N53" s="224">
        <v>1.4568</v>
      </c>
      <c r="O53" s="224">
        <v>0.759</v>
      </c>
      <c r="P53" s="224">
        <v>0</v>
      </c>
    </row>
    <row r="54" spans="1:16" ht="12.75">
      <c r="A54" s="77">
        <v>46</v>
      </c>
      <c r="B54" s="224">
        <v>0</v>
      </c>
      <c r="C54" s="224">
        <v>0</v>
      </c>
      <c r="D54" s="224">
        <v>2.1537</v>
      </c>
      <c r="E54" s="224">
        <v>0.662</v>
      </c>
      <c r="F54" s="224">
        <v>3.344</v>
      </c>
      <c r="G54" s="224">
        <v>0.6377</v>
      </c>
      <c r="H54" s="224">
        <v>2.6113</v>
      </c>
      <c r="I54" s="224">
        <v>0.75</v>
      </c>
      <c r="J54" s="224">
        <v>2.52</v>
      </c>
      <c r="K54" s="224">
        <v>0.7273</v>
      </c>
      <c r="L54" s="224">
        <v>2.0713</v>
      </c>
      <c r="M54" s="224">
        <v>1.1223</v>
      </c>
      <c r="N54" s="224">
        <v>1.4257</v>
      </c>
      <c r="O54" s="224">
        <v>0.7633</v>
      </c>
      <c r="P54" s="224">
        <v>0</v>
      </c>
    </row>
    <row r="55" spans="1:16" ht="12.75">
      <c r="A55" s="77">
        <v>47</v>
      </c>
      <c r="B55" s="224">
        <v>0</v>
      </c>
      <c r="C55" s="224">
        <v>0</v>
      </c>
      <c r="D55" s="224">
        <v>2.3063</v>
      </c>
      <c r="E55" s="224">
        <v>0.653</v>
      </c>
      <c r="F55" s="224">
        <v>3.1298</v>
      </c>
      <c r="G55" s="224">
        <v>0.6321</v>
      </c>
      <c r="H55" s="224">
        <v>2.8924</v>
      </c>
      <c r="I55" s="224">
        <v>0.7328</v>
      </c>
      <c r="J55" s="224">
        <v>2.4563</v>
      </c>
      <c r="K55" s="224">
        <v>0.7202</v>
      </c>
      <c r="L55" s="224">
        <v>2.1054</v>
      </c>
      <c r="M55" s="224">
        <v>1.1054</v>
      </c>
      <c r="N55" s="224">
        <v>1.3946</v>
      </c>
      <c r="O55" s="224">
        <v>0.7677</v>
      </c>
      <c r="P55" s="224">
        <v>0</v>
      </c>
    </row>
    <row r="56" spans="1:16" ht="12.75">
      <c r="A56" s="77">
        <v>48</v>
      </c>
      <c r="B56" s="224">
        <v>0</v>
      </c>
      <c r="C56" s="224">
        <v>0</v>
      </c>
      <c r="D56" s="224">
        <v>2.459</v>
      </c>
      <c r="E56" s="224">
        <v>0.644</v>
      </c>
      <c r="F56" s="224">
        <v>2.9155</v>
      </c>
      <c r="G56" s="224">
        <v>0.6265</v>
      </c>
      <c r="H56" s="224">
        <v>3.1735</v>
      </c>
      <c r="I56" s="224">
        <v>0.7155</v>
      </c>
      <c r="J56" s="224">
        <v>2.3925</v>
      </c>
      <c r="K56" s="224">
        <v>0.713</v>
      </c>
      <c r="L56" s="224">
        <v>2.1395</v>
      </c>
      <c r="M56" s="224">
        <v>1.0885</v>
      </c>
      <c r="N56" s="224">
        <v>1.3635</v>
      </c>
      <c r="O56" s="224">
        <v>0.772</v>
      </c>
      <c r="P56" s="224">
        <v>0</v>
      </c>
    </row>
    <row r="57" spans="2:16" ht="12.75">
      <c r="B57" s="224"/>
      <c r="C57" s="224"/>
      <c r="D57" s="224"/>
      <c r="E57" s="224"/>
      <c r="F57" s="224"/>
      <c r="G57" s="224"/>
      <c r="H57" s="224"/>
      <c r="I57" s="224"/>
      <c r="J57" s="224"/>
      <c r="K57" s="224"/>
      <c r="L57" s="224"/>
      <c r="M57" s="224"/>
      <c r="N57" s="224"/>
      <c r="O57" s="224"/>
      <c r="P57" s="224"/>
    </row>
    <row r="58" spans="1:2" ht="12.75">
      <c r="A58" s="76" t="e">
        <f>HLOOKUP('[2]NEER Claim Cost Calculator'!$I$22,B62:Q111,MATCH('[2]NEER Claim Cost Calculator'!$K$22,A62:A111))</f>
        <v>#REF!</v>
      </c>
      <c r="B58" s="78" t="s">
        <v>17912</v>
      </c>
    </row>
    <row r="59" spans="1:16" ht="12.75">
      <c r="A59" s="475" t="s">
        <v>17913</v>
      </c>
      <c r="B59" s="475"/>
      <c r="C59" s="475"/>
      <c r="D59" s="475"/>
      <c r="E59" s="475"/>
      <c r="F59" s="475"/>
      <c r="G59" s="475"/>
      <c r="H59" s="475"/>
      <c r="I59" s="475"/>
      <c r="J59" s="475"/>
      <c r="K59" s="475"/>
      <c r="L59" s="475"/>
      <c r="M59" s="475"/>
      <c r="N59" s="475"/>
      <c r="O59" s="475"/>
      <c r="P59" s="475"/>
    </row>
    <row r="60" spans="1:16" ht="12.75">
      <c r="A60" s="479" t="s">
        <v>17914</v>
      </c>
      <c r="B60" s="479" t="s">
        <v>17915</v>
      </c>
      <c r="C60" s="479" t="s">
        <v>17916</v>
      </c>
      <c r="D60" s="479" t="s">
        <v>17917</v>
      </c>
      <c r="E60" s="479" t="s">
        <v>17918</v>
      </c>
      <c r="F60" s="479" t="s">
        <v>17919</v>
      </c>
      <c r="G60" s="479" t="s">
        <v>17920</v>
      </c>
      <c r="H60" s="479" t="s">
        <v>17921</v>
      </c>
      <c r="I60" s="479" t="s">
        <v>17922</v>
      </c>
      <c r="J60" s="479" t="s">
        <v>17923</v>
      </c>
      <c r="K60" s="479" t="s">
        <v>17924</v>
      </c>
      <c r="L60" s="479" t="s">
        <v>17925</v>
      </c>
      <c r="M60" s="479" t="s">
        <v>17926</v>
      </c>
      <c r="N60" s="479" t="s">
        <v>17927</v>
      </c>
      <c r="O60" s="479" t="s">
        <v>17928</v>
      </c>
      <c r="P60" s="479" t="s">
        <v>17929</v>
      </c>
    </row>
    <row r="61" spans="1:16" ht="12.75">
      <c r="A61" s="80" t="s">
        <v>17930</v>
      </c>
      <c r="B61" s="222" t="s">
        <v>17931</v>
      </c>
      <c r="C61" s="222" t="s">
        <v>17932</v>
      </c>
      <c r="D61" s="222" t="s">
        <v>17933</v>
      </c>
      <c r="E61" s="222" t="s">
        <v>17934</v>
      </c>
      <c r="F61" s="222" t="s">
        <v>17935</v>
      </c>
      <c r="G61" s="222" t="s">
        <v>17936</v>
      </c>
      <c r="H61" s="222" t="s">
        <v>17937</v>
      </c>
      <c r="I61" s="222" t="s">
        <v>17938</v>
      </c>
      <c r="J61" s="222" t="s">
        <v>17939</v>
      </c>
      <c r="K61" s="222" t="s">
        <v>17940</v>
      </c>
      <c r="L61" s="222" t="s">
        <v>17941</v>
      </c>
      <c r="M61" s="222" t="s">
        <v>17942</v>
      </c>
      <c r="N61" s="222" t="s">
        <v>17943</v>
      </c>
      <c r="O61" s="222" t="s">
        <v>17944</v>
      </c>
      <c r="P61" s="222" t="s">
        <v>17945</v>
      </c>
    </row>
    <row r="62" spans="1:16" ht="12.75">
      <c r="A62" s="82" t="s">
        <v>17946</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ht="12.75">
      <c r="A63" s="77">
        <v>0</v>
      </c>
      <c r="B63" s="223">
        <v>0</v>
      </c>
      <c r="C63" s="223">
        <v>0</v>
      </c>
      <c r="D63" s="223">
        <v>26.3952</v>
      </c>
      <c r="E63" s="223">
        <v>6.836</v>
      </c>
      <c r="F63" s="223">
        <v>29.6424</v>
      </c>
      <c r="G63" s="223">
        <v>7.4943</v>
      </c>
      <c r="H63" s="223">
        <v>28.6164</v>
      </c>
      <c r="I63" s="223">
        <v>9.3555</v>
      </c>
      <c r="J63" s="223">
        <v>40.4928</v>
      </c>
      <c r="K63" s="223">
        <v>7.2637</v>
      </c>
      <c r="L63" s="223">
        <v>17.2584</v>
      </c>
      <c r="M63" s="223">
        <v>9.0239</v>
      </c>
      <c r="N63" s="223">
        <v>0</v>
      </c>
      <c r="O63" s="223">
        <v>0</v>
      </c>
      <c r="P63" s="223">
        <v>0</v>
      </c>
    </row>
    <row r="64" spans="1:16" ht="12.75">
      <c r="A64" s="77">
        <v>1</v>
      </c>
      <c r="B64" s="224">
        <v>0</v>
      </c>
      <c r="C64" s="224">
        <v>0</v>
      </c>
      <c r="D64" s="224">
        <v>23.4624</v>
      </c>
      <c r="E64" s="224">
        <v>6.0764</v>
      </c>
      <c r="F64" s="224">
        <v>26.3488</v>
      </c>
      <c r="G64" s="224">
        <v>6.6616</v>
      </c>
      <c r="H64" s="224">
        <v>25.4368</v>
      </c>
      <c r="I64" s="224">
        <v>8.316</v>
      </c>
      <c r="J64" s="224">
        <v>35.9936</v>
      </c>
      <c r="K64" s="224">
        <v>6.4566</v>
      </c>
      <c r="L64" s="224">
        <v>15.3408</v>
      </c>
      <c r="M64" s="224">
        <v>8.0212</v>
      </c>
      <c r="N64" s="224">
        <v>0</v>
      </c>
      <c r="O64" s="224">
        <v>0</v>
      </c>
      <c r="P64" s="224">
        <v>0</v>
      </c>
    </row>
    <row r="65" spans="1:16" ht="12.75">
      <c r="A65" s="77">
        <v>2</v>
      </c>
      <c r="B65" s="224">
        <v>0</v>
      </c>
      <c r="C65" s="224">
        <v>0</v>
      </c>
      <c r="D65" s="224">
        <v>20.5296</v>
      </c>
      <c r="E65" s="224">
        <v>5.3169</v>
      </c>
      <c r="F65" s="224">
        <v>23.0552</v>
      </c>
      <c r="G65" s="224">
        <v>5.8289</v>
      </c>
      <c r="H65" s="224">
        <v>22.2572</v>
      </c>
      <c r="I65" s="224">
        <v>7.2765</v>
      </c>
      <c r="J65" s="224">
        <v>31.4944</v>
      </c>
      <c r="K65" s="224">
        <v>5.6496</v>
      </c>
      <c r="L65" s="224">
        <v>13.4232</v>
      </c>
      <c r="M65" s="224">
        <v>7.0186</v>
      </c>
      <c r="N65" s="224">
        <v>0</v>
      </c>
      <c r="O65" s="224">
        <v>0</v>
      </c>
      <c r="P65" s="224">
        <v>0</v>
      </c>
    </row>
    <row r="66" spans="1:16" ht="12.75">
      <c r="A66" s="77">
        <v>3</v>
      </c>
      <c r="B66" s="224">
        <v>0</v>
      </c>
      <c r="C66" s="224">
        <v>0</v>
      </c>
      <c r="D66" s="224">
        <v>17.5968</v>
      </c>
      <c r="E66" s="224">
        <v>4.5573</v>
      </c>
      <c r="F66" s="224">
        <v>19.7616</v>
      </c>
      <c r="G66" s="224">
        <v>4.9962</v>
      </c>
      <c r="H66" s="224">
        <v>19.0776</v>
      </c>
      <c r="I66" s="224">
        <v>6.237</v>
      </c>
      <c r="J66" s="224">
        <v>26.9952</v>
      </c>
      <c r="K66" s="224">
        <v>4.8425</v>
      </c>
      <c r="L66" s="224">
        <v>11.5056</v>
      </c>
      <c r="M66" s="224">
        <v>6.0159</v>
      </c>
      <c r="N66" s="224">
        <v>0</v>
      </c>
      <c r="O66" s="224">
        <v>0</v>
      </c>
      <c r="P66" s="224">
        <v>0</v>
      </c>
    </row>
    <row r="67" spans="1:16" ht="12.75">
      <c r="A67" s="77">
        <v>4</v>
      </c>
      <c r="B67" s="224">
        <v>0</v>
      </c>
      <c r="C67" s="224">
        <v>0</v>
      </c>
      <c r="D67" s="224">
        <v>14.664</v>
      </c>
      <c r="E67" s="224">
        <v>3.7978</v>
      </c>
      <c r="F67" s="224">
        <v>16.468</v>
      </c>
      <c r="G67" s="224">
        <v>4.1635</v>
      </c>
      <c r="H67" s="224">
        <v>15.898</v>
      </c>
      <c r="I67" s="224">
        <v>5.1975</v>
      </c>
      <c r="J67" s="224">
        <v>22.496</v>
      </c>
      <c r="K67" s="224">
        <v>4.0354</v>
      </c>
      <c r="L67" s="224">
        <v>9.588</v>
      </c>
      <c r="M67" s="224">
        <v>5.0133</v>
      </c>
      <c r="N67" s="224">
        <v>0</v>
      </c>
      <c r="O67" s="224">
        <v>0</v>
      </c>
      <c r="P67" s="224">
        <v>0</v>
      </c>
    </row>
    <row r="68" spans="1:16" ht="12.75">
      <c r="A68" s="77">
        <v>5</v>
      </c>
      <c r="B68" s="224">
        <v>0</v>
      </c>
      <c r="C68" s="224">
        <v>0</v>
      </c>
      <c r="D68" s="224">
        <v>11.7312</v>
      </c>
      <c r="E68" s="224">
        <v>3.0382</v>
      </c>
      <c r="F68" s="224">
        <v>13.1744</v>
      </c>
      <c r="G68" s="224">
        <v>3.3308</v>
      </c>
      <c r="H68" s="224">
        <v>12.7184</v>
      </c>
      <c r="I68" s="224">
        <v>4.158</v>
      </c>
      <c r="J68" s="224">
        <v>17.9968</v>
      </c>
      <c r="K68" s="224">
        <v>3.2283</v>
      </c>
      <c r="L68" s="224">
        <v>7.6704</v>
      </c>
      <c r="M68" s="224">
        <v>4.0106</v>
      </c>
      <c r="N68" s="224">
        <v>0</v>
      </c>
      <c r="O68" s="224">
        <v>0</v>
      </c>
      <c r="P68" s="224">
        <v>0</v>
      </c>
    </row>
    <row r="69" spans="1:16" ht="12.75">
      <c r="A69" s="77">
        <v>6</v>
      </c>
      <c r="B69" s="224">
        <v>0</v>
      </c>
      <c r="C69" s="224">
        <v>0</v>
      </c>
      <c r="D69" s="224">
        <v>8.7984</v>
      </c>
      <c r="E69" s="224">
        <v>2.2787</v>
      </c>
      <c r="F69" s="224">
        <v>9.8808</v>
      </c>
      <c r="G69" s="224">
        <v>2.4981</v>
      </c>
      <c r="H69" s="224">
        <v>9.5388</v>
      </c>
      <c r="I69" s="224">
        <v>3.1185</v>
      </c>
      <c r="J69" s="224">
        <v>13.4976</v>
      </c>
      <c r="K69" s="224">
        <v>2.4212</v>
      </c>
      <c r="L69" s="224">
        <v>5.7528</v>
      </c>
      <c r="M69" s="224">
        <v>3.008</v>
      </c>
      <c r="N69" s="224">
        <v>0</v>
      </c>
      <c r="O69" s="224">
        <v>0</v>
      </c>
      <c r="P69" s="224">
        <v>0</v>
      </c>
    </row>
    <row r="70" spans="1:16" ht="12.75">
      <c r="A70" s="77">
        <v>7</v>
      </c>
      <c r="B70" s="224">
        <v>0</v>
      </c>
      <c r="C70" s="224">
        <v>0</v>
      </c>
      <c r="D70" s="224">
        <v>8.2308</v>
      </c>
      <c r="E70" s="224">
        <v>2.2154</v>
      </c>
      <c r="F70" s="224">
        <v>9.3171</v>
      </c>
      <c r="G70" s="224">
        <v>2.4287</v>
      </c>
      <c r="H70" s="224">
        <v>9.0892</v>
      </c>
      <c r="I70" s="224">
        <v>3.0319</v>
      </c>
      <c r="J70" s="224">
        <v>12.7364</v>
      </c>
      <c r="K70" s="224">
        <v>2.354</v>
      </c>
      <c r="L70" s="224">
        <v>5.558</v>
      </c>
      <c r="M70" s="224">
        <v>2.9244</v>
      </c>
      <c r="N70" s="224">
        <v>0</v>
      </c>
      <c r="O70" s="224">
        <v>0</v>
      </c>
      <c r="P70" s="224">
        <v>0</v>
      </c>
    </row>
    <row r="71" spans="1:16" ht="12.75">
      <c r="A71" s="77">
        <v>8</v>
      </c>
      <c r="B71" s="224">
        <v>0</v>
      </c>
      <c r="C71" s="224">
        <v>0</v>
      </c>
      <c r="D71" s="224">
        <v>7.6631</v>
      </c>
      <c r="E71" s="224">
        <v>2.1521</v>
      </c>
      <c r="F71" s="224">
        <v>8.7534</v>
      </c>
      <c r="G71" s="224">
        <v>2.3593</v>
      </c>
      <c r="H71" s="224">
        <v>8.6396</v>
      </c>
      <c r="I71" s="224">
        <v>2.9453</v>
      </c>
      <c r="J71" s="224">
        <v>11.9751</v>
      </c>
      <c r="K71" s="224">
        <v>2.2867</v>
      </c>
      <c r="L71" s="224">
        <v>5.3633</v>
      </c>
      <c r="M71" s="224">
        <v>2.8408</v>
      </c>
      <c r="N71" s="224">
        <v>0</v>
      </c>
      <c r="O71" s="224">
        <v>0</v>
      </c>
      <c r="P71" s="224">
        <v>0</v>
      </c>
    </row>
    <row r="72" spans="1:16" ht="12.75">
      <c r="A72" s="77">
        <v>9</v>
      </c>
      <c r="B72" s="224">
        <v>0</v>
      </c>
      <c r="C72" s="224">
        <v>0</v>
      </c>
      <c r="D72" s="224">
        <v>7.0955</v>
      </c>
      <c r="E72" s="224">
        <v>2.0888</v>
      </c>
      <c r="F72" s="224">
        <v>8.1897</v>
      </c>
      <c r="G72" s="224">
        <v>2.2899</v>
      </c>
      <c r="H72" s="224">
        <v>8.19</v>
      </c>
      <c r="I72" s="224">
        <v>2.8586</v>
      </c>
      <c r="J72" s="224">
        <v>11.2139</v>
      </c>
      <c r="K72" s="224">
        <v>2.2195</v>
      </c>
      <c r="L72" s="224">
        <v>5.1685</v>
      </c>
      <c r="M72" s="224">
        <v>2.7573</v>
      </c>
      <c r="N72" s="224">
        <v>0</v>
      </c>
      <c r="O72" s="224">
        <v>0</v>
      </c>
      <c r="P72" s="224">
        <v>0</v>
      </c>
    </row>
    <row r="73" spans="1:16" ht="12.75">
      <c r="A73" s="77">
        <v>10</v>
      </c>
      <c r="B73" s="224">
        <v>0</v>
      </c>
      <c r="C73" s="224">
        <v>0</v>
      </c>
      <c r="D73" s="224">
        <v>6.5278</v>
      </c>
      <c r="E73" s="224">
        <v>2.0255</v>
      </c>
      <c r="F73" s="224">
        <v>7.626</v>
      </c>
      <c r="G73" s="224">
        <v>2.2205</v>
      </c>
      <c r="H73" s="224">
        <v>7.7404</v>
      </c>
      <c r="I73" s="224">
        <v>2.772</v>
      </c>
      <c r="J73" s="224">
        <v>10.4526</v>
      </c>
      <c r="K73" s="224">
        <v>2.1522</v>
      </c>
      <c r="L73" s="224">
        <v>4.9737</v>
      </c>
      <c r="M73" s="224">
        <v>2.6737</v>
      </c>
      <c r="N73" s="224">
        <v>0</v>
      </c>
      <c r="O73" s="224">
        <v>0</v>
      </c>
      <c r="P73" s="224">
        <v>0</v>
      </c>
    </row>
    <row r="74" spans="1:16" ht="12.75">
      <c r="A74" s="77">
        <v>11</v>
      </c>
      <c r="B74" s="224">
        <v>0</v>
      </c>
      <c r="C74" s="224">
        <v>0</v>
      </c>
      <c r="D74" s="224">
        <v>5.9602</v>
      </c>
      <c r="E74" s="224">
        <v>1.9622</v>
      </c>
      <c r="F74" s="224">
        <v>7.0623</v>
      </c>
      <c r="G74" s="224">
        <v>2.1511</v>
      </c>
      <c r="H74" s="224">
        <v>7.2908</v>
      </c>
      <c r="I74" s="224">
        <v>2.6854</v>
      </c>
      <c r="J74" s="224">
        <v>9.6914</v>
      </c>
      <c r="K74" s="224">
        <v>2.085</v>
      </c>
      <c r="L74" s="224">
        <v>4.7789</v>
      </c>
      <c r="M74" s="224">
        <v>2.5902</v>
      </c>
      <c r="N74" s="224">
        <v>0</v>
      </c>
      <c r="O74" s="224">
        <v>0</v>
      </c>
      <c r="P74" s="224">
        <v>0</v>
      </c>
    </row>
    <row r="75" spans="1:16" ht="12.75">
      <c r="A75" s="77">
        <v>12</v>
      </c>
      <c r="B75" s="224">
        <v>0</v>
      </c>
      <c r="C75" s="224">
        <v>0</v>
      </c>
      <c r="D75" s="224">
        <v>5.3925</v>
      </c>
      <c r="E75" s="224">
        <v>1.8989</v>
      </c>
      <c r="F75" s="224">
        <v>6.4986</v>
      </c>
      <c r="G75" s="224">
        <v>2.0818</v>
      </c>
      <c r="H75" s="224">
        <v>6.8413</v>
      </c>
      <c r="I75" s="224">
        <v>2.5988</v>
      </c>
      <c r="J75" s="224">
        <v>8.9301</v>
      </c>
      <c r="K75" s="224">
        <v>2.0177</v>
      </c>
      <c r="L75" s="224">
        <v>4.5842</v>
      </c>
      <c r="M75" s="224">
        <v>2.5066</v>
      </c>
      <c r="N75" s="224">
        <v>0</v>
      </c>
      <c r="O75" s="224">
        <v>0</v>
      </c>
      <c r="P75" s="224">
        <v>0</v>
      </c>
    </row>
    <row r="76" spans="1:16" ht="12.75">
      <c r="A76" s="77">
        <v>13</v>
      </c>
      <c r="B76" s="224">
        <v>0</v>
      </c>
      <c r="C76" s="224">
        <v>0</v>
      </c>
      <c r="D76" s="224">
        <v>4.8249</v>
      </c>
      <c r="E76" s="224">
        <v>1.8356</v>
      </c>
      <c r="F76" s="224">
        <v>5.9348</v>
      </c>
      <c r="G76" s="224">
        <v>2.0124</v>
      </c>
      <c r="H76" s="224">
        <v>6.3917</v>
      </c>
      <c r="I76" s="224">
        <v>2.5121</v>
      </c>
      <c r="J76" s="224">
        <v>8.1689</v>
      </c>
      <c r="K76" s="224">
        <v>1.9504</v>
      </c>
      <c r="L76" s="224">
        <v>4.3894</v>
      </c>
      <c r="M76" s="224">
        <v>2.4231</v>
      </c>
      <c r="N76" s="224">
        <v>0</v>
      </c>
      <c r="O76" s="224">
        <v>0</v>
      </c>
      <c r="P76" s="224">
        <v>0</v>
      </c>
    </row>
    <row r="77" spans="1:16" ht="12.75">
      <c r="A77" s="77">
        <v>14</v>
      </c>
      <c r="B77" s="224">
        <v>0</v>
      </c>
      <c r="C77" s="224">
        <v>0</v>
      </c>
      <c r="D77" s="224">
        <v>4.2572</v>
      </c>
      <c r="E77" s="224">
        <v>1.7723</v>
      </c>
      <c r="F77" s="224">
        <v>5.3711</v>
      </c>
      <c r="G77" s="224">
        <v>1.943</v>
      </c>
      <c r="H77" s="224">
        <v>5.9421</v>
      </c>
      <c r="I77" s="224">
        <v>2.4255</v>
      </c>
      <c r="J77" s="224">
        <v>7.4076</v>
      </c>
      <c r="K77" s="224">
        <v>1.8832</v>
      </c>
      <c r="L77" s="224">
        <v>4.1946</v>
      </c>
      <c r="M77" s="224">
        <v>2.3395</v>
      </c>
      <c r="N77" s="224">
        <v>0</v>
      </c>
      <c r="O77" s="224">
        <v>0</v>
      </c>
      <c r="P77" s="224">
        <v>0</v>
      </c>
    </row>
    <row r="78" spans="1:16" ht="12.75">
      <c r="A78" s="77">
        <v>15</v>
      </c>
      <c r="B78" s="224">
        <v>0</v>
      </c>
      <c r="C78" s="224">
        <v>0</v>
      </c>
      <c r="D78" s="224">
        <v>3.6896</v>
      </c>
      <c r="E78" s="224">
        <v>1.709</v>
      </c>
      <c r="F78" s="224">
        <v>4.8074</v>
      </c>
      <c r="G78" s="224">
        <v>1.8736</v>
      </c>
      <c r="H78" s="224">
        <v>5.4925</v>
      </c>
      <c r="I78" s="224">
        <v>2.3389</v>
      </c>
      <c r="J78" s="224">
        <v>6.6464</v>
      </c>
      <c r="K78" s="224">
        <v>1.8159</v>
      </c>
      <c r="L78" s="224">
        <v>3.9998</v>
      </c>
      <c r="M78" s="224">
        <v>2.256</v>
      </c>
      <c r="N78" s="224">
        <v>0</v>
      </c>
      <c r="O78" s="224">
        <v>0</v>
      </c>
      <c r="P78" s="224">
        <v>0</v>
      </c>
    </row>
    <row r="79" spans="1:16" ht="12.75">
      <c r="A79" s="77">
        <v>16</v>
      </c>
      <c r="B79" s="224">
        <v>0</v>
      </c>
      <c r="C79" s="224">
        <v>0</v>
      </c>
      <c r="D79" s="224">
        <v>3.1219</v>
      </c>
      <c r="E79" s="224">
        <v>1.6457</v>
      </c>
      <c r="F79" s="224">
        <v>4.2437</v>
      </c>
      <c r="G79" s="224">
        <v>1.8042</v>
      </c>
      <c r="H79" s="224">
        <v>5.0429</v>
      </c>
      <c r="I79" s="224">
        <v>2.2523</v>
      </c>
      <c r="J79" s="224">
        <v>5.8851</v>
      </c>
      <c r="K79" s="224">
        <v>1.7487</v>
      </c>
      <c r="L79" s="224">
        <v>3.8051</v>
      </c>
      <c r="M79" s="224">
        <v>2.1724</v>
      </c>
      <c r="N79" s="224">
        <v>0</v>
      </c>
      <c r="O79" s="224">
        <v>0</v>
      </c>
      <c r="P79" s="224">
        <v>0</v>
      </c>
    </row>
    <row r="80" spans="1:16" ht="12.75">
      <c r="A80" s="77">
        <v>17</v>
      </c>
      <c r="B80" s="224">
        <v>0</v>
      </c>
      <c r="C80" s="224">
        <v>0</v>
      </c>
      <c r="D80" s="224">
        <v>2.5543</v>
      </c>
      <c r="E80" s="224">
        <v>1.5824</v>
      </c>
      <c r="F80" s="224">
        <v>3.68</v>
      </c>
      <c r="G80" s="224">
        <v>1.7348</v>
      </c>
      <c r="H80" s="224">
        <v>4.5933</v>
      </c>
      <c r="I80" s="224">
        <v>2.1656</v>
      </c>
      <c r="J80" s="224">
        <v>5.1239</v>
      </c>
      <c r="K80" s="224">
        <v>1.6814</v>
      </c>
      <c r="L80" s="224">
        <v>3.6103</v>
      </c>
      <c r="M80" s="224">
        <v>2.0889</v>
      </c>
      <c r="N80" s="224">
        <v>0</v>
      </c>
      <c r="O80" s="224">
        <v>0</v>
      </c>
      <c r="P80" s="224">
        <v>0</v>
      </c>
    </row>
    <row r="81" spans="1:16" ht="12.75">
      <c r="A81" s="77">
        <v>18</v>
      </c>
      <c r="B81" s="224">
        <v>0</v>
      </c>
      <c r="C81" s="224">
        <v>0</v>
      </c>
      <c r="D81" s="224">
        <v>1.9866</v>
      </c>
      <c r="E81" s="224">
        <v>1.5191</v>
      </c>
      <c r="F81" s="224">
        <v>3.1163</v>
      </c>
      <c r="G81" s="224">
        <v>1.6654</v>
      </c>
      <c r="H81" s="224">
        <v>4.1437</v>
      </c>
      <c r="I81" s="224">
        <v>2.079</v>
      </c>
      <c r="J81" s="224">
        <v>4.3626</v>
      </c>
      <c r="K81" s="224">
        <v>1.6142</v>
      </c>
      <c r="L81" s="224">
        <v>3.4155</v>
      </c>
      <c r="M81" s="224">
        <v>2.0053</v>
      </c>
      <c r="N81" s="224">
        <v>3.8714</v>
      </c>
      <c r="O81" s="224">
        <v>1.3374</v>
      </c>
      <c r="P81" s="224">
        <v>0</v>
      </c>
    </row>
    <row r="82" spans="1:16" ht="12.75">
      <c r="A82" s="77">
        <v>19</v>
      </c>
      <c r="B82" s="224">
        <v>0</v>
      </c>
      <c r="C82" s="224">
        <v>0</v>
      </c>
      <c r="D82" s="224">
        <v>1.9766</v>
      </c>
      <c r="E82" s="224">
        <v>1.4829</v>
      </c>
      <c r="F82" s="224">
        <v>3.2022</v>
      </c>
      <c r="G82" s="224">
        <v>1.6144</v>
      </c>
      <c r="H82" s="224">
        <v>4.0206</v>
      </c>
      <c r="I82" s="224">
        <v>1.994</v>
      </c>
      <c r="J82" s="224">
        <v>4.1949</v>
      </c>
      <c r="K82" s="224">
        <v>1.5665</v>
      </c>
      <c r="L82" s="224">
        <v>3.2857</v>
      </c>
      <c r="M82" s="224">
        <v>1.986</v>
      </c>
      <c r="N82" s="224">
        <v>3.7638</v>
      </c>
      <c r="O82" s="224">
        <v>1.3003</v>
      </c>
      <c r="P82" s="224">
        <v>0</v>
      </c>
    </row>
    <row r="83" spans="1:16" ht="12.75">
      <c r="A83" s="77">
        <v>20</v>
      </c>
      <c r="B83" s="224">
        <v>0</v>
      </c>
      <c r="C83" s="224">
        <v>0</v>
      </c>
      <c r="D83" s="224">
        <v>1.9667</v>
      </c>
      <c r="E83" s="224">
        <v>1.4467</v>
      </c>
      <c r="F83" s="224">
        <v>3.2882</v>
      </c>
      <c r="G83" s="224">
        <v>1.5634</v>
      </c>
      <c r="H83" s="224">
        <v>3.8974</v>
      </c>
      <c r="I83" s="224">
        <v>1.9091</v>
      </c>
      <c r="J83" s="224">
        <v>4.0272</v>
      </c>
      <c r="K83" s="224">
        <v>1.5189</v>
      </c>
      <c r="L83" s="224">
        <v>3.1558</v>
      </c>
      <c r="M83" s="224">
        <v>1.9667</v>
      </c>
      <c r="N83" s="224">
        <v>3.6563</v>
      </c>
      <c r="O83" s="224">
        <v>1.2631</v>
      </c>
      <c r="P83" s="224">
        <v>0</v>
      </c>
    </row>
    <row r="84" spans="1:16" ht="12.75">
      <c r="A84" s="77">
        <v>21</v>
      </c>
      <c r="B84" s="224">
        <v>0</v>
      </c>
      <c r="C84" s="224">
        <v>0</v>
      </c>
      <c r="D84" s="224">
        <v>1.9567</v>
      </c>
      <c r="E84" s="224">
        <v>1.4105</v>
      </c>
      <c r="F84" s="224">
        <v>3.3741</v>
      </c>
      <c r="G84" s="224">
        <v>1.5123</v>
      </c>
      <c r="H84" s="224">
        <v>3.7743</v>
      </c>
      <c r="I84" s="224">
        <v>1.8241</v>
      </c>
      <c r="J84" s="224">
        <v>3.8594</v>
      </c>
      <c r="K84" s="224">
        <v>1.4713</v>
      </c>
      <c r="L84" s="224">
        <v>3.026</v>
      </c>
      <c r="M84" s="224">
        <v>1.9473</v>
      </c>
      <c r="N84" s="224">
        <v>3.5487</v>
      </c>
      <c r="O84" s="224">
        <v>1.226</v>
      </c>
      <c r="P84" s="224">
        <v>0</v>
      </c>
    </row>
    <row r="85" spans="1:16" ht="12.75">
      <c r="A85" s="77">
        <v>22</v>
      </c>
      <c r="B85" s="224">
        <v>0</v>
      </c>
      <c r="C85" s="224">
        <v>0</v>
      </c>
      <c r="D85" s="224">
        <v>1.9467</v>
      </c>
      <c r="E85" s="224">
        <v>1.3743</v>
      </c>
      <c r="F85" s="224">
        <v>3.46</v>
      </c>
      <c r="G85" s="224">
        <v>1.4613</v>
      </c>
      <c r="H85" s="224">
        <v>3.6511</v>
      </c>
      <c r="I85" s="224">
        <v>1.7392</v>
      </c>
      <c r="J85" s="224">
        <v>3.6917</v>
      </c>
      <c r="K85" s="224">
        <v>1.4237</v>
      </c>
      <c r="L85" s="224">
        <v>2.8962</v>
      </c>
      <c r="M85" s="224">
        <v>1.928</v>
      </c>
      <c r="N85" s="224">
        <v>3.4412</v>
      </c>
      <c r="O85" s="224">
        <v>1.1888</v>
      </c>
      <c r="P85" s="224">
        <v>0</v>
      </c>
    </row>
    <row r="86" spans="1:16" ht="12.75">
      <c r="A86" s="77">
        <v>23</v>
      </c>
      <c r="B86" s="224">
        <v>0</v>
      </c>
      <c r="C86" s="224">
        <v>0</v>
      </c>
      <c r="D86" s="224">
        <v>1.9367</v>
      </c>
      <c r="E86" s="224">
        <v>1.3381</v>
      </c>
      <c r="F86" s="224">
        <v>3.546</v>
      </c>
      <c r="G86" s="224">
        <v>1.4103</v>
      </c>
      <c r="H86" s="224">
        <v>3.528</v>
      </c>
      <c r="I86" s="224">
        <v>1.6542</v>
      </c>
      <c r="J86" s="224">
        <v>3.524</v>
      </c>
      <c r="K86" s="224">
        <v>1.376</v>
      </c>
      <c r="L86" s="224">
        <v>2.7663</v>
      </c>
      <c r="M86" s="224">
        <v>1.9087</v>
      </c>
      <c r="N86" s="224">
        <v>3.3337</v>
      </c>
      <c r="O86" s="224">
        <v>1.1517</v>
      </c>
      <c r="P86" s="224">
        <v>0</v>
      </c>
    </row>
    <row r="87" spans="1:16" ht="12.75">
      <c r="A87" s="77">
        <v>24</v>
      </c>
      <c r="B87" s="224">
        <v>0</v>
      </c>
      <c r="C87" s="224">
        <v>0</v>
      </c>
      <c r="D87" s="224">
        <v>1.9268</v>
      </c>
      <c r="E87" s="224">
        <v>1.3019</v>
      </c>
      <c r="F87" s="224">
        <v>3.6319</v>
      </c>
      <c r="G87" s="224">
        <v>1.3593</v>
      </c>
      <c r="H87" s="224">
        <v>3.4048</v>
      </c>
      <c r="I87" s="224">
        <v>1.5692</v>
      </c>
      <c r="J87" s="224">
        <v>3.3563</v>
      </c>
      <c r="K87" s="224">
        <v>1.3284</v>
      </c>
      <c r="L87" s="224">
        <v>2.6365</v>
      </c>
      <c r="M87" s="224">
        <v>1.8894</v>
      </c>
      <c r="N87" s="224">
        <v>3.2261</v>
      </c>
      <c r="O87" s="224">
        <v>1.1145</v>
      </c>
      <c r="P87" s="224">
        <v>0</v>
      </c>
    </row>
    <row r="88" spans="1:16" ht="12.75">
      <c r="A88" s="77">
        <v>25</v>
      </c>
      <c r="B88" s="224">
        <v>0</v>
      </c>
      <c r="C88" s="224">
        <v>0</v>
      </c>
      <c r="D88" s="224">
        <v>1.9168</v>
      </c>
      <c r="E88" s="224">
        <v>1.2657</v>
      </c>
      <c r="F88" s="224">
        <v>3.7178</v>
      </c>
      <c r="G88" s="224">
        <v>1.3083</v>
      </c>
      <c r="H88" s="224">
        <v>3.2817</v>
      </c>
      <c r="I88" s="224">
        <v>1.4843</v>
      </c>
      <c r="J88" s="224">
        <v>3.1885</v>
      </c>
      <c r="K88" s="224">
        <v>1.2808</v>
      </c>
      <c r="L88" s="224">
        <v>2.5066</v>
      </c>
      <c r="M88" s="224">
        <v>1.8701</v>
      </c>
      <c r="N88" s="224">
        <v>3.1186</v>
      </c>
      <c r="O88" s="224">
        <v>1.0774</v>
      </c>
      <c r="P88" s="224">
        <v>0</v>
      </c>
    </row>
    <row r="89" spans="1:16" ht="12.75">
      <c r="A89" s="77">
        <v>26</v>
      </c>
      <c r="B89" s="224">
        <v>0</v>
      </c>
      <c r="C89" s="224">
        <v>0</v>
      </c>
      <c r="D89" s="224">
        <v>1.9068</v>
      </c>
      <c r="E89" s="224">
        <v>1.2295</v>
      </c>
      <c r="F89" s="224">
        <v>3.8038</v>
      </c>
      <c r="G89" s="224">
        <v>1.2572</v>
      </c>
      <c r="H89" s="224">
        <v>3.1585</v>
      </c>
      <c r="I89" s="224">
        <v>1.3993</v>
      </c>
      <c r="J89" s="224">
        <v>3.0208</v>
      </c>
      <c r="K89" s="224">
        <v>1.2332</v>
      </c>
      <c r="L89" s="224">
        <v>2.3768</v>
      </c>
      <c r="M89" s="224">
        <v>1.8507</v>
      </c>
      <c r="N89" s="224">
        <v>3.0111</v>
      </c>
      <c r="O89" s="224">
        <v>1.0402</v>
      </c>
      <c r="P89" s="224">
        <v>0</v>
      </c>
    </row>
    <row r="90" spans="1:16" ht="12.75">
      <c r="A90" s="77">
        <v>27</v>
      </c>
      <c r="B90" s="224">
        <v>0</v>
      </c>
      <c r="C90" s="224">
        <v>0</v>
      </c>
      <c r="D90" s="224">
        <v>1.8968</v>
      </c>
      <c r="E90" s="224">
        <v>1.1933</v>
      </c>
      <c r="F90" s="224">
        <v>3.8897</v>
      </c>
      <c r="G90" s="224">
        <v>1.2062</v>
      </c>
      <c r="H90" s="224">
        <v>3.0354</v>
      </c>
      <c r="I90" s="224">
        <v>1.3143</v>
      </c>
      <c r="J90" s="224">
        <v>2.8531</v>
      </c>
      <c r="K90" s="224">
        <v>1.1855</v>
      </c>
      <c r="L90" s="224">
        <v>2.247</v>
      </c>
      <c r="M90" s="224">
        <v>1.8314</v>
      </c>
      <c r="N90" s="224">
        <v>2.9035</v>
      </c>
      <c r="O90" s="224">
        <v>1.0031</v>
      </c>
      <c r="P90" s="224">
        <v>0</v>
      </c>
    </row>
    <row r="91" spans="1:16" ht="12.75">
      <c r="A91" s="77">
        <v>28</v>
      </c>
      <c r="B91" s="224">
        <v>0</v>
      </c>
      <c r="C91" s="224">
        <v>0</v>
      </c>
      <c r="D91" s="224">
        <v>1.8869</v>
      </c>
      <c r="E91" s="224">
        <v>1.1571</v>
      </c>
      <c r="F91" s="224">
        <v>3.9756</v>
      </c>
      <c r="G91" s="224">
        <v>1.1552</v>
      </c>
      <c r="H91" s="224">
        <v>2.9122</v>
      </c>
      <c r="I91" s="224">
        <v>1.2294</v>
      </c>
      <c r="J91" s="224">
        <v>2.6854</v>
      </c>
      <c r="K91" s="224">
        <v>1.1379</v>
      </c>
      <c r="L91" s="224">
        <v>2.1171</v>
      </c>
      <c r="M91" s="224">
        <v>1.8121</v>
      </c>
      <c r="N91" s="224">
        <v>2.796</v>
      </c>
      <c r="O91" s="224">
        <v>0.9659</v>
      </c>
      <c r="P91" s="224">
        <v>0</v>
      </c>
    </row>
    <row r="92" spans="1:16" ht="12.75">
      <c r="A92" s="77">
        <v>29</v>
      </c>
      <c r="B92" s="224">
        <v>0</v>
      </c>
      <c r="C92" s="224">
        <v>0</v>
      </c>
      <c r="D92" s="224">
        <v>1.8769</v>
      </c>
      <c r="E92" s="224">
        <v>1.1209</v>
      </c>
      <c r="F92" s="224">
        <v>4.0616</v>
      </c>
      <c r="G92" s="224">
        <v>1.1042</v>
      </c>
      <c r="H92" s="224">
        <v>2.7891</v>
      </c>
      <c r="I92" s="224">
        <v>1.1444</v>
      </c>
      <c r="J92" s="224">
        <v>2.5176</v>
      </c>
      <c r="K92" s="224">
        <v>1.0903</v>
      </c>
      <c r="L92" s="224">
        <v>1.9873</v>
      </c>
      <c r="M92" s="224">
        <v>1.7928</v>
      </c>
      <c r="N92" s="224">
        <v>2.6884</v>
      </c>
      <c r="O92" s="224">
        <v>0.9288</v>
      </c>
      <c r="P92" s="224">
        <v>0</v>
      </c>
    </row>
    <row r="93" spans="1:16" ht="12.75">
      <c r="A93" s="77">
        <v>30</v>
      </c>
      <c r="B93" s="224">
        <v>0</v>
      </c>
      <c r="C93" s="224">
        <v>0</v>
      </c>
      <c r="D93" s="224">
        <v>1.8669</v>
      </c>
      <c r="E93" s="224">
        <v>1.0847</v>
      </c>
      <c r="F93" s="224">
        <v>4.1475</v>
      </c>
      <c r="G93" s="224">
        <v>1.0532</v>
      </c>
      <c r="H93" s="224">
        <v>2.666</v>
      </c>
      <c r="I93" s="224">
        <v>1.0595</v>
      </c>
      <c r="J93" s="224">
        <v>2.3499</v>
      </c>
      <c r="K93" s="224">
        <v>1.0427</v>
      </c>
      <c r="L93" s="224">
        <v>1.8575</v>
      </c>
      <c r="M93" s="224">
        <v>1.7735</v>
      </c>
      <c r="N93" s="224">
        <v>2.5809</v>
      </c>
      <c r="O93" s="224">
        <v>0.8916</v>
      </c>
      <c r="P93" s="224">
        <v>0</v>
      </c>
    </row>
    <row r="94" spans="1:16" ht="12.75">
      <c r="A94" s="77">
        <v>31</v>
      </c>
      <c r="B94" s="224">
        <v>0</v>
      </c>
      <c r="C94" s="224">
        <v>0</v>
      </c>
      <c r="D94" s="224">
        <v>1.8187</v>
      </c>
      <c r="E94" s="224">
        <v>1.0708</v>
      </c>
      <c r="F94" s="224">
        <v>3.9112</v>
      </c>
      <c r="G94" s="224">
        <v>1.0346</v>
      </c>
      <c r="H94" s="224">
        <v>2.6876</v>
      </c>
      <c r="I94" s="224">
        <v>1.0426</v>
      </c>
      <c r="J94" s="224">
        <v>2.3163</v>
      </c>
      <c r="K94" s="224">
        <v>1.0098</v>
      </c>
      <c r="L94" s="224">
        <v>1.8381</v>
      </c>
      <c r="M94" s="224">
        <v>1.7328</v>
      </c>
      <c r="N94" s="224">
        <v>2.5028</v>
      </c>
      <c r="O94" s="224">
        <v>0.8792</v>
      </c>
      <c r="P94" s="224">
        <v>0</v>
      </c>
    </row>
    <row r="95" spans="1:16" ht="12.75">
      <c r="A95" s="77">
        <v>32</v>
      </c>
      <c r="B95" s="224">
        <v>0</v>
      </c>
      <c r="C95" s="224">
        <v>0</v>
      </c>
      <c r="D95" s="224">
        <v>1.7704</v>
      </c>
      <c r="E95" s="224">
        <v>1.0569</v>
      </c>
      <c r="F95" s="224">
        <v>3.6749</v>
      </c>
      <c r="G95" s="224">
        <v>1.016</v>
      </c>
      <c r="H95" s="224">
        <v>2.7093</v>
      </c>
      <c r="I95" s="224">
        <v>1.0257</v>
      </c>
      <c r="J95" s="224">
        <v>2.2828</v>
      </c>
      <c r="K95" s="224">
        <v>0.977</v>
      </c>
      <c r="L95" s="224">
        <v>1.8187</v>
      </c>
      <c r="M95" s="224">
        <v>1.6922</v>
      </c>
      <c r="N95" s="224">
        <v>2.4248</v>
      </c>
      <c r="O95" s="224">
        <v>0.8668</v>
      </c>
      <c r="P95" s="224">
        <v>0</v>
      </c>
    </row>
    <row r="96" spans="1:16" ht="12.75">
      <c r="A96" s="77">
        <v>33</v>
      </c>
      <c r="B96" s="224">
        <v>0</v>
      </c>
      <c r="C96" s="224">
        <v>0</v>
      </c>
      <c r="D96" s="224">
        <v>1.7222</v>
      </c>
      <c r="E96" s="224">
        <v>1.043</v>
      </c>
      <c r="F96" s="224">
        <v>3.4386</v>
      </c>
      <c r="G96" s="224">
        <v>0.9974</v>
      </c>
      <c r="H96" s="224">
        <v>2.731</v>
      </c>
      <c r="I96" s="224">
        <v>1.0088</v>
      </c>
      <c r="J96" s="224">
        <v>2.2492</v>
      </c>
      <c r="K96" s="224">
        <v>0.9442</v>
      </c>
      <c r="L96" s="224">
        <v>1.7993</v>
      </c>
      <c r="M96" s="224">
        <v>1.6516</v>
      </c>
      <c r="N96" s="224">
        <v>2.3467</v>
      </c>
      <c r="O96" s="224">
        <v>0.8545</v>
      </c>
      <c r="P96" s="224">
        <v>0</v>
      </c>
    </row>
    <row r="97" spans="1:16" ht="12.75">
      <c r="A97" s="77">
        <v>34</v>
      </c>
      <c r="B97" s="224">
        <v>0</v>
      </c>
      <c r="C97" s="224">
        <v>0</v>
      </c>
      <c r="D97" s="224">
        <v>1.6739</v>
      </c>
      <c r="E97" s="224">
        <v>1.0291</v>
      </c>
      <c r="F97" s="224">
        <v>3.2023</v>
      </c>
      <c r="G97" s="224">
        <v>0.9788</v>
      </c>
      <c r="H97" s="224">
        <v>2.7526</v>
      </c>
      <c r="I97" s="224">
        <v>0.992</v>
      </c>
      <c r="J97" s="224">
        <v>2.2156</v>
      </c>
      <c r="K97" s="224">
        <v>0.9114</v>
      </c>
      <c r="L97" s="224">
        <v>1.78</v>
      </c>
      <c r="M97" s="224">
        <v>1.611</v>
      </c>
      <c r="N97" s="224">
        <v>2.2686</v>
      </c>
      <c r="O97" s="224">
        <v>0.8421</v>
      </c>
      <c r="P97" s="224">
        <v>0</v>
      </c>
    </row>
    <row r="98" spans="1:16" ht="12.75">
      <c r="A98" s="77">
        <v>35</v>
      </c>
      <c r="B98" s="224">
        <v>0</v>
      </c>
      <c r="C98" s="224">
        <v>0</v>
      </c>
      <c r="D98" s="224">
        <v>1.6257</v>
      </c>
      <c r="E98" s="224">
        <v>1.0152</v>
      </c>
      <c r="F98" s="224">
        <v>2.966</v>
      </c>
      <c r="G98" s="224">
        <v>0.9602</v>
      </c>
      <c r="H98" s="224">
        <v>2.7743</v>
      </c>
      <c r="I98" s="224">
        <v>0.9751</v>
      </c>
      <c r="J98" s="224">
        <v>2.182</v>
      </c>
      <c r="K98" s="224">
        <v>0.8786</v>
      </c>
      <c r="L98" s="224">
        <v>1.7606</v>
      </c>
      <c r="M98" s="224">
        <v>1.5703</v>
      </c>
      <c r="N98" s="224">
        <v>2.1905</v>
      </c>
      <c r="O98" s="224">
        <v>0.8297</v>
      </c>
      <c r="P98" s="224">
        <v>0</v>
      </c>
    </row>
    <row r="99" spans="1:16" ht="12.75">
      <c r="A99" s="77">
        <v>36</v>
      </c>
      <c r="B99" s="224">
        <v>0</v>
      </c>
      <c r="C99" s="224">
        <v>0</v>
      </c>
      <c r="D99" s="224">
        <v>1.5775</v>
      </c>
      <c r="E99" s="224">
        <v>1.0013</v>
      </c>
      <c r="F99" s="224">
        <v>2.7298</v>
      </c>
      <c r="G99" s="224">
        <v>0.9416</v>
      </c>
      <c r="H99" s="224">
        <v>2.796</v>
      </c>
      <c r="I99" s="224">
        <v>0.9582</v>
      </c>
      <c r="J99" s="224">
        <v>2.1485</v>
      </c>
      <c r="K99" s="224">
        <v>0.8458</v>
      </c>
      <c r="L99" s="224">
        <v>1.7412</v>
      </c>
      <c r="M99" s="224">
        <v>1.5297</v>
      </c>
      <c r="N99" s="224">
        <v>2.1125</v>
      </c>
      <c r="O99" s="224">
        <v>0.8173</v>
      </c>
      <c r="P99" s="224">
        <v>0</v>
      </c>
    </row>
    <row r="100" spans="1:16" ht="12.75">
      <c r="A100" s="77">
        <v>37</v>
      </c>
      <c r="B100" s="224">
        <v>0</v>
      </c>
      <c r="C100" s="224">
        <v>0</v>
      </c>
      <c r="D100" s="224">
        <v>1.5292</v>
      </c>
      <c r="E100" s="224">
        <v>0.9874</v>
      </c>
      <c r="F100" s="224">
        <v>2.4935</v>
      </c>
      <c r="G100" s="224">
        <v>0.923</v>
      </c>
      <c r="H100" s="224">
        <v>2.8176</v>
      </c>
      <c r="I100" s="224">
        <v>0.9414</v>
      </c>
      <c r="J100" s="224">
        <v>2.1149</v>
      </c>
      <c r="K100" s="224">
        <v>0.813</v>
      </c>
      <c r="L100" s="224">
        <v>1.7219</v>
      </c>
      <c r="M100" s="224">
        <v>1.4891</v>
      </c>
      <c r="N100" s="224">
        <v>2.0344</v>
      </c>
      <c r="O100" s="224">
        <v>0.8049</v>
      </c>
      <c r="P100" s="224">
        <v>0</v>
      </c>
    </row>
    <row r="101" spans="1:16" ht="12.75">
      <c r="A101" s="77">
        <v>38</v>
      </c>
      <c r="B101" s="224">
        <v>0</v>
      </c>
      <c r="C101" s="224">
        <v>0</v>
      </c>
      <c r="D101" s="224">
        <v>1.481</v>
      </c>
      <c r="E101" s="224">
        <v>0.9736</v>
      </c>
      <c r="F101" s="224">
        <v>2.2572</v>
      </c>
      <c r="G101" s="224">
        <v>0.9044</v>
      </c>
      <c r="H101" s="224">
        <v>2.8393</v>
      </c>
      <c r="I101" s="224">
        <v>0.9245</v>
      </c>
      <c r="J101" s="224">
        <v>2.0813</v>
      </c>
      <c r="K101" s="224">
        <v>0.7802</v>
      </c>
      <c r="L101" s="224">
        <v>1.7025</v>
      </c>
      <c r="M101" s="224">
        <v>1.4485</v>
      </c>
      <c r="N101" s="224">
        <v>1.9563</v>
      </c>
      <c r="O101" s="224">
        <v>0.7925</v>
      </c>
      <c r="P101" s="224">
        <v>0</v>
      </c>
    </row>
    <row r="102" spans="1:16" ht="12.75">
      <c r="A102" s="77">
        <v>39</v>
      </c>
      <c r="B102" s="224">
        <v>0</v>
      </c>
      <c r="C102" s="224">
        <v>0</v>
      </c>
      <c r="D102" s="224">
        <v>1.4327</v>
      </c>
      <c r="E102" s="224">
        <v>0.9597</v>
      </c>
      <c r="F102" s="224">
        <v>2.0209</v>
      </c>
      <c r="G102" s="224">
        <v>0.8858</v>
      </c>
      <c r="H102" s="224">
        <v>2.861</v>
      </c>
      <c r="I102" s="224">
        <v>0.9076</v>
      </c>
      <c r="J102" s="224">
        <v>2.0477</v>
      </c>
      <c r="K102" s="224">
        <v>0.7474</v>
      </c>
      <c r="L102" s="224">
        <v>1.6831</v>
      </c>
      <c r="M102" s="224">
        <v>1.4079</v>
      </c>
      <c r="N102" s="224">
        <v>1.8782</v>
      </c>
      <c r="O102" s="224">
        <v>0.7802</v>
      </c>
      <c r="P102" s="224">
        <v>0</v>
      </c>
    </row>
    <row r="103" spans="1:16" ht="12.75">
      <c r="A103" s="77">
        <v>40</v>
      </c>
      <c r="B103" s="224">
        <v>0</v>
      </c>
      <c r="C103" s="224">
        <v>0</v>
      </c>
      <c r="D103" s="224">
        <v>1.3845</v>
      </c>
      <c r="E103" s="224">
        <v>0.9458</v>
      </c>
      <c r="F103" s="224">
        <v>1.7846</v>
      </c>
      <c r="G103" s="224">
        <v>0.8672</v>
      </c>
      <c r="H103" s="224">
        <v>2.8827</v>
      </c>
      <c r="I103" s="224">
        <v>0.8907</v>
      </c>
      <c r="J103" s="224">
        <v>2.0142</v>
      </c>
      <c r="K103" s="224">
        <v>0.7146</v>
      </c>
      <c r="L103" s="224">
        <v>1.6637</v>
      </c>
      <c r="M103" s="224">
        <v>1.3672</v>
      </c>
      <c r="N103" s="224">
        <v>1.8002</v>
      </c>
      <c r="O103" s="224">
        <v>0.7678</v>
      </c>
      <c r="P103" s="224">
        <v>0</v>
      </c>
    </row>
    <row r="104" spans="1:16" ht="12.75">
      <c r="A104" s="77">
        <v>41</v>
      </c>
      <c r="B104" s="224">
        <v>0</v>
      </c>
      <c r="C104" s="224">
        <v>0</v>
      </c>
      <c r="D104" s="224">
        <v>1.3362</v>
      </c>
      <c r="E104" s="224">
        <v>0.9319</v>
      </c>
      <c r="F104" s="224">
        <v>1.5483</v>
      </c>
      <c r="G104" s="224">
        <v>0.8486</v>
      </c>
      <c r="H104" s="224">
        <v>2.9043</v>
      </c>
      <c r="I104" s="224">
        <v>0.8739</v>
      </c>
      <c r="J104" s="224">
        <v>1.9806</v>
      </c>
      <c r="K104" s="224">
        <v>0.6818</v>
      </c>
      <c r="L104" s="224">
        <v>1.6444</v>
      </c>
      <c r="M104" s="224">
        <v>1.3266</v>
      </c>
      <c r="N104" s="224">
        <v>1.7221</v>
      </c>
      <c r="O104" s="224">
        <v>0.7554</v>
      </c>
      <c r="P104" s="224">
        <v>0</v>
      </c>
    </row>
    <row r="105" spans="1:16" ht="12.75">
      <c r="A105" s="77">
        <v>42</v>
      </c>
      <c r="B105" s="224">
        <v>0</v>
      </c>
      <c r="C105" s="224">
        <v>0</v>
      </c>
      <c r="D105" s="224">
        <v>1.288</v>
      </c>
      <c r="E105" s="224">
        <v>0.918</v>
      </c>
      <c r="F105" s="224">
        <v>1.312</v>
      </c>
      <c r="G105" s="224">
        <v>0.83</v>
      </c>
      <c r="H105" s="224">
        <v>2.926</v>
      </c>
      <c r="I105" s="224">
        <v>0.857</v>
      </c>
      <c r="J105" s="224">
        <v>1.947</v>
      </c>
      <c r="K105" s="224">
        <v>0.649</v>
      </c>
      <c r="L105" s="224">
        <v>1.625</v>
      </c>
      <c r="M105" s="224">
        <v>1.286</v>
      </c>
      <c r="N105" s="224">
        <v>1.644</v>
      </c>
      <c r="O105" s="224">
        <v>0.743</v>
      </c>
      <c r="P105" s="224">
        <v>0</v>
      </c>
    </row>
    <row r="106" spans="1:16" ht="12.75">
      <c r="A106" s="77">
        <v>43</v>
      </c>
      <c r="B106" s="224">
        <v>0</v>
      </c>
      <c r="C106" s="224">
        <v>0</v>
      </c>
      <c r="D106" s="224">
        <v>1.2484</v>
      </c>
      <c r="E106" s="224">
        <v>0.8979</v>
      </c>
      <c r="F106" s="224">
        <v>1.3161</v>
      </c>
      <c r="G106" s="224">
        <v>0.8217</v>
      </c>
      <c r="H106" s="224">
        <v>2.9848</v>
      </c>
      <c r="I106" s="224">
        <v>0.8401</v>
      </c>
      <c r="J106" s="224">
        <v>1.9465</v>
      </c>
      <c r="K106" s="224">
        <v>0.6488</v>
      </c>
      <c r="L106" s="224">
        <v>1.6418</v>
      </c>
      <c r="M106" s="224">
        <v>1.2757</v>
      </c>
      <c r="N106" s="224">
        <v>1.6047</v>
      </c>
      <c r="O106" s="224">
        <v>0.7573</v>
      </c>
      <c r="P106" s="224">
        <v>0</v>
      </c>
    </row>
    <row r="107" spans="1:16" ht="12.75">
      <c r="A107" s="77">
        <v>44</v>
      </c>
      <c r="B107" s="224">
        <v>0</v>
      </c>
      <c r="C107" s="224">
        <v>0</v>
      </c>
      <c r="D107" s="224">
        <v>1.2087</v>
      </c>
      <c r="E107" s="224">
        <v>0.8778</v>
      </c>
      <c r="F107" s="224">
        <v>1.3202</v>
      </c>
      <c r="G107" s="224">
        <v>0.8133</v>
      </c>
      <c r="H107" s="224">
        <v>3.0437</v>
      </c>
      <c r="I107" s="224">
        <v>0.8232</v>
      </c>
      <c r="J107" s="224">
        <v>1.946</v>
      </c>
      <c r="K107" s="224">
        <v>0.6487</v>
      </c>
      <c r="L107" s="224">
        <v>1.6585</v>
      </c>
      <c r="M107" s="224">
        <v>1.2653</v>
      </c>
      <c r="N107" s="224">
        <v>1.5653</v>
      </c>
      <c r="O107" s="224">
        <v>0.7715</v>
      </c>
      <c r="P107" s="224">
        <v>0</v>
      </c>
    </row>
    <row r="108" spans="1:16" ht="12.75">
      <c r="A108" s="77">
        <v>45</v>
      </c>
      <c r="B108" s="224">
        <v>0</v>
      </c>
      <c r="C108" s="224">
        <v>0</v>
      </c>
      <c r="D108" s="224">
        <v>1.1691</v>
      </c>
      <c r="E108" s="224">
        <v>0.8578</v>
      </c>
      <c r="F108" s="224">
        <v>1.3243</v>
      </c>
      <c r="G108" s="224">
        <v>0.805</v>
      </c>
      <c r="H108" s="224">
        <v>3.1025</v>
      </c>
      <c r="I108" s="224">
        <v>0.8063</v>
      </c>
      <c r="J108" s="224">
        <v>1.9455</v>
      </c>
      <c r="K108" s="224">
        <v>0.6485</v>
      </c>
      <c r="L108" s="224">
        <v>1.6753</v>
      </c>
      <c r="M108" s="224">
        <v>1.255</v>
      </c>
      <c r="N108" s="224">
        <v>1.526</v>
      </c>
      <c r="O108" s="224">
        <v>0.7858</v>
      </c>
      <c r="P108" s="224">
        <v>0</v>
      </c>
    </row>
    <row r="109" spans="1:16" ht="12.75">
      <c r="A109" s="77">
        <v>46</v>
      </c>
      <c r="B109" s="224">
        <v>0</v>
      </c>
      <c r="C109" s="224">
        <v>0</v>
      </c>
      <c r="D109" s="224">
        <v>1.1295</v>
      </c>
      <c r="E109" s="224">
        <v>0.8377</v>
      </c>
      <c r="F109" s="224">
        <v>1.3283</v>
      </c>
      <c r="G109" s="224">
        <v>0.7967</v>
      </c>
      <c r="H109" s="224">
        <v>3.1613</v>
      </c>
      <c r="I109" s="224">
        <v>0.7893</v>
      </c>
      <c r="J109" s="224">
        <v>1.945</v>
      </c>
      <c r="K109" s="224">
        <v>0.6483</v>
      </c>
      <c r="L109" s="224">
        <v>1.692</v>
      </c>
      <c r="M109" s="224">
        <v>1.2447</v>
      </c>
      <c r="N109" s="224">
        <v>1.4867</v>
      </c>
      <c r="O109" s="224">
        <v>0.8</v>
      </c>
      <c r="P109" s="224">
        <v>0</v>
      </c>
    </row>
    <row r="110" spans="1:16" ht="12.75">
      <c r="A110" s="77">
        <v>47</v>
      </c>
      <c r="B110" s="224">
        <v>0</v>
      </c>
      <c r="C110" s="224">
        <v>0</v>
      </c>
      <c r="D110" s="224">
        <v>1.0898</v>
      </c>
      <c r="E110" s="224">
        <v>0.8176</v>
      </c>
      <c r="F110" s="224">
        <v>1.3324</v>
      </c>
      <c r="G110" s="224">
        <v>0.7883</v>
      </c>
      <c r="H110" s="224">
        <v>3.2202</v>
      </c>
      <c r="I110" s="224">
        <v>0.7724</v>
      </c>
      <c r="J110" s="224">
        <v>1.9445</v>
      </c>
      <c r="K110" s="224">
        <v>0.6482</v>
      </c>
      <c r="L110" s="224">
        <v>1.7088</v>
      </c>
      <c r="M110" s="224">
        <v>1.2343</v>
      </c>
      <c r="N110" s="224">
        <v>1.4473</v>
      </c>
      <c r="O110" s="224">
        <v>0.8143</v>
      </c>
      <c r="P110" s="224">
        <v>0</v>
      </c>
    </row>
    <row r="111" spans="1:16" ht="12.75">
      <c r="A111" s="77">
        <v>48</v>
      </c>
      <c r="B111" s="224">
        <v>0</v>
      </c>
      <c r="C111" s="224">
        <v>0</v>
      </c>
      <c r="D111" s="224">
        <v>1.0502</v>
      </c>
      <c r="E111" s="224">
        <v>0.7975</v>
      </c>
      <c r="F111" s="224">
        <v>1.3365</v>
      </c>
      <c r="G111" s="224">
        <v>0.78</v>
      </c>
      <c r="H111" s="224">
        <v>3.279</v>
      </c>
      <c r="I111" s="224">
        <v>0.7555</v>
      </c>
      <c r="J111" s="224">
        <v>1.944</v>
      </c>
      <c r="K111" s="224">
        <v>0.648</v>
      </c>
      <c r="L111" s="224">
        <v>1.7255</v>
      </c>
      <c r="M111" s="224">
        <v>1.224</v>
      </c>
      <c r="N111" s="224">
        <v>1.408</v>
      </c>
      <c r="O111" s="224">
        <v>0.8285</v>
      </c>
      <c r="P111" s="224">
        <v>0</v>
      </c>
    </row>
    <row r="112" spans="2:16" ht="12.75">
      <c r="B112" s="224"/>
      <c r="C112" s="224"/>
      <c r="D112" s="224"/>
      <c r="E112" s="224"/>
      <c r="F112" s="224"/>
      <c r="G112" s="224"/>
      <c r="H112" s="224"/>
      <c r="I112" s="224"/>
      <c r="J112" s="224"/>
      <c r="K112" s="224"/>
      <c r="L112" s="224"/>
      <c r="M112" s="224"/>
      <c r="N112" s="224"/>
      <c r="O112" s="224"/>
      <c r="P112" s="224"/>
    </row>
    <row r="113" spans="1:2" ht="12.75">
      <c r="A113" s="76" t="e">
        <f>HLOOKUP('[2]NEER Claim Cost Calculator'!$I$22,B117:Q166,MATCH('[2]NEER Claim Cost Calculator'!$K$22,A117:A166))</f>
        <v>#REF!</v>
      </c>
      <c r="B113" s="78" t="s">
        <v>17947</v>
      </c>
    </row>
    <row r="114" spans="1:16" ht="12.75">
      <c r="A114" s="475" t="s">
        <v>17948</v>
      </c>
      <c r="B114" s="475"/>
      <c r="C114" s="475"/>
      <c r="D114" s="475"/>
      <c r="E114" s="475"/>
      <c r="F114" s="475"/>
      <c r="G114" s="475"/>
      <c r="H114" s="475"/>
      <c r="I114" s="475"/>
      <c r="J114" s="475"/>
      <c r="K114" s="475"/>
      <c r="L114" s="475"/>
      <c r="M114" s="475"/>
      <c r="N114" s="475"/>
      <c r="O114" s="475"/>
      <c r="P114" s="475"/>
    </row>
    <row r="115" spans="1:16" ht="12.75">
      <c r="A115" s="479" t="s">
        <v>17949</v>
      </c>
      <c r="B115" s="479" t="s">
        <v>17950</v>
      </c>
      <c r="C115" s="479" t="s">
        <v>17951</v>
      </c>
      <c r="D115" s="479" t="s">
        <v>17952</v>
      </c>
      <c r="E115" s="479" t="s">
        <v>17953</v>
      </c>
      <c r="F115" s="479" t="s">
        <v>17954</v>
      </c>
      <c r="G115" s="479" t="s">
        <v>17955</v>
      </c>
      <c r="H115" s="479" t="s">
        <v>17956</v>
      </c>
      <c r="I115" s="479" t="s">
        <v>17957</v>
      </c>
      <c r="J115" s="479" t="s">
        <v>17958</v>
      </c>
      <c r="K115" s="479" t="s">
        <v>17959</v>
      </c>
      <c r="L115" s="479" t="s">
        <v>17960</v>
      </c>
      <c r="M115" s="479" t="s">
        <v>17961</v>
      </c>
      <c r="N115" s="479" t="s">
        <v>17962</v>
      </c>
      <c r="O115" s="479" t="s">
        <v>17963</v>
      </c>
      <c r="P115" s="479" t="s">
        <v>17964</v>
      </c>
    </row>
    <row r="116" spans="1:16" ht="12.75">
      <c r="A116" s="80" t="s">
        <v>17965</v>
      </c>
      <c r="B116" s="222" t="s">
        <v>17966</v>
      </c>
      <c r="C116" s="222" t="s">
        <v>17967</v>
      </c>
      <c r="D116" s="222" t="s">
        <v>17968</v>
      </c>
      <c r="E116" s="222" t="s">
        <v>17969</v>
      </c>
      <c r="F116" s="222" t="s">
        <v>17970</v>
      </c>
      <c r="G116" s="222" t="s">
        <v>17971</v>
      </c>
      <c r="H116" s="222" t="s">
        <v>17972</v>
      </c>
      <c r="I116" s="222" t="s">
        <v>17973</v>
      </c>
      <c r="J116" s="222" t="s">
        <v>17974</v>
      </c>
      <c r="K116" s="222" t="s">
        <v>17975</v>
      </c>
      <c r="L116" s="222" t="s">
        <v>17976</v>
      </c>
      <c r="M116" s="222" t="s">
        <v>17977</v>
      </c>
      <c r="N116" s="222" t="s">
        <v>17978</v>
      </c>
      <c r="O116" s="222" t="s">
        <v>17979</v>
      </c>
      <c r="P116" s="222" t="s">
        <v>17980</v>
      </c>
    </row>
    <row r="117" spans="1:16" ht="12.75">
      <c r="A117" s="82" t="s">
        <v>17981</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ht="12.75">
      <c r="A118" s="77">
        <v>0</v>
      </c>
      <c r="B118" s="223">
        <v>0</v>
      </c>
      <c r="C118" s="223">
        <v>0</v>
      </c>
      <c r="D118" s="223">
        <v>9.7488</v>
      </c>
      <c r="E118" s="223">
        <v>4.2471</v>
      </c>
      <c r="F118" s="223">
        <v>13.5288</v>
      </c>
      <c r="G118" s="223">
        <v>3.2819</v>
      </c>
      <c r="H118" s="223">
        <v>15.588</v>
      </c>
      <c r="I118" s="223">
        <v>3.2274</v>
      </c>
      <c r="J118" s="223">
        <v>11.3148</v>
      </c>
      <c r="K118" s="223">
        <v>2.2176</v>
      </c>
      <c r="L118" s="223">
        <v>6.3864</v>
      </c>
      <c r="M118" s="223">
        <v>5.643</v>
      </c>
      <c r="N118" s="223">
        <v>0</v>
      </c>
      <c r="O118" s="223">
        <v>0</v>
      </c>
      <c r="P118" s="223">
        <v>0</v>
      </c>
    </row>
    <row r="119" spans="1:16" ht="12.75">
      <c r="A119" s="77">
        <v>1</v>
      </c>
      <c r="B119" s="224">
        <v>0</v>
      </c>
      <c r="C119" s="224">
        <v>0</v>
      </c>
      <c r="D119" s="224">
        <v>8.6656</v>
      </c>
      <c r="E119" s="224">
        <v>3.7752</v>
      </c>
      <c r="F119" s="224">
        <v>12.0256</v>
      </c>
      <c r="G119" s="224">
        <v>2.9172</v>
      </c>
      <c r="H119" s="224">
        <v>13.856</v>
      </c>
      <c r="I119" s="224">
        <v>2.8688</v>
      </c>
      <c r="J119" s="224">
        <v>10.0576</v>
      </c>
      <c r="K119" s="224">
        <v>1.9712</v>
      </c>
      <c r="L119" s="224">
        <v>5.6768</v>
      </c>
      <c r="M119" s="224">
        <v>5.016</v>
      </c>
      <c r="N119" s="224">
        <v>0</v>
      </c>
      <c r="O119" s="224">
        <v>0</v>
      </c>
      <c r="P119" s="224">
        <v>0</v>
      </c>
    </row>
    <row r="120" spans="1:16" ht="12.75">
      <c r="A120" s="77">
        <v>2</v>
      </c>
      <c r="B120" s="224">
        <v>0</v>
      </c>
      <c r="C120" s="224">
        <v>0</v>
      </c>
      <c r="D120" s="224">
        <v>7.5824</v>
      </c>
      <c r="E120" s="224">
        <v>3.3033</v>
      </c>
      <c r="F120" s="224">
        <v>10.5224</v>
      </c>
      <c r="G120" s="224">
        <v>2.5526</v>
      </c>
      <c r="H120" s="224">
        <v>12.124</v>
      </c>
      <c r="I120" s="224">
        <v>2.5102</v>
      </c>
      <c r="J120" s="224">
        <v>8.8004</v>
      </c>
      <c r="K120" s="224">
        <v>1.7248</v>
      </c>
      <c r="L120" s="224">
        <v>4.9672</v>
      </c>
      <c r="M120" s="224">
        <v>4.389</v>
      </c>
      <c r="N120" s="224">
        <v>0</v>
      </c>
      <c r="O120" s="224">
        <v>0</v>
      </c>
      <c r="P120" s="224">
        <v>0</v>
      </c>
    </row>
    <row r="121" spans="1:16" ht="12.75">
      <c r="A121" s="77">
        <v>3</v>
      </c>
      <c r="B121" s="224">
        <v>0</v>
      </c>
      <c r="C121" s="224">
        <v>0</v>
      </c>
      <c r="D121" s="224">
        <v>6.4992</v>
      </c>
      <c r="E121" s="224">
        <v>2.8314</v>
      </c>
      <c r="F121" s="224">
        <v>9.0192</v>
      </c>
      <c r="G121" s="224">
        <v>2.1879</v>
      </c>
      <c r="H121" s="224">
        <v>10.392</v>
      </c>
      <c r="I121" s="224">
        <v>2.1516</v>
      </c>
      <c r="J121" s="224">
        <v>7.5432</v>
      </c>
      <c r="K121" s="224">
        <v>1.4784</v>
      </c>
      <c r="L121" s="224">
        <v>4.2576</v>
      </c>
      <c r="M121" s="224">
        <v>3.762</v>
      </c>
      <c r="N121" s="224">
        <v>0</v>
      </c>
      <c r="O121" s="224">
        <v>0</v>
      </c>
      <c r="P121" s="224">
        <v>0</v>
      </c>
    </row>
    <row r="122" spans="1:16" ht="12.75">
      <c r="A122" s="77">
        <v>4</v>
      </c>
      <c r="B122" s="224">
        <v>0</v>
      </c>
      <c r="C122" s="224">
        <v>0</v>
      </c>
      <c r="D122" s="224">
        <v>5.416</v>
      </c>
      <c r="E122" s="224">
        <v>2.3595</v>
      </c>
      <c r="F122" s="224">
        <v>7.516</v>
      </c>
      <c r="G122" s="224">
        <v>1.8233</v>
      </c>
      <c r="H122" s="224">
        <v>8.66</v>
      </c>
      <c r="I122" s="224">
        <v>1.793</v>
      </c>
      <c r="J122" s="224">
        <v>6.286</v>
      </c>
      <c r="K122" s="224">
        <v>1.232</v>
      </c>
      <c r="L122" s="224">
        <v>3.548</v>
      </c>
      <c r="M122" s="224">
        <v>3.135</v>
      </c>
      <c r="N122" s="224">
        <v>0</v>
      </c>
      <c r="O122" s="224">
        <v>0</v>
      </c>
      <c r="P122" s="224">
        <v>0</v>
      </c>
    </row>
    <row r="123" spans="1:16" ht="12.75">
      <c r="A123" s="77">
        <v>5</v>
      </c>
      <c r="B123" s="224">
        <v>0</v>
      </c>
      <c r="C123" s="224">
        <v>0</v>
      </c>
      <c r="D123" s="224">
        <v>4.3328</v>
      </c>
      <c r="E123" s="224">
        <v>1.8876</v>
      </c>
      <c r="F123" s="224">
        <v>6.0128</v>
      </c>
      <c r="G123" s="224">
        <v>1.4586</v>
      </c>
      <c r="H123" s="224">
        <v>6.928</v>
      </c>
      <c r="I123" s="224">
        <v>1.4344</v>
      </c>
      <c r="J123" s="224">
        <v>5.0288</v>
      </c>
      <c r="K123" s="224">
        <v>0.9856</v>
      </c>
      <c r="L123" s="224">
        <v>2.8384</v>
      </c>
      <c r="M123" s="224">
        <v>2.508</v>
      </c>
      <c r="N123" s="224">
        <v>0</v>
      </c>
      <c r="O123" s="224">
        <v>0</v>
      </c>
      <c r="P123" s="224">
        <v>0</v>
      </c>
    </row>
    <row r="124" spans="1:16" ht="12.75">
      <c r="A124" s="77">
        <v>6</v>
      </c>
      <c r="B124" s="224">
        <v>0</v>
      </c>
      <c r="C124" s="224">
        <v>0</v>
      </c>
      <c r="D124" s="224">
        <v>3.2496</v>
      </c>
      <c r="E124" s="224">
        <v>1.4157</v>
      </c>
      <c r="F124" s="224">
        <v>4.5096</v>
      </c>
      <c r="G124" s="224">
        <v>1.094</v>
      </c>
      <c r="H124" s="224">
        <v>5.196</v>
      </c>
      <c r="I124" s="224">
        <v>1.0758</v>
      </c>
      <c r="J124" s="224">
        <v>3.7716</v>
      </c>
      <c r="K124" s="224">
        <v>0.7392</v>
      </c>
      <c r="L124" s="224">
        <v>2.1288</v>
      </c>
      <c r="M124" s="224">
        <v>1.881</v>
      </c>
      <c r="N124" s="224">
        <v>0</v>
      </c>
      <c r="O124" s="224">
        <v>0</v>
      </c>
      <c r="P124" s="224">
        <v>0</v>
      </c>
    </row>
    <row r="125" spans="1:16" ht="12.75">
      <c r="A125" s="77">
        <v>7</v>
      </c>
      <c r="B125" s="224">
        <v>0</v>
      </c>
      <c r="C125" s="224">
        <v>0</v>
      </c>
      <c r="D125" s="224">
        <v>3.1119</v>
      </c>
      <c r="E125" s="224">
        <v>1.3764</v>
      </c>
      <c r="F125" s="224">
        <v>4.2239</v>
      </c>
      <c r="G125" s="224">
        <v>1.0636</v>
      </c>
      <c r="H125" s="224">
        <v>4.9669</v>
      </c>
      <c r="I125" s="224">
        <v>1.0459</v>
      </c>
      <c r="J125" s="224">
        <v>3.6899</v>
      </c>
      <c r="K125" s="224">
        <v>0.7187</v>
      </c>
      <c r="L125" s="224">
        <v>2.1085</v>
      </c>
      <c r="M125" s="224">
        <v>1.8549</v>
      </c>
      <c r="N125" s="224">
        <v>0</v>
      </c>
      <c r="O125" s="224">
        <v>0</v>
      </c>
      <c r="P125" s="224">
        <v>0</v>
      </c>
    </row>
    <row r="126" spans="1:16" ht="12.75">
      <c r="A126" s="77">
        <v>8</v>
      </c>
      <c r="B126" s="224">
        <v>0</v>
      </c>
      <c r="C126" s="224">
        <v>0</v>
      </c>
      <c r="D126" s="224">
        <v>2.9742</v>
      </c>
      <c r="E126" s="224">
        <v>1.3371</v>
      </c>
      <c r="F126" s="224">
        <v>3.9382</v>
      </c>
      <c r="G126" s="224">
        <v>1.0332</v>
      </c>
      <c r="H126" s="224">
        <v>4.7377</v>
      </c>
      <c r="I126" s="224">
        <v>1.016</v>
      </c>
      <c r="J126" s="224">
        <v>3.6081</v>
      </c>
      <c r="K126" s="224">
        <v>0.6981</v>
      </c>
      <c r="L126" s="224">
        <v>2.0882</v>
      </c>
      <c r="M126" s="224">
        <v>1.8288</v>
      </c>
      <c r="N126" s="224">
        <v>0</v>
      </c>
      <c r="O126" s="224">
        <v>0</v>
      </c>
      <c r="P126" s="224">
        <v>0</v>
      </c>
    </row>
    <row r="127" spans="1:16" ht="12.75">
      <c r="A127" s="77">
        <v>9</v>
      </c>
      <c r="B127" s="224">
        <v>0</v>
      </c>
      <c r="C127" s="224">
        <v>0</v>
      </c>
      <c r="D127" s="224">
        <v>2.8365</v>
      </c>
      <c r="E127" s="224">
        <v>1.2977</v>
      </c>
      <c r="F127" s="224">
        <v>3.6525</v>
      </c>
      <c r="G127" s="224">
        <v>1.0028</v>
      </c>
      <c r="H127" s="224">
        <v>4.5086</v>
      </c>
      <c r="I127" s="224">
        <v>0.9862</v>
      </c>
      <c r="J127" s="224">
        <v>3.5264</v>
      </c>
      <c r="K127" s="224">
        <v>0.6776</v>
      </c>
      <c r="L127" s="224">
        <v>2.068</v>
      </c>
      <c r="M127" s="224">
        <v>1.8026</v>
      </c>
      <c r="N127" s="224">
        <v>0</v>
      </c>
      <c r="O127" s="224">
        <v>0</v>
      </c>
      <c r="P127" s="224">
        <v>0</v>
      </c>
    </row>
    <row r="128" spans="1:16" ht="12.75">
      <c r="A128" s="77">
        <v>10</v>
      </c>
      <c r="B128" s="224">
        <v>0</v>
      </c>
      <c r="C128" s="224">
        <v>0</v>
      </c>
      <c r="D128" s="224">
        <v>2.6988</v>
      </c>
      <c r="E128" s="224">
        <v>1.2584</v>
      </c>
      <c r="F128" s="224">
        <v>3.3668</v>
      </c>
      <c r="G128" s="224">
        <v>0.9724</v>
      </c>
      <c r="H128" s="224">
        <v>4.2795</v>
      </c>
      <c r="I128" s="224">
        <v>0.9563</v>
      </c>
      <c r="J128" s="224">
        <v>3.4446</v>
      </c>
      <c r="K128" s="224">
        <v>0.6571</v>
      </c>
      <c r="L128" s="224">
        <v>2.0477</v>
      </c>
      <c r="M128" s="224">
        <v>1.7765</v>
      </c>
      <c r="N128" s="224">
        <v>0</v>
      </c>
      <c r="O128" s="224">
        <v>0</v>
      </c>
      <c r="P128" s="224">
        <v>0</v>
      </c>
    </row>
    <row r="129" spans="1:16" ht="12.75">
      <c r="A129" s="77">
        <v>11</v>
      </c>
      <c r="B129" s="224">
        <v>0</v>
      </c>
      <c r="C129" s="224">
        <v>0</v>
      </c>
      <c r="D129" s="224">
        <v>2.5611</v>
      </c>
      <c r="E129" s="224">
        <v>1.2191</v>
      </c>
      <c r="F129" s="224">
        <v>3.0811</v>
      </c>
      <c r="G129" s="224">
        <v>0.942</v>
      </c>
      <c r="H129" s="224">
        <v>4.0503</v>
      </c>
      <c r="I129" s="224">
        <v>0.9264</v>
      </c>
      <c r="J129" s="224">
        <v>3.3629</v>
      </c>
      <c r="K129" s="224">
        <v>0.6365</v>
      </c>
      <c r="L129" s="224">
        <v>2.0274</v>
      </c>
      <c r="M129" s="224">
        <v>1.7504</v>
      </c>
      <c r="N129" s="224">
        <v>0</v>
      </c>
      <c r="O129" s="224">
        <v>0</v>
      </c>
      <c r="P129" s="224">
        <v>0</v>
      </c>
    </row>
    <row r="130" spans="1:16" ht="12.75">
      <c r="A130" s="77">
        <v>12</v>
      </c>
      <c r="B130" s="224">
        <v>0</v>
      </c>
      <c r="C130" s="224">
        <v>0</v>
      </c>
      <c r="D130" s="224">
        <v>2.4234</v>
      </c>
      <c r="E130" s="224">
        <v>1.1798</v>
      </c>
      <c r="F130" s="224">
        <v>2.7955</v>
      </c>
      <c r="G130" s="224">
        <v>0.9116</v>
      </c>
      <c r="H130" s="224">
        <v>3.8212</v>
      </c>
      <c r="I130" s="224">
        <v>0.8965</v>
      </c>
      <c r="J130" s="224">
        <v>3.2812</v>
      </c>
      <c r="K130" s="224">
        <v>0.616</v>
      </c>
      <c r="L130" s="224">
        <v>2.0071</v>
      </c>
      <c r="M130" s="224">
        <v>1.7243</v>
      </c>
      <c r="N130" s="224">
        <v>0</v>
      </c>
      <c r="O130" s="224">
        <v>0</v>
      </c>
      <c r="P130" s="224">
        <v>0</v>
      </c>
    </row>
    <row r="131" spans="1:16" ht="12.75">
      <c r="A131" s="77">
        <v>13</v>
      </c>
      <c r="B131" s="224">
        <v>0</v>
      </c>
      <c r="C131" s="224">
        <v>0</v>
      </c>
      <c r="D131" s="224">
        <v>2.2857</v>
      </c>
      <c r="E131" s="224">
        <v>1.1404</v>
      </c>
      <c r="F131" s="224">
        <v>2.5098</v>
      </c>
      <c r="G131" s="224">
        <v>0.8812</v>
      </c>
      <c r="H131" s="224">
        <v>3.5921</v>
      </c>
      <c r="I131" s="224">
        <v>0.8666</v>
      </c>
      <c r="J131" s="224">
        <v>3.1994</v>
      </c>
      <c r="K131" s="224">
        <v>0.5955</v>
      </c>
      <c r="L131" s="224">
        <v>1.9868</v>
      </c>
      <c r="M131" s="224">
        <v>1.6981</v>
      </c>
      <c r="N131" s="224">
        <v>0</v>
      </c>
      <c r="O131" s="224">
        <v>0</v>
      </c>
      <c r="P131" s="224">
        <v>0</v>
      </c>
    </row>
    <row r="132" spans="1:16" ht="12.75">
      <c r="A132" s="77">
        <v>14</v>
      </c>
      <c r="B132" s="224">
        <v>0</v>
      </c>
      <c r="C132" s="224">
        <v>0</v>
      </c>
      <c r="D132" s="224">
        <v>2.148</v>
      </c>
      <c r="E132" s="224">
        <v>1.1011</v>
      </c>
      <c r="F132" s="224">
        <v>2.2241</v>
      </c>
      <c r="G132" s="224">
        <v>0.8509</v>
      </c>
      <c r="H132" s="224">
        <v>3.3629</v>
      </c>
      <c r="I132" s="224">
        <v>0.8367</v>
      </c>
      <c r="J132" s="224">
        <v>3.1177</v>
      </c>
      <c r="K132" s="224">
        <v>0.5749</v>
      </c>
      <c r="L132" s="224">
        <v>1.9665</v>
      </c>
      <c r="M132" s="224">
        <v>1.672</v>
      </c>
      <c r="N132" s="224">
        <v>0</v>
      </c>
      <c r="O132" s="224">
        <v>0</v>
      </c>
      <c r="P132" s="224">
        <v>0</v>
      </c>
    </row>
    <row r="133" spans="1:16" ht="12.75">
      <c r="A133" s="77">
        <v>15</v>
      </c>
      <c r="B133" s="224">
        <v>0</v>
      </c>
      <c r="C133" s="224">
        <v>0</v>
      </c>
      <c r="D133" s="224">
        <v>2.0103</v>
      </c>
      <c r="E133" s="224">
        <v>1.0618</v>
      </c>
      <c r="F133" s="224">
        <v>1.9384</v>
      </c>
      <c r="G133" s="224">
        <v>0.8205</v>
      </c>
      <c r="H133" s="224">
        <v>3.1338</v>
      </c>
      <c r="I133" s="224">
        <v>0.8069</v>
      </c>
      <c r="J133" s="224">
        <v>3.0359</v>
      </c>
      <c r="K133" s="224">
        <v>0.5544</v>
      </c>
      <c r="L133" s="224">
        <v>1.9463</v>
      </c>
      <c r="M133" s="224">
        <v>1.6459</v>
      </c>
      <c r="N133" s="224">
        <v>0</v>
      </c>
      <c r="O133" s="224">
        <v>0</v>
      </c>
      <c r="P133" s="224">
        <v>0</v>
      </c>
    </row>
    <row r="134" spans="1:16" ht="12.75">
      <c r="A134" s="77">
        <v>16</v>
      </c>
      <c r="B134" s="224">
        <v>0</v>
      </c>
      <c r="C134" s="224">
        <v>0</v>
      </c>
      <c r="D134" s="224">
        <v>1.8726</v>
      </c>
      <c r="E134" s="224">
        <v>1.0225</v>
      </c>
      <c r="F134" s="224">
        <v>1.6527</v>
      </c>
      <c r="G134" s="224">
        <v>0.7901</v>
      </c>
      <c r="H134" s="224">
        <v>2.9047</v>
      </c>
      <c r="I134" s="224">
        <v>0.777</v>
      </c>
      <c r="J134" s="224">
        <v>2.9542</v>
      </c>
      <c r="K134" s="224">
        <v>0.5339</v>
      </c>
      <c r="L134" s="224">
        <v>1.926</v>
      </c>
      <c r="M134" s="224">
        <v>1.6198</v>
      </c>
      <c r="N134" s="224">
        <v>0</v>
      </c>
      <c r="O134" s="224">
        <v>0</v>
      </c>
      <c r="P134" s="224">
        <v>0</v>
      </c>
    </row>
    <row r="135" spans="1:16" ht="12.75">
      <c r="A135" s="77">
        <v>17</v>
      </c>
      <c r="B135" s="224">
        <v>0</v>
      </c>
      <c r="C135" s="224">
        <v>0</v>
      </c>
      <c r="D135" s="224">
        <v>1.7349</v>
      </c>
      <c r="E135" s="224">
        <v>0.9831</v>
      </c>
      <c r="F135" s="224">
        <v>1.367</v>
      </c>
      <c r="G135" s="224">
        <v>0.7597</v>
      </c>
      <c r="H135" s="224">
        <v>2.6755</v>
      </c>
      <c r="I135" s="224">
        <v>0.7471</v>
      </c>
      <c r="J135" s="224">
        <v>2.8724</v>
      </c>
      <c r="K135" s="224">
        <v>0.5133</v>
      </c>
      <c r="L135" s="224">
        <v>1.9057</v>
      </c>
      <c r="M135" s="224">
        <v>1.5936</v>
      </c>
      <c r="N135" s="224">
        <v>0</v>
      </c>
      <c r="O135" s="224">
        <v>0</v>
      </c>
      <c r="P135" s="224">
        <v>0</v>
      </c>
    </row>
    <row r="136" spans="1:16" ht="12.75">
      <c r="A136" s="77">
        <v>18</v>
      </c>
      <c r="B136" s="224">
        <v>0</v>
      </c>
      <c r="C136" s="224">
        <v>0</v>
      </c>
      <c r="D136" s="224">
        <v>1.5972</v>
      </c>
      <c r="E136" s="224">
        <v>0.9438</v>
      </c>
      <c r="F136" s="224">
        <v>1.0813</v>
      </c>
      <c r="G136" s="224">
        <v>0.7293</v>
      </c>
      <c r="H136" s="224">
        <v>2.4464</v>
      </c>
      <c r="I136" s="224">
        <v>0.7172</v>
      </c>
      <c r="J136" s="224">
        <v>2.7907</v>
      </c>
      <c r="K136" s="224">
        <v>0.4928</v>
      </c>
      <c r="L136" s="224">
        <v>1.8854</v>
      </c>
      <c r="M136" s="224">
        <v>1.5675</v>
      </c>
      <c r="N136" s="224">
        <v>2.3704</v>
      </c>
      <c r="O136" s="224">
        <v>0.7277</v>
      </c>
      <c r="P136" s="224">
        <v>0</v>
      </c>
    </row>
    <row r="137" spans="1:16" ht="12.75">
      <c r="A137" s="77">
        <v>19</v>
      </c>
      <c r="B137" s="224">
        <v>0</v>
      </c>
      <c r="C137" s="224">
        <v>0</v>
      </c>
      <c r="D137" s="224">
        <v>1.6142</v>
      </c>
      <c r="E137" s="224">
        <v>0.9122</v>
      </c>
      <c r="F137" s="224">
        <v>1.1204</v>
      </c>
      <c r="G137" s="224">
        <v>0.7174</v>
      </c>
      <c r="H137" s="224">
        <v>2.5861</v>
      </c>
      <c r="I137" s="224">
        <v>0.7157</v>
      </c>
      <c r="J137" s="224">
        <v>2.6906</v>
      </c>
      <c r="K137" s="224">
        <v>0.523</v>
      </c>
      <c r="L137" s="224">
        <v>1.8355</v>
      </c>
      <c r="M137" s="224">
        <v>1.5122</v>
      </c>
      <c r="N137" s="224">
        <v>2.3045</v>
      </c>
      <c r="O137" s="224">
        <v>0.7074</v>
      </c>
      <c r="P137" s="224">
        <v>0</v>
      </c>
    </row>
    <row r="138" spans="1:16" ht="12.75">
      <c r="A138" s="77">
        <v>20</v>
      </c>
      <c r="B138" s="224">
        <v>0</v>
      </c>
      <c r="C138" s="224">
        <v>0</v>
      </c>
      <c r="D138" s="224">
        <v>1.6311</v>
      </c>
      <c r="E138" s="224">
        <v>0.8807</v>
      </c>
      <c r="F138" s="224">
        <v>1.1596</v>
      </c>
      <c r="G138" s="224">
        <v>0.7056</v>
      </c>
      <c r="H138" s="224">
        <v>2.7257</v>
      </c>
      <c r="I138" s="224">
        <v>0.7142</v>
      </c>
      <c r="J138" s="224">
        <v>2.5905</v>
      </c>
      <c r="K138" s="224">
        <v>0.5533</v>
      </c>
      <c r="L138" s="224">
        <v>1.7855</v>
      </c>
      <c r="M138" s="224">
        <v>1.4569</v>
      </c>
      <c r="N138" s="224">
        <v>2.2387</v>
      </c>
      <c r="O138" s="224">
        <v>0.6872</v>
      </c>
      <c r="P138" s="224">
        <v>0</v>
      </c>
    </row>
    <row r="139" spans="1:16" ht="12.75">
      <c r="A139" s="77">
        <v>21</v>
      </c>
      <c r="B139" s="224">
        <v>0</v>
      </c>
      <c r="C139" s="224">
        <v>0</v>
      </c>
      <c r="D139" s="224">
        <v>1.6481</v>
      </c>
      <c r="E139" s="224">
        <v>0.8491</v>
      </c>
      <c r="F139" s="224">
        <v>1.1987</v>
      </c>
      <c r="G139" s="224">
        <v>0.6937</v>
      </c>
      <c r="H139" s="224">
        <v>2.8654</v>
      </c>
      <c r="I139" s="224">
        <v>0.7127</v>
      </c>
      <c r="J139" s="224">
        <v>2.4905</v>
      </c>
      <c r="K139" s="224">
        <v>0.5835</v>
      </c>
      <c r="L139" s="224">
        <v>1.7356</v>
      </c>
      <c r="M139" s="224">
        <v>1.4016</v>
      </c>
      <c r="N139" s="224">
        <v>2.1728</v>
      </c>
      <c r="O139" s="224">
        <v>0.667</v>
      </c>
      <c r="P139" s="224">
        <v>0</v>
      </c>
    </row>
    <row r="140" spans="1:16" ht="12.75">
      <c r="A140" s="77">
        <v>22</v>
      </c>
      <c r="B140" s="224">
        <v>0</v>
      </c>
      <c r="C140" s="224">
        <v>0</v>
      </c>
      <c r="D140" s="224">
        <v>1.6651</v>
      </c>
      <c r="E140" s="224">
        <v>0.8175</v>
      </c>
      <c r="F140" s="224">
        <v>1.2378</v>
      </c>
      <c r="G140" s="224">
        <v>0.6819</v>
      </c>
      <c r="H140" s="224">
        <v>3.005</v>
      </c>
      <c r="I140" s="224">
        <v>0.7112</v>
      </c>
      <c r="J140" s="224">
        <v>2.3904</v>
      </c>
      <c r="K140" s="224">
        <v>0.6138</v>
      </c>
      <c r="L140" s="224">
        <v>1.6857</v>
      </c>
      <c r="M140" s="224">
        <v>1.3464</v>
      </c>
      <c r="N140" s="224">
        <v>2.107</v>
      </c>
      <c r="O140" s="224">
        <v>0.6468</v>
      </c>
      <c r="P140" s="224">
        <v>0</v>
      </c>
    </row>
    <row r="141" spans="1:16" ht="12.75">
      <c r="A141" s="77">
        <v>23</v>
      </c>
      <c r="B141" s="224">
        <v>0</v>
      </c>
      <c r="C141" s="224">
        <v>0</v>
      </c>
      <c r="D141" s="224">
        <v>1.682</v>
      </c>
      <c r="E141" s="224">
        <v>0.7859</v>
      </c>
      <c r="F141" s="224">
        <v>1.2769</v>
      </c>
      <c r="G141" s="224">
        <v>0.67</v>
      </c>
      <c r="H141" s="224">
        <v>3.1447</v>
      </c>
      <c r="I141" s="224">
        <v>0.7097</v>
      </c>
      <c r="J141" s="224">
        <v>2.2903</v>
      </c>
      <c r="K141" s="224">
        <v>0.644</v>
      </c>
      <c r="L141" s="224">
        <v>1.6358</v>
      </c>
      <c r="M141" s="224">
        <v>1.2911</v>
      </c>
      <c r="N141" s="224">
        <v>2.0412</v>
      </c>
      <c r="O141" s="224">
        <v>0.6266</v>
      </c>
      <c r="P141" s="224">
        <v>0</v>
      </c>
    </row>
    <row r="142" spans="1:16" ht="12.75">
      <c r="A142" s="77">
        <v>24</v>
      </c>
      <c r="B142" s="224">
        <v>0</v>
      </c>
      <c r="C142" s="224">
        <v>0</v>
      </c>
      <c r="D142" s="224">
        <v>1.699</v>
      </c>
      <c r="E142" s="224">
        <v>0.7544</v>
      </c>
      <c r="F142" s="224">
        <v>1.3161</v>
      </c>
      <c r="G142" s="224">
        <v>0.6581</v>
      </c>
      <c r="H142" s="224">
        <v>3.2844</v>
      </c>
      <c r="I142" s="224">
        <v>0.7083</v>
      </c>
      <c r="J142" s="224">
        <v>2.1902</v>
      </c>
      <c r="K142" s="224">
        <v>0.6743</v>
      </c>
      <c r="L142" s="224">
        <v>1.5858</v>
      </c>
      <c r="M142" s="224">
        <v>1.2358</v>
      </c>
      <c r="N142" s="224">
        <v>1.9753</v>
      </c>
      <c r="O142" s="224">
        <v>0.6064</v>
      </c>
      <c r="P142" s="224">
        <v>0</v>
      </c>
    </row>
    <row r="143" spans="1:16" ht="12.75">
      <c r="A143" s="77">
        <v>25</v>
      </c>
      <c r="B143" s="224">
        <v>0</v>
      </c>
      <c r="C143" s="224">
        <v>0</v>
      </c>
      <c r="D143" s="224">
        <v>1.7159</v>
      </c>
      <c r="E143" s="224">
        <v>0.7228</v>
      </c>
      <c r="F143" s="224">
        <v>1.3552</v>
      </c>
      <c r="G143" s="224">
        <v>0.6463</v>
      </c>
      <c r="H143" s="224">
        <v>3.424</v>
      </c>
      <c r="I143" s="224">
        <v>0.7068</v>
      </c>
      <c r="J143" s="224">
        <v>2.0901</v>
      </c>
      <c r="K143" s="224">
        <v>0.7045</v>
      </c>
      <c r="L143" s="224">
        <v>1.5359</v>
      </c>
      <c r="M143" s="224">
        <v>1.1805</v>
      </c>
      <c r="N143" s="224">
        <v>1.9095</v>
      </c>
      <c r="O143" s="224">
        <v>0.5862</v>
      </c>
      <c r="P143" s="224">
        <v>0</v>
      </c>
    </row>
    <row r="144" spans="1:16" ht="12.75">
      <c r="A144" s="77">
        <v>26</v>
      </c>
      <c r="B144" s="224">
        <v>0</v>
      </c>
      <c r="C144" s="224">
        <v>0</v>
      </c>
      <c r="D144" s="224">
        <v>1.7329</v>
      </c>
      <c r="E144" s="224">
        <v>0.6912</v>
      </c>
      <c r="F144" s="224">
        <v>1.3943</v>
      </c>
      <c r="G144" s="224">
        <v>0.6344</v>
      </c>
      <c r="H144" s="224">
        <v>3.5637</v>
      </c>
      <c r="I144" s="224">
        <v>0.7053</v>
      </c>
      <c r="J144" s="224">
        <v>1.99</v>
      </c>
      <c r="K144" s="224">
        <v>0.7348</v>
      </c>
      <c r="L144" s="224">
        <v>1.486</v>
      </c>
      <c r="M144" s="224">
        <v>1.1252</v>
      </c>
      <c r="N144" s="224">
        <v>1.8436</v>
      </c>
      <c r="O144" s="224">
        <v>0.566</v>
      </c>
      <c r="P144" s="224">
        <v>0</v>
      </c>
    </row>
    <row r="145" spans="1:16" ht="12.75">
      <c r="A145" s="77">
        <v>27</v>
      </c>
      <c r="B145" s="224">
        <v>0</v>
      </c>
      <c r="C145" s="224">
        <v>0</v>
      </c>
      <c r="D145" s="224">
        <v>1.7499</v>
      </c>
      <c r="E145" s="224">
        <v>0.6596</v>
      </c>
      <c r="F145" s="224">
        <v>1.4335</v>
      </c>
      <c r="G145" s="224">
        <v>0.6225</v>
      </c>
      <c r="H145" s="224">
        <v>3.7033</v>
      </c>
      <c r="I145" s="224">
        <v>0.7038</v>
      </c>
      <c r="J145" s="224">
        <v>1.89</v>
      </c>
      <c r="K145" s="224">
        <v>0.765</v>
      </c>
      <c r="L145" s="224">
        <v>1.436</v>
      </c>
      <c r="M145" s="224">
        <v>1.0699</v>
      </c>
      <c r="N145" s="224">
        <v>1.7778</v>
      </c>
      <c r="O145" s="224">
        <v>0.5457</v>
      </c>
      <c r="P145" s="224">
        <v>0</v>
      </c>
    </row>
    <row r="146" spans="1:16" ht="12.75">
      <c r="A146" s="77">
        <v>28</v>
      </c>
      <c r="B146" s="224">
        <v>0</v>
      </c>
      <c r="C146" s="224">
        <v>0</v>
      </c>
      <c r="D146" s="224">
        <v>1.7668</v>
      </c>
      <c r="E146" s="224">
        <v>0.6281</v>
      </c>
      <c r="F146" s="224">
        <v>1.4726</v>
      </c>
      <c r="G146" s="224">
        <v>0.6107</v>
      </c>
      <c r="H146" s="224">
        <v>3.843</v>
      </c>
      <c r="I146" s="224">
        <v>0.7023</v>
      </c>
      <c r="J146" s="224">
        <v>1.7899</v>
      </c>
      <c r="K146" s="224">
        <v>0.7953</v>
      </c>
      <c r="L146" s="224">
        <v>1.3861</v>
      </c>
      <c r="M146" s="224">
        <v>1.0146</v>
      </c>
      <c r="N146" s="224">
        <v>1.7119</v>
      </c>
      <c r="O146" s="224">
        <v>0.5255</v>
      </c>
      <c r="P146" s="224">
        <v>0</v>
      </c>
    </row>
    <row r="147" spans="1:16" ht="12.75">
      <c r="A147" s="77">
        <v>29</v>
      </c>
      <c r="B147" s="224">
        <v>0</v>
      </c>
      <c r="C147" s="224">
        <v>0</v>
      </c>
      <c r="D147" s="224">
        <v>1.7838</v>
      </c>
      <c r="E147" s="224">
        <v>0.5965</v>
      </c>
      <c r="F147" s="224">
        <v>1.5117</v>
      </c>
      <c r="G147" s="224">
        <v>0.5988</v>
      </c>
      <c r="H147" s="224">
        <v>3.9826</v>
      </c>
      <c r="I147" s="224">
        <v>0.7008</v>
      </c>
      <c r="J147" s="224">
        <v>1.6898</v>
      </c>
      <c r="K147" s="224">
        <v>0.8255</v>
      </c>
      <c r="L147" s="224">
        <v>1.3362</v>
      </c>
      <c r="M147" s="224">
        <v>0.9593</v>
      </c>
      <c r="N147" s="224">
        <v>1.6461</v>
      </c>
      <c r="O147" s="224">
        <v>0.5053</v>
      </c>
      <c r="P147" s="224">
        <v>0</v>
      </c>
    </row>
    <row r="148" spans="1:16" ht="12.75">
      <c r="A148" s="77">
        <v>30</v>
      </c>
      <c r="B148" s="224">
        <v>0</v>
      </c>
      <c r="C148" s="224">
        <v>0</v>
      </c>
      <c r="D148" s="224">
        <v>1.8008</v>
      </c>
      <c r="E148" s="224">
        <v>0.5649</v>
      </c>
      <c r="F148" s="224">
        <v>1.5509</v>
      </c>
      <c r="G148" s="224">
        <v>0.587</v>
      </c>
      <c r="H148" s="224">
        <v>4.1223</v>
      </c>
      <c r="I148" s="224">
        <v>0.6993</v>
      </c>
      <c r="J148" s="224">
        <v>1.5897</v>
      </c>
      <c r="K148" s="224">
        <v>0.8558</v>
      </c>
      <c r="L148" s="224">
        <v>1.2863</v>
      </c>
      <c r="M148" s="224">
        <v>0.9041</v>
      </c>
      <c r="N148" s="224">
        <v>1.5803</v>
      </c>
      <c r="O148" s="224">
        <v>0.4851</v>
      </c>
      <c r="P148" s="224">
        <v>0</v>
      </c>
    </row>
    <row r="149" spans="1:16" ht="12.75">
      <c r="A149" s="77">
        <v>31</v>
      </c>
      <c r="B149" s="224">
        <v>0</v>
      </c>
      <c r="C149" s="224">
        <v>0</v>
      </c>
      <c r="D149" s="224">
        <v>1.7564</v>
      </c>
      <c r="E149" s="224">
        <v>0.561</v>
      </c>
      <c r="F149" s="224">
        <v>1.5411</v>
      </c>
      <c r="G149" s="224">
        <v>0.5798</v>
      </c>
      <c r="H149" s="224">
        <v>4.0897</v>
      </c>
      <c r="I149" s="224">
        <v>0.6908</v>
      </c>
      <c r="J149" s="224">
        <v>1.5718</v>
      </c>
      <c r="K149" s="224">
        <v>0.8226</v>
      </c>
      <c r="L149" s="224">
        <v>1.265</v>
      </c>
      <c r="M149" s="224">
        <v>0.9035</v>
      </c>
      <c r="N149" s="224">
        <v>1.5362</v>
      </c>
      <c r="O149" s="224">
        <v>0.4968</v>
      </c>
      <c r="P149" s="224">
        <v>0</v>
      </c>
    </row>
    <row r="150" spans="1:16" ht="12.75">
      <c r="A150" s="77">
        <v>32</v>
      </c>
      <c r="B150" s="224">
        <v>0</v>
      </c>
      <c r="C150" s="224">
        <v>0</v>
      </c>
      <c r="D150" s="224">
        <v>1.7121</v>
      </c>
      <c r="E150" s="224">
        <v>0.5571</v>
      </c>
      <c r="F150" s="224">
        <v>1.5314</v>
      </c>
      <c r="G150" s="224">
        <v>0.5726</v>
      </c>
      <c r="H150" s="224">
        <v>4.0571</v>
      </c>
      <c r="I150" s="224">
        <v>0.6823</v>
      </c>
      <c r="J150" s="224">
        <v>1.5539</v>
      </c>
      <c r="K150" s="224">
        <v>0.7895</v>
      </c>
      <c r="L150" s="224">
        <v>1.2437</v>
      </c>
      <c r="M150" s="224">
        <v>0.9029</v>
      </c>
      <c r="N150" s="224">
        <v>1.4922</v>
      </c>
      <c r="O150" s="224">
        <v>0.5086</v>
      </c>
      <c r="P150" s="224">
        <v>0</v>
      </c>
    </row>
    <row r="151" spans="1:16" ht="12.75">
      <c r="A151" s="77">
        <v>33</v>
      </c>
      <c r="B151" s="224">
        <v>0</v>
      </c>
      <c r="C151" s="224">
        <v>0</v>
      </c>
      <c r="D151" s="224">
        <v>1.6678</v>
      </c>
      <c r="E151" s="224">
        <v>0.5532</v>
      </c>
      <c r="F151" s="224">
        <v>1.5216</v>
      </c>
      <c r="G151" s="224">
        <v>0.5655</v>
      </c>
      <c r="H151" s="224">
        <v>4.0245</v>
      </c>
      <c r="I151" s="224">
        <v>0.6737</v>
      </c>
      <c r="J151" s="224">
        <v>1.536</v>
      </c>
      <c r="K151" s="224">
        <v>0.7563</v>
      </c>
      <c r="L151" s="224">
        <v>1.2224</v>
      </c>
      <c r="M151" s="224">
        <v>0.9023</v>
      </c>
      <c r="N151" s="224">
        <v>1.4482</v>
      </c>
      <c r="O151" s="224">
        <v>0.5203</v>
      </c>
      <c r="P151" s="224">
        <v>0</v>
      </c>
    </row>
    <row r="152" spans="1:16" ht="12.75">
      <c r="A152" s="77">
        <v>34</v>
      </c>
      <c r="B152" s="224">
        <v>0</v>
      </c>
      <c r="C152" s="224">
        <v>0</v>
      </c>
      <c r="D152" s="224">
        <v>1.6235</v>
      </c>
      <c r="E152" s="224">
        <v>0.5493</v>
      </c>
      <c r="F152" s="224">
        <v>1.5119</v>
      </c>
      <c r="G152" s="224">
        <v>0.5583</v>
      </c>
      <c r="H152" s="224">
        <v>3.9919</v>
      </c>
      <c r="I152" s="224">
        <v>0.6652</v>
      </c>
      <c r="J152" s="224">
        <v>1.5181</v>
      </c>
      <c r="K152" s="224">
        <v>0.7232</v>
      </c>
      <c r="L152" s="224">
        <v>1.2012</v>
      </c>
      <c r="M152" s="224">
        <v>0.9017</v>
      </c>
      <c r="N152" s="224">
        <v>1.4042</v>
      </c>
      <c r="O152" s="224">
        <v>0.5321</v>
      </c>
      <c r="P152" s="224">
        <v>0</v>
      </c>
    </row>
    <row r="153" spans="1:16" ht="12.75">
      <c r="A153" s="77">
        <v>35</v>
      </c>
      <c r="B153" s="224">
        <v>0</v>
      </c>
      <c r="C153" s="224">
        <v>0</v>
      </c>
      <c r="D153" s="224">
        <v>1.5792</v>
      </c>
      <c r="E153" s="224">
        <v>0.5454</v>
      </c>
      <c r="F153" s="224">
        <v>1.5022</v>
      </c>
      <c r="G153" s="224">
        <v>0.5511</v>
      </c>
      <c r="H153" s="224">
        <v>3.9593</v>
      </c>
      <c r="I153" s="224">
        <v>0.6567</v>
      </c>
      <c r="J153" s="224">
        <v>1.5002</v>
      </c>
      <c r="K153" s="224">
        <v>0.69</v>
      </c>
      <c r="L153" s="224">
        <v>1.1799</v>
      </c>
      <c r="M153" s="224">
        <v>0.9011</v>
      </c>
      <c r="N153" s="224">
        <v>1.3601</v>
      </c>
      <c r="O153" s="224">
        <v>0.5438</v>
      </c>
      <c r="P153" s="224">
        <v>0</v>
      </c>
    </row>
    <row r="154" spans="1:16" ht="12.75">
      <c r="A154" s="77">
        <v>36</v>
      </c>
      <c r="B154" s="224">
        <v>0</v>
      </c>
      <c r="C154" s="224">
        <v>0</v>
      </c>
      <c r="D154" s="224">
        <v>1.5349</v>
      </c>
      <c r="E154" s="224">
        <v>0.5415</v>
      </c>
      <c r="F154" s="224">
        <v>1.4924</v>
      </c>
      <c r="G154" s="224">
        <v>0.544</v>
      </c>
      <c r="H154" s="224">
        <v>3.9267</v>
      </c>
      <c r="I154" s="224">
        <v>0.6482</v>
      </c>
      <c r="J154" s="224">
        <v>1.4824</v>
      </c>
      <c r="K154" s="224">
        <v>0.6569</v>
      </c>
      <c r="L154" s="224">
        <v>1.1586</v>
      </c>
      <c r="M154" s="224">
        <v>0.9005</v>
      </c>
      <c r="N154" s="224">
        <v>1.3161</v>
      </c>
      <c r="O154" s="224">
        <v>0.5556</v>
      </c>
      <c r="P154" s="224">
        <v>0</v>
      </c>
    </row>
    <row r="155" spans="1:16" ht="12.75">
      <c r="A155" s="77">
        <v>37</v>
      </c>
      <c r="B155" s="224">
        <v>0</v>
      </c>
      <c r="C155" s="224">
        <v>0</v>
      </c>
      <c r="D155" s="224">
        <v>1.4906</v>
      </c>
      <c r="E155" s="224">
        <v>0.5375</v>
      </c>
      <c r="F155" s="224">
        <v>1.4827</v>
      </c>
      <c r="G155" s="224">
        <v>0.5368</v>
      </c>
      <c r="H155" s="224">
        <v>3.894</v>
      </c>
      <c r="I155" s="224">
        <v>0.6396</v>
      </c>
      <c r="J155" s="224">
        <v>1.4645</v>
      </c>
      <c r="K155" s="224">
        <v>0.6237</v>
      </c>
      <c r="L155" s="224">
        <v>1.1374</v>
      </c>
      <c r="M155" s="224">
        <v>0.8999</v>
      </c>
      <c r="N155" s="224">
        <v>1.2721</v>
      </c>
      <c r="O155" s="224">
        <v>0.5673</v>
      </c>
      <c r="P155" s="224">
        <v>0</v>
      </c>
    </row>
    <row r="156" spans="1:16" ht="12.75">
      <c r="A156" s="77">
        <v>38</v>
      </c>
      <c r="B156" s="224">
        <v>0</v>
      </c>
      <c r="C156" s="224">
        <v>0</v>
      </c>
      <c r="D156" s="224">
        <v>1.4463</v>
      </c>
      <c r="E156" s="224">
        <v>0.5336</v>
      </c>
      <c r="F156" s="224">
        <v>1.473</v>
      </c>
      <c r="G156" s="224">
        <v>0.5297</v>
      </c>
      <c r="H156" s="224">
        <v>3.8614</v>
      </c>
      <c r="I156" s="224">
        <v>0.6311</v>
      </c>
      <c r="J156" s="224">
        <v>1.4466</v>
      </c>
      <c r="K156" s="224">
        <v>0.5906</v>
      </c>
      <c r="L156" s="224">
        <v>1.1161</v>
      </c>
      <c r="M156" s="224">
        <v>0.8994</v>
      </c>
      <c r="N156" s="224">
        <v>1.2281</v>
      </c>
      <c r="O156" s="224">
        <v>0.579</v>
      </c>
      <c r="P156" s="224">
        <v>0</v>
      </c>
    </row>
    <row r="157" spans="1:16" ht="12.75">
      <c r="A157" s="77">
        <v>39</v>
      </c>
      <c r="B157" s="224">
        <v>0</v>
      </c>
      <c r="C157" s="224">
        <v>0</v>
      </c>
      <c r="D157" s="224">
        <v>1.4019</v>
      </c>
      <c r="E157" s="224">
        <v>0.5297</v>
      </c>
      <c r="F157" s="224">
        <v>1.4632</v>
      </c>
      <c r="G157" s="224">
        <v>0.5225</v>
      </c>
      <c r="H157" s="224">
        <v>3.8288</v>
      </c>
      <c r="I157" s="224">
        <v>0.6226</v>
      </c>
      <c r="J157" s="224">
        <v>1.4287</v>
      </c>
      <c r="K157" s="224">
        <v>0.5574</v>
      </c>
      <c r="L157" s="224">
        <v>1.0948</v>
      </c>
      <c r="M157" s="224">
        <v>0.8988</v>
      </c>
      <c r="N157" s="224">
        <v>1.1841</v>
      </c>
      <c r="O157" s="224">
        <v>0.5908</v>
      </c>
      <c r="P157" s="224">
        <v>0</v>
      </c>
    </row>
    <row r="158" spans="1:16" ht="12.75">
      <c r="A158" s="77">
        <v>40</v>
      </c>
      <c r="B158" s="224">
        <v>0</v>
      </c>
      <c r="C158" s="224">
        <v>0</v>
      </c>
      <c r="D158" s="224">
        <v>1.3576</v>
      </c>
      <c r="E158" s="224">
        <v>0.5258</v>
      </c>
      <c r="F158" s="224">
        <v>1.4535</v>
      </c>
      <c r="G158" s="224">
        <v>0.5153</v>
      </c>
      <c r="H158" s="224">
        <v>3.7962</v>
      </c>
      <c r="I158" s="224">
        <v>0.6141</v>
      </c>
      <c r="J158" s="224">
        <v>1.4108</v>
      </c>
      <c r="K158" s="224">
        <v>0.5243</v>
      </c>
      <c r="L158" s="224">
        <v>1.0735</v>
      </c>
      <c r="M158" s="224">
        <v>0.8982</v>
      </c>
      <c r="N158" s="224">
        <v>1.14</v>
      </c>
      <c r="O158" s="224">
        <v>0.6025</v>
      </c>
      <c r="P158" s="224">
        <v>0</v>
      </c>
    </row>
    <row r="159" spans="1:16" ht="12.75">
      <c r="A159" s="77">
        <v>41</v>
      </c>
      <c r="B159" s="224">
        <v>0</v>
      </c>
      <c r="C159" s="224">
        <v>0</v>
      </c>
      <c r="D159" s="224">
        <v>1.3133</v>
      </c>
      <c r="E159" s="224">
        <v>0.5219</v>
      </c>
      <c r="F159" s="224">
        <v>1.4437</v>
      </c>
      <c r="G159" s="224">
        <v>0.5082</v>
      </c>
      <c r="H159" s="224">
        <v>3.7636</v>
      </c>
      <c r="I159" s="224">
        <v>0.6055</v>
      </c>
      <c r="J159" s="224">
        <v>1.3929</v>
      </c>
      <c r="K159" s="224">
        <v>0.4911</v>
      </c>
      <c r="L159" s="224">
        <v>1.0523</v>
      </c>
      <c r="M159" s="224">
        <v>0.8976</v>
      </c>
      <c r="N159" s="224">
        <v>1.096</v>
      </c>
      <c r="O159" s="224">
        <v>0.6143</v>
      </c>
      <c r="P159" s="224">
        <v>0</v>
      </c>
    </row>
    <row r="160" spans="1:16" ht="12.75">
      <c r="A160" s="77">
        <v>42</v>
      </c>
      <c r="B160" s="224">
        <v>0</v>
      </c>
      <c r="C160" s="224">
        <v>0</v>
      </c>
      <c r="D160" s="224">
        <v>1.269</v>
      </c>
      <c r="E160" s="224">
        <v>0.518</v>
      </c>
      <c r="F160" s="224">
        <v>1.434</v>
      </c>
      <c r="G160" s="224">
        <v>0.501</v>
      </c>
      <c r="H160" s="224">
        <v>3.731</v>
      </c>
      <c r="I160" s="224">
        <v>0.597</v>
      </c>
      <c r="J160" s="224">
        <v>1.375</v>
      </c>
      <c r="K160" s="224">
        <v>0.458</v>
      </c>
      <c r="L160" s="224">
        <v>1.031</v>
      </c>
      <c r="M160" s="224">
        <v>0.897</v>
      </c>
      <c r="N160" s="224">
        <v>1.052</v>
      </c>
      <c r="O160" s="224">
        <v>0.626</v>
      </c>
      <c r="P160" s="224">
        <v>0</v>
      </c>
    </row>
    <row r="161" spans="1:16" ht="12.75">
      <c r="A161" s="77">
        <v>43</v>
      </c>
      <c r="B161" s="224">
        <v>0</v>
      </c>
      <c r="C161" s="224">
        <v>0</v>
      </c>
      <c r="D161" s="224">
        <v>1.2153</v>
      </c>
      <c r="E161" s="224">
        <v>0.516</v>
      </c>
      <c r="F161" s="224">
        <v>1.4277</v>
      </c>
      <c r="G161" s="224">
        <v>0.4991</v>
      </c>
      <c r="H161" s="224">
        <v>3.572</v>
      </c>
      <c r="I161" s="224">
        <v>0.5849</v>
      </c>
      <c r="J161" s="224">
        <v>1.3314</v>
      </c>
      <c r="K161" s="224">
        <v>0.4576</v>
      </c>
      <c r="L161" s="224">
        <v>1.033</v>
      </c>
      <c r="M161" s="224">
        <v>0.8865</v>
      </c>
      <c r="N161" s="224">
        <v>1.0344</v>
      </c>
      <c r="O161" s="224">
        <v>0.6263</v>
      </c>
      <c r="P161" s="224">
        <v>0</v>
      </c>
    </row>
    <row r="162" spans="1:16" ht="12.75">
      <c r="A162" s="77">
        <v>44</v>
      </c>
      <c r="B162" s="224">
        <v>0</v>
      </c>
      <c r="C162" s="224">
        <v>0</v>
      </c>
      <c r="D162" s="224">
        <v>1.1617</v>
      </c>
      <c r="E162" s="224">
        <v>0.514</v>
      </c>
      <c r="F162" s="224">
        <v>1.4213</v>
      </c>
      <c r="G162" s="224">
        <v>0.4972</v>
      </c>
      <c r="H162" s="224">
        <v>3.413</v>
      </c>
      <c r="I162" s="224">
        <v>0.5728</v>
      </c>
      <c r="J162" s="224">
        <v>1.2878</v>
      </c>
      <c r="K162" s="224">
        <v>0.4572</v>
      </c>
      <c r="L162" s="224">
        <v>1.035</v>
      </c>
      <c r="M162" s="224">
        <v>0.876</v>
      </c>
      <c r="N162" s="224">
        <v>1.0168</v>
      </c>
      <c r="O162" s="224">
        <v>0.6267</v>
      </c>
      <c r="P162" s="224">
        <v>0</v>
      </c>
    </row>
    <row r="163" spans="1:16" ht="12.75">
      <c r="A163" s="77">
        <v>45</v>
      </c>
      <c r="B163" s="224">
        <v>0</v>
      </c>
      <c r="C163" s="224">
        <v>0</v>
      </c>
      <c r="D163" s="224">
        <v>1.108</v>
      </c>
      <c r="E163" s="224">
        <v>0.512</v>
      </c>
      <c r="F163" s="224">
        <v>1.415</v>
      </c>
      <c r="G163" s="224">
        <v>0.4953</v>
      </c>
      <c r="H163" s="224">
        <v>3.254</v>
      </c>
      <c r="I163" s="224">
        <v>0.5608</v>
      </c>
      <c r="J163" s="224">
        <v>1.2443</v>
      </c>
      <c r="K163" s="224">
        <v>0.4568</v>
      </c>
      <c r="L163" s="224">
        <v>1.037</v>
      </c>
      <c r="M163" s="224">
        <v>0.8655</v>
      </c>
      <c r="N163" s="224">
        <v>0.9993</v>
      </c>
      <c r="O163" s="224">
        <v>0.627</v>
      </c>
      <c r="P163" s="224">
        <v>0</v>
      </c>
    </row>
    <row r="164" spans="1:16" ht="12.75">
      <c r="A164" s="77">
        <v>46</v>
      </c>
      <c r="B164" s="224">
        <v>0</v>
      </c>
      <c r="C164" s="224">
        <v>0</v>
      </c>
      <c r="D164" s="224">
        <v>1.0543</v>
      </c>
      <c r="E164" s="224">
        <v>0.51</v>
      </c>
      <c r="F164" s="224">
        <v>1.4087</v>
      </c>
      <c r="G164" s="224">
        <v>0.4933</v>
      </c>
      <c r="H164" s="224">
        <v>3.095</v>
      </c>
      <c r="I164" s="224">
        <v>0.5487</v>
      </c>
      <c r="J164" s="224">
        <v>1.2007</v>
      </c>
      <c r="K164" s="224">
        <v>0.4563</v>
      </c>
      <c r="L164" s="224">
        <v>1.039</v>
      </c>
      <c r="M164" s="224">
        <v>0.855</v>
      </c>
      <c r="N164" s="224">
        <v>0.9817</v>
      </c>
      <c r="O164" s="224">
        <v>0.6273</v>
      </c>
      <c r="P164" s="224">
        <v>0</v>
      </c>
    </row>
    <row r="165" spans="1:16" ht="12.75">
      <c r="A165" s="77">
        <v>47</v>
      </c>
      <c r="B165" s="224">
        <v>0</v>
      </c>
      <c r="C165" s="224">
        <v>0</v>
      </c>
      <c r="D165" s="224">
        <v>1.0007</v>
      </c>
      <c r="E165" s="224">
        <v>0.508</v>
      </c>
      <c r="F165" s="224">
        <v>1.4023</v>
      </c>
      <c r="G165" s="224">
        <v>0.4914</v>
      </c>
      <c r="H165" s="224">
        <v>2.936</v>
      </c>
      <c r="I165" s="224">
        <v>0.5366</v>
      </c>
      <c r="J165" s="224">
        <v>1.1571</v>
      </c>
      <c r="K165" s="224">
        <v>0.4559</v>
      </c>
      <c r="L165" s="224">
        <v>1.041</v>
      </c>
      <c r="M165" s="224">
        <v>0.8445</v>
      </c>
      <c r="N165" s="224">
        <v>0.9641</v>
      </c>
      <c r="O165" s="224">
        <v>0.6277</v>
      </c>
      <c r="P165" s="224">
        <v>0</v>
      </c>
    </row>
    <row r="166" spans="1:16" ht="12.75">
      <c r="A166" s="77">
        <v>48</v>
      </c>
      <c r="B166" s="224">
        <v>0</v>
      </c>
      <c r="C166" s="224">
        <v>0</v>
      </c>
      <c r="D166" s="224">
        <v>0.947</v>
      </c>
      <c r="E166" s="224">
        <v>0.506</v>
      </c>
      <c r="F166" s="224">
        <v>1.396</v>
      </c>
      <c r="G166" s="224">
        <v>0.4895</v>
      </c>
      <c r="H166" s="224">
        <v>2.777</v>
      </c>
      <c r="I166" s="224">
        <v>0.5245</v>
      </c>
      <c r="J166" s="224">
        <v>1.1135</v>
      </c>
      <c r="K166" s="224">
        <v>0.4555</v>
      </c>
      <c r="L166" s="224">
        <v>1.043</v>
      </c>
      <c r="M166" s="224">
        <v>0.834</v>
      </c>
      <c r="N166" s="224">
        <v>0.9465</v>
      </c>
      <c r="O166" s="224">
        <v>0.628</v>
      </c>
      <c r="P166" s="224">
        <v>0</v>
      </c>
    </row>
    <row r="167" spans="2:16" ht="12.75">
      <c r="B167" s="224"/>
      <c r="C167" s="224"/>
      <c r="D167" s="224"/>
      <c r="E167" s="224"/>
      <c r="F167" s="224"/>
      <c r="G167" s="224"/>
      <c r="H167" s="224"/>
      <c r="I167" s="224"/>
      <c r="J167" s="224"/>
      <c r="K167" s="224"/>
      <c r="L167" s="224"/>
      <c r="M167" s="224"/>
      <c r="N167" s="224"/>
      <c r="O167" s="224"/>
      <c r="P167" s="224"/>
    </row>
    <row r="168" spans="1:2" ht="12.75">
      <c r="A168" s="76" t="e">
        <f>HLOOKUP('[2]NEER Claim Cost Calculator'!$I$22,B172:Q221,MATCH('[2]NEER Claim Cost Calculator'!$K$22,A172:A221))</f>
        <v>#REF!</v>
      </c>
      <c r="B168" s="78" t="s">
        <v>17982</v>
      </c>
    </row>
    <row r="169" spans="1:16" ht="12.75">
      <c r="A169" s="475" t="s">
        <v>17983</v>
      </c>
      <c r="B169" s="475"/>
      <c r="C169" s="475"/>
      <c r="D169" s="475"/>
      <c r="E169" s="475"/>
      <c r="F169" s="475"/>
      <c r="G169" s="475"/>
      <c r="H169" s="475"/>
      <c r="I169" s="475"/>
      <c r="J169" s="475"/>
      <c r="K169" s="475"/>
      <c r="L169" s="475"/>
      <c r="M169" s="475"/>
      <c r="N169" s="475"/>
      <c r="O169" s="475"/>
      <c r="P169" s="475"/>
    </row>
    <row r="170" spans="1:16" ht="12.75">
      <c r="A170" s="479" t="s">
        <v>17984</v>
      </c>
      <c r="B170" s="479" t="s">
        <v>17985</v>
      </c>
      <c r="C170" s="479" t="s">
        <v>17986</v>
      </c>
      <c r="D170" s="479" t="s">
        <v>17987</v>
      </c>
      <c r="E170" s="479" t="s">
        <v>17988</v>
      </c>
      <c r="F170" s="479" t="s">
        <v>17989</v>
      </c>
      <c r="G170" s="479" t="s">
        <v>17990</v>
      </c>
      <c r="H170" s="479" t="s">
        <v>17991</v>
      </c>
      <c r="I170" s="479" t="s">
        <v>17992</v>
      </c>
      <c r="J170" s="479" t="s">
        <v>17993</v>
      </c>
      <c r="K170" s="479" t="s">
        <v>17994</v>
      </c>
      <c r="L170" s="479" t="s">
        <v>17995</v>
      </c>
      <c r="M170" s="479" t="s">
        <v>17996</v>
      </c>
      <c r="N170" s="479" t="s">
        <v>17997</v>
      </c>
      <c r="O170" s="479" t="s">
        <v>17998</v>
      </c>
      <c r="P170" s="479" t="s">
        <v>17999</v>
      </c>
    </row>
    <row r="171" spans="1:16" ht="12.75">
      <c r="A171" s="80" t="s">
        <v>18000</v>
      </c>
      <c r="B171" s="222" t="s">
        <v>18001</v>
      </c>
      <c r="C171" s="222" t="s">
        <v>18002</v>
      </c>
      <c r="D171" s="222" t="s">
        <v>18003</v>
      </c>
      <c r="E171" s="222" t="s">
        <v>18004</v>
      </c>
      <c r="F171" s="222" t="s">
        <v>18005</v>
      </c>
      <c r="G171" s="222" t="s">
        <v>18006</v>
      </c>
      <c r="H171" s="222" t="s">
        <v>18007</v>
      </c>
      <c r="I171" s="222" t="s">
        <v>18008</v>
      </c>
      <c r="J171" s="222" t="s">
        <v>18009</v>
      </c>
      <c r="K171" s="222" t="s">
        <v>18010</v>
      </c>
      <c r="L171" s="222" t="s">
        <v>18011</v>
      </c>
      <c r="M171" s="222" t="s">
        <v>18012</v>
      </c>
      <c r="N171" s="222" t="s">
        <v>18013</v>
      </c>
      <c r="O171" s="222" t="s">
        <v>18014</v>
      </c>
      <c r="P171" s="222" t="s">
        <v>18015</v>
      </c>
    </row>
    <row r="172" spans="1:16" ht="12.75">
      <c r="A172" s="82" t="s">
        <v>18016</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ht="12.75">
      <c r="A173" s="77">
        <v>0</v>
      </c>
      <c r="B173" s="223">
        <v>0</v>
      </c>
      <c r="C173" s="223">
        <v>0</v>
      </c>
      <c r="D173" s="223">
        <v>10.836</v>
      </c>
      <c r="E173" s="223">
        <v>4.9401</v>
      </c>
      <c r="F173" s="223">
        <v>15.1632</v>
      </c>
      <c r="G173" s="223">
        <v>4.9253</v>
      </c>
      <c r="H173" s="223">
        <v>19.6308</v>
      </c>
      <c r="I173" s="223">
        <v>5.6727</v>
      </c>
      <c r="J173" s="223">
        <v>23.7348</v>
      </c>
      <c r="K173" s="223">
        <v>6.4548</v>
      </c>
      <c r="L173" s="223">
        <v>10.674</v>
      </c>
      <c r="M173" s="223">
        <v>6.3707</v>
      </c>
      <c r="N173" s="223">
        <v>0</v>
      </c>
      <c r="O173" s="223">
        <v>0</v>
      </c>
      <c r="P173" s="223">
        <v>0</v>
      </c>
    </row>
    <row r="174" spans="1:16" ht="12.75">
      <c r="A174" s="77">
        <v>1</v>
      </c>
      <c r="B174" s="224">
        <v>0</v>
      </c>
      <c r="C174" s="224">
        <v>0</v>
      </c>
      <c r="D174" s="224">
        <v>9.632</v>
      </c>
      <c r="E174" s="224">
        <v>4.3912</v>
      </c>
      <c r="F174" s="224">
        <v>13.4784</v>
      </c>
      <c r="G174" s="224">
        <v>4.378</v>
      </c>
      <c r="H174" s="224">
        <v>17.4496</v>
      </c>
      <c r="I174" s="224">
        <v>5.0424</v>
      </c>
      <c r="J174" s="224">
        <v>21.0976</v>
      </c>
      <c r="K174" s="224">
        <v>5.7376</v>
      </c>
      <c r="L174" s="224">
        <v>9.488</v>
      </c>
      <c r="M174" s="224">
        <v>5.6628</v>
      </c>
      <c r="N174" s="224">
        <v>0</v>
      </c>
      <c r="O174" s="224">
        <v>0</v>
      </c>
      <c r="P174" s="224">
        <v>0</v>
      </c>
    </row>
    <row r="175" spans="1:16" ht="12.75">
      <c r="A175" s="77">
        <v>2</v>
      </c>
      <c r="B175" s="224">
        <v>0</v>
      </c>
      <c r="C175" s="224">
        <v>0</v>
      </c>
      <c r="D175" s="224">
        <v>8.428</v>
      </c>
      <c r="E175" s="224">
        <v>3.8423</v>
      </c>
      <c r="F175" s="224">
        <v>11.7936</v>
      </c>
      <c r="G175" s="224">
        <v>3.8308</v>
      </c>
      <c r="H175" s="224">
        <v>15.2684</v>
      </c>
      <c r="I175" s="224">
        <v>4.4121</v>
      </c>
      <c r="J175" s="224">
        <v>18.4604</v>
      </c>
      <c r="K175" s="224">
        <v>5.0204</v>
      </c>
      <c r="L175" s="224">
        <v>8.302</v>
      </c>
      <c r="M175" s="224">
        <v>4.955</v>
      </c>
      <c r="N175" s="224">
        <v>0</v>
      </c>
      <c r="O175" s="224">
        <v>0</v>
      </c>
      <c r="P175" s="224">
        <v>0</v>
      </c>
    </row>
    <row r="176" spans="1:16" ht="12.75">
      <c r="A176" s="77">
        <v>3</v>
      </c>
      <c r="B176" s="224">
        <v>0</v>
      </c>
      <c r="C176" s="224">
        <v>0</v>
      </c>
      <c r="D176" s="224">
        <v>7.224</v>
      </c>
      <c r="E176" s="224">
        <v>3.2934</v>
      </c>
      <c r="F176" s="224">
        <v>10.1088</v>
      </c>
      <c r="G176" s="224">
        <v>3.2835</v>
      </c>
      <c r="H176" s="224">
        <v>13.0872</v>
      </c>
      <c r="I176" s="224">
        <v>3.7818</v>
      </c>
      <c r="J176" s="224">
        <v>15.8232</v>
      </c>
      <c r="K176" s="224">
        <v>4.3032</v>
      </c>
      <c r="L176" s="224">
        <v>7.116</v>
      </c>
      <c r="M176" s="224">
        <v>4.2471</v>
      </c>
      <c r="N176" s="224">
        <v>0</v>
      </c>
      <c r="O176" s="224">
        <v>0</v>
      </c>
      <c r="P176" s="224">
        <v>0</v>
      </c>
    </row>
    <row r="177" spans="1:16" ht="12.75">
      <c r="A177" s="77">
        <v>4</v>
      </c>
      <c r="B177" s="224">
        <v>0</v>
      </c>
      <c r="C177" s="224">
        <v>0</v>
      </c>
      <c r="D177" s="224">
        <v>6.02</v>
      </c>
      <c r="E177" s="224">
        <v>2.7445</v>
      </c>
      <c r="F177" s="224">
        <v>8.424</v>
      </c>
      <c r="G177" s="224">
        <v>2.7363</v>
      </c>
      <c r="H177" s="224">
        <v>10.906</v>
      </c>
      <c r="I177" s="224">
        <v>3.1515</v>
      </c>
      <c r="J177" s="224">
        <v>13.186</v>
      </c>
      <c r="K177" s="224">
        <v>3.586</v>
      </c>
      <c r="L177" s="224">
        <v>5.93</v>
      </c>
      <c r="M177" s="224">
        <v>3.5393</v>
      </c>
      <c r="N177" s="224">
        <v>0</v>
      </c>
      <c r="O177" s="224">
        <v>0</v>
      </c>
      <c r="P177" s="224">
        <v>0</v>
      </c>
    </row>
    <row r="178" spans="1:16" ht="12.75">
      <c r="A178" s="77">
        <v>5</v>
      </c>
      <c r="B178" s="224">
        <v>0</v>
      </c>
      <c r="C178" s="224">
        <v>0</v>
      </c>
      <c r="D178" s="224">
        <v>4.816</v>
      </c>
      <c r="E178" s="224">
        <v>2.1956</v>
      </c>
      <c r="F178" s="224">
        <v>6.7392</v>
      </c>
      <c r="G178" s="224">
        <v>2.189</v>
      </c>
      <c r="H178" s="224">
        <v>8.7248</v>
      </c>
      <c r="I178" s="224">
        <v>2.5212</v>
      </c>
      <c r="J178" s="224">
        <v>10.5488</v>
      </c>
      <c r="K178" s="224">
        <v>2.8688</v>
      </c>
      <c r="L178" s="224">
        <v>4.744</v>
      </c>
      <c r="M178" s="224">
        <v>2.8314</v>
      </c>
      <c r="N178" s="224">
        <v>0</v>
      </c>
      <c r="O178" s="224">
        <v>0</v>
      </c>
      <c r="P178" s="224">
        <v>0</v>
      </c>
    </row>
    <row r="179" spans="1:16" ht="12.75">
      <c r="A179" s="77">
        <v>6</v>
      </c>
      <c r="B179" s="224">
        <v>0</v>
      </c>
      <c r="C179" s="224">
        <v>0</v>
      </c>
      <c r="D179" s="224">
        <v>3.612</v>
      </c>
      <c r="E179" s="224">
        <v>1.6467</v>
      </c>
      <c r="F179" s="224">
        <v>5.0544</v>
      </c>
      <c r="G179" s="224">
        <v>1.6418</v>
      </c>
      <c r="H179" s="224">
        <v>6.5436</v>
      </c>
      <c r="I179" s="224">
        <v>1.8909</v>
      </c>
      <c r="J179" s="224">
        <v>7.9116</v>
      </c>
      <c r="K179" s="224">
        <v>2.1516</v>
      </c>
      <c r="L179" s="224">
        <v>3.558</v>
      </c>
      <c r="M179" s="224">
        <v>2.1236</v>
      </c>
      <c r="N179" s="224">
        <v>0</v>
      </c>
      <c r="O179" s="224">
        <v>0</v>
      </c>
      <c r="P179" s="224">
        <v>0</v>
      </c>
    </row>
    <row r="180" spans="1:16" ht="12.75">
      <c r="A180" s="77">
        <v>7</v>
      </c>
      <c r="B180" s="224">
        <v>0</v>
      </c>
      <c r="C180" s="224">
        <v>0</v>
      </c>
      <c r="D180" s="224">
        <v>3.5888</v>
      </c>
      <c r="E180" s="224">
        <v>1.601</v>
      </c>
      <c r="F180" s="224">
        <v>4.8594</v>
      </c>
      <c r="G180" s="224">
        <v>1.5961</v>
      </c>
      <c r="H180" s="224">
        <v>6.2706</v>
      </c>
      <c r="I180" s="224">
        <v>1.8384</v>
      </c>
      <c r="J180" s="224">
        <v>7.5775</v>
      </c>
      <c r="K180" s="224">
        <v>2.0918</v>
      </c>
      <c r="L180" s="224">
        <v>3.4836</v>
      </c>
      <c r="M180" s="224">
        <v>2.0646</v>
      </c>
      <c r="N180" s="224">
        <v>0</v>
      </c>
      <c r="O180" s="224">
        <v>0</v>
      </c>
      <c r="P180" s="224">
        <v>0</v>
      </c>
    </row>
    <row r="181" spans="1:16" ht="12.75">
      <c r="A181" s="77">
        <v>8</v>
      </c>
      <c r="B181" s="224">
        <v>0</v>
      </c>
      <c r="C181" s="224">
        <v>0</v>
      </c>
      <c r="D181" s="224">
        <v>3.5655</v>
      </c>
      <c r="E181" s="224">
        <v>1.5552</v>
      </c>
      <c r="F181" s="224">
        <v>4.6645</v>
      </c>
      <c r="G181" s="224">
        <v>1.5505</v>
      </c>
      <c r="H181" s="224">
        <v>5.9975</v>
      </c>
      <c r="I181" s="224">
        <v>1.7859</v>
      </c>
      <c r="J181" s="224">
        <v>7.2435</v>
      </c>
      <c r="K181" s="224">
        <v>2.0321</v>
      </c>
      <c r="L181" s="224">
        <v>3.4092</v>
      </c>
      <c r="M181" s="224">
        <v>2.0056</v>
      </c>
      <c r="N181" s="224">
        <v>0</v>
      </c>
      <c r="O181" s="224">
        <v>0</v>
      </c>
      <c r="P181" s="224">
        <v>0</v>
      </c>
    </row>
    <row r="182" spans="1:16" ht="12.75">
      <c r="A182" s="77">
        <v>9</v>
      </c>
      <c r="B182" s="224">
        <v>0</v>
      </c>
      <c r="C182" s="224">
        <v>0</v>
      </c>
      <c r="D182" s="224">
        <v>3.5423</v>
      </c>
      <c r="E182" s="224">
        <v>1.5095</v>
      </c>
      <c r="F182" s="224">
        <v>4.4695</v>
      </c>
      <c r="G182" s="224">
        <v>1.5049</v>
      </c>
      <c r="H182" s="224">
        <v>5.7245</v>
      </c>
      <c r="I182" s="224">
        <v>1.7333</v>
      </c>
      <c r="J182" s="224">
        <v>6.9094</v>
      </c>
      <c r="K182" s="224">
        <v>1.9723</v>
      </c>
      <c r="L182" s="224">
        <v>3.3348</v>
      </c>
      <c r="M182" s="224">
        <v>1.9466</v>
      </c>
      <c r="N182" s="224">
        <v>0</v>
      </c>
      <c r="O182" s="224">
        <v>0</v>
      </c>
      <c r="P182" s="224">
        <v>0</v>
      </c>
    </row>
    <row r="183" spans="1:16" ht="12.75">
      <c r="A183" s="77">
        <v>10</v>
      </c>
      <c r="B183" s="224">
        <v>0</v>
      </c>
      <c r="C183" s="224">
        <v>0</v>
      </c>
      <c r="D183" s="224">
        <v>3.519</v>
      </c>
      <c r="E183" s="224">
        <v>1.4637</v>
      </c>
      <c r="F183" s="224">
        <v>4.2745</v>
      </c>
      <c r="G183" s="224">
        <v>1.4593</v>
      </c>
      <c r="H183" s="224">
        <v>5.4514</v>
      </c>
      <c r="I183" s="224">
        <v>1.6808</v>
      </c>
      <c r="J183" s="224">
        <v>6.5753</v>
      </c>
      <c r="K183" s="224">
        <v>1.9125</v>
      </c>
      <c r="L183" s="224">
        <v>3.2604</v>
      </c>
      <c r="M183" s="224">
        <v>1.8876</v>
      </c>
      <c r="N183" s="224">
        <v>0</v>
      </c>
      <c r="O183" s="224">
        <v>0</v>
      </c>
      <c r="P183" s="224">
        <v>0</v>
      </c>
    </row>
    <row r="184" spans="1:16" ht="12.75">
      <c r="A184" s="77">
        <v>11</v>
      </c>
      <c r="B184" s="224">
        <v>0</v>
      </c>
      <c r="C184" s="224">
        <v>0</v>
      </c>
      <c r="D184" s="224">
        <v>3.4958</v>
      </c>
      <c r="E184" s="224">
        <v>1.418</v>
      </c>
      <c r="F184" s="224">
        <v>4.0796</v>
      </c>
      <c r="G184" s="224">
        <v>1.4137</v>
      </c>
      <c r="H184" s="224">
        <v>5.1784</v>
      </c>
      <c r="I184" s="224">
        <v>1.6283</v>
      </c>
      <c r="J184" s="224">
        <v>6.2413</v>
      </c>
      <c r="K184" s="224">
        <v>1.8528</v>
      </c>
      <c r="L184" s="224">
        <v>3.186</v>
      </c>
      <c r="M184" s="224">
        <v>1.8286</v>
      </c>
      <c r="N184" s="224">
        <v>0</v>
      </c>
      <c r="O184" s="224">
        <v>0</v>
      </c>
      <c r="P184" s="224">
        <v>0</v>
      </c>
    </row>
    <row r="185" spans="1:16" ht="12.75">
      <c r="A185" s="77">
        <v>12</v>
      </c>
      <c r="B185" s="224">
        <v>0</v>
      </c>
      <c r="C185" s="224">
        <v>0</v>
      </c>
      <c r="D185" s="224">
        <v>3.4725</v>
      </c>
      <c r="E185" s="224">
        <v>1.3723</v>
      </c>
      <c r="F185" s="224">
        <v>3.8846</v>
      </c>
      <c r="G185" s="224">
        <v>1.3681</v>
      </c>
      <c r="H185" s="224">
        <v>4.9053</v>
      </c>
      <c r="I185" s="224">
        <v>1.5758</v>
      </c>
      <c r="J185" s="224">
        <v>5.9072</v>
      </c>
      <c r="K185" s="224">
        <v>1.793</v>
      </c>
      <c r="L185" s="224">
        <v>3.1117</v>
      </c>
      <c r="M185" s="224">
        <v>1.7696</v>
      </c>
      <c r="N185" s="224">
        <v>0</v>
      </c>
      <c r="O185" s="224">
        <v>0</v>
      </c>
      <c r="P185" s="224">
        <v>0</v>
      </c>
    </row>
    <row r="186" spans="1:16" ht="12.75">
      <c r="A186" s="77">
        <v>13</v>
      </c>
      <c r="B186" s="224">
        <v>0</v>
      </c>
      <c r="C186" s="224">
        <v>0</v>
      </c>
      <c r="D186" s="224">
        <v>3.4493</v>
      </c>
      <c r="E186" s="224">
        <v>1.3265</v>
      </c>
      <c r="F186" s="224">
        <v>3.6896</v>
      </c>
      <c r="G186" s="224">
        <v>1.3225</v>
      </c>
      <c r="H186" s="224">
        <v>4.6323</v>
      </c>
      <c r="I186" s="224">
        <v>1.5232</v>
      </c>
      <c r="J186" s="224">
        <v>5.5731</v>
      </c>
      <c r="K186" s="224">
        <v>1.7332</v>
      </c>
      <c r="L186" s="224">
        <v>3.0373</v>
      </c>
      <c r="M186" s="224">
        <v>1.7106</v>
      </c>
      <c r="N186" s="224">
        <v>0</v>
      </c>
      <c r="O186" s="224">
        <v>0</v>
      </c>
      <c r="P186" s="224">
        <v>0</v>
      </c>
    </row>
    <row r="187" spans="1:16" ht="12.75">
      <c r="A187" s="77">
        <v>14</v>
      </c>
      <c r="B187" s="224">
        <v>0</v>
      </c>
      <c r="C187" s="224">
        <v>0</v>
      </c>
      <c r="D187" s="224">
        <v>3.426</v>
      </c>
      <c r="E187" s="224">
        <v>1.2808</v>
      </c>
      <c r="F187" s="224">
        <v>3.4947</v>
      </c>
      <c r="G187" s="224">
        <v>1.2769</v>
      </c>
      <c r="H187" s="224">
        <v>4.3592</v>
      </c>
      <c r="I187" s="224">
        <v>1.4707</v>
      </c>
      <c r="J187" s="224">
        <v>5.2391</v>
      </c>
      <c r="K187" s="224">
        <v>1.6735</v>
      </c>
      <c r="L187" s="224">
        <v>2.9629</v>
      </c>
      <c r="M187" s="224">
        <v>1.6517</v>
      </c>
      <c r="N187" s="224">
        <v>0</v>
      </c>
      <c r="O187" s="224">
        <v>0</v>
      </c>
      <c r="P187" s="224">
        <v>0</v>
      </c>
    </row>
    <row r="188" spans="1:16" ht="12.75">
      <c r="A188" s="77">
        <v>15</v>
      </c>
      <c r="B188" s="224">
        <v>0</v>
      </c>
      <c r="C188" s="224">
        <v>0</v>
      </c>
      <c r="D188" s="224">
        <v>3.4028</v>
      </c>
      <c r="E188" s="224">
        <v>1.235</v>
      </c>
      <c r="F188" s="224">
        <v>3.2997</v>
      </c>
      <c r="G188" s="224">
        <v>1.2313</v>
      </c>
      <c r="H188" s="224">
        <v>4.0862</v>
      </c>
      <c r="I188" s="224">
        <v>1.4182</v>
      </c>
      <c r="J188" s="224">
        <v>4.905</v>
      </c>
      <c r="K188" s="224">
        <v>1.6137</v>
      </c>
      <c r="L188" s="224">
        <v>2.8885</v>
      </c>
      <c r="M188" s="224">
        <v>1.5927</v>
      </c>
      <c r="N188" s="224">
        <v>0</v>
      </c>
      <c r="O188" s="224">
        <v>0</v>
      </c>
      <c r="P188" s="224">
        <v>0</v>
      </c>
    </row>
    <row r="189" spans="1:16" ht="12.75">
      <c r="A189" s="77">
        <v>16</v>
      </c>
      <c r="B189" s="224">
        <v>0</v>
      </c>
      <c r="C189" s="224">
        <v>0</v>
      </c>
      <c r="D189" s="224">
        <v>3.3795</v>
      </c>
      <c r="E189" s="224">
        <v>1.1893</v>
      </c>
      <c r="F189" s="224">
        <v>3.1047</v>
      </c>
      <c r="G189" s="224">
        <v>1.1857</v>
      </c>
      <c r="H189" s="224">
        <v>3.8131</v>
      </c>
      <c r="I189" s="224">
        <v>1.3657</v>
      </c>
      <c r="J189" s="224">
        <v>4.5709</v>
      </c>
      <c r="K189" s="224">
        <v>1.5539</v>
      </c>
      <c r="L189" s="224">
        <v>2.8141</v>
      </c>
      <c r="M189" s="224">
        <v>1.5337</v>
      </c>
      <c r="N189" s="224">
        <v>0</v>
      </c>
      <c r="O189" s="224">
        <v>0</v>
      </c>
      <c r="P189" s="224">
        <v>0</v>
      </c>
    </row>
    <row r="190" spans="1:16" ht="12.75">
      <c r="A190" s="77">
        <v>17</v>
      </c>
      <c r="B190" s="224">
        <v>0</v>
      </c>
      <c r="C190" s="224">
        <v>0</v>
      </c>
      <c r="D190" s="224">
        <v>3.3563</v>
      </c>
      <c r="E190" s="224">
        <v>1.1435</v>
      </c>
      <c r="F190" s="224">
        <v>2.9098</v>
      </c>
      <c r="G190" s="224">
        <v>1.1401</v>
      </c>
      <c r="H190" s="224">
        <v>3.5401</v>
      </c>
      <c r="I190" s="224">
        <v>1.3131</v>
      </c>
      <c r="J190" s="224">
        <v>4.2369</v>
      </c>
      <c r="K190" s="224">
        <v>1.4942</v>
      </c>
      <c r="L190" s="224">
        <v>2.7397</v>
      </c>
      <c r="M190" s="224">
        <v>1.4747</v>
      </c>
      <c r="N190" s="224">
        <v>0</v>
      </c>
      <c r="O190" s="224">
        <v>0</v>
      </c>
      <c r="P190" s="224">
        <v>0</v>
      </c>
    </row>
    <row r="191" spans="1:16" ht="12.75">
      <c r="A191" s="77">
        <v>18</v>
      </c>
      <c r="B191" s="224">
        <v>0</v>
      </c>
      <c r="C191" s="224">
        <v>0</v>
      </c>
      <c r="D191" s="224">
        <v>3.333</v>
      </c>
      <c r="E191" s="224">
        <v>1.0978</v>
      </c>
      <c r="F191" s="224">
        <v>2.7148</v>
      </c>
      <c r="G191" s="224">
        <v>1.0945</v>
      </c>
      <c r="H191" s="224">
        <v>3.267</v>
      </c>
      <c r="I191" s="224">
        <v>1.2606</v>
      </c>
      <c r="J191" s="224">
        <v>3.9028</v>
      </c>
      <c r="K191" s="224">
        <v>1.4344</v>
      </c>
      <c r="L191" s="224">
        <v>2.6653</v>
      </c>
      <c r="M191" s="224">
        <v>1.4157</v>
      </c>
      <c r="N191" s="224">
        <v>3.2524</v>
      </c>
      <c r="O191" s="224">
        <v>1.2427</v>
      </c>
      <c r="P191" s="224">
        <v>0</v>
      </c>
    </row>
    <row r="192" spans="1:16" ht="12.75">
      <c r="A192" s="77">
        <v>19</v>
      </c>
      <c r="B192" s="224">
        <v>0</v>
      </c>
      <c r="C192" s="224">
        <v>0</v>
      </c>
      <c r="D192" s="224">
        <v>3.4978</v>
      </c>
      <c r="E192" s="224">
        <v>1.0784</v>
      </c>
      <c r="F192" s="224">
        <v>2.7925</v>
      </c>
      <c r="G192" s="224">
        <v>1.0718</v>
      </c>
      <c r="H192" s="224">
        <v>3.252</v>
      </c>
      <c r="I192" s="224">
        <v>1.2352</v>
      </c>
      <c r="J192" s="224">
        <v>3.7764</v>
      </c>
      <c r="K192" s="224">
        <v>1.407</v>
      </c>
      <c r="L192" s="224">
        <v>2.6087</v>
      </c>
      <c r="M192" s="224">
        <v>1.4035</v>
      </c>
      <c r="N192" s="224">
        <v>3.162</v>
      </c>
      <c r="O192" s="224">
        <v>1.2082</v>
      </c>
      <c r="P192" s="224">
        <v>0</v>
      </c>
    </row>
    <row r="193" spans="1:16" ht="12.75">
      <c r="A193" s="77">
        <v>20</v>
      </c>
      <c r="B193" s="224">
        <v>0</v>
      </c>
      <c r="C193" s="224">
        <v>0</v>
      </c>
      <c r="D193" s="224">
        <v>3.6627</v>
      </c>
      <c r="E193" s="224">
        <v>1.059</v>
      </c>
      <c r="F193" s="224">
        <v>2.8701</v>
      </c>
      <c r="G193" s="224">
        <v>1.0491</v>
      </c>
      <c r="H193" s="224">
        <v>3.237</v>
      </c>
      <c r="I193" s="224">
        <v>1.2098</v>
      </c>
      <c r="J193" s="224">
        <v>3.6499</v>
      </c>
      <c r="K193" s="224">
        <v>1.3796</v>
      </c>
      <c r="L193" s="224">
        <v>2.552</v>
      </c>
      <c r="M193" s="224">
        <v>1.3913</v>
      </c>
      <c r="N193" s="224">
        <v>3.0717</v>
      </c>
      <c r="O193" s="224">
        <v>1.1736</v>
      </c>
      <c r="P193" s="224">
        <v>0</v>
      </c>
    </row>
    <row r="194" spans="1:16" ht="12.75">
      <c r="A194" s="77">
        <v>21</v>
      </c>
      <c r="B194" s="224">
        <v>0</v>
      </c>
      <c r="C194" s="224">
        <v>0</v>
      </c>
      <c r="D194" s="224">
        <v>3.8275</v>
      </c>
      <c r="E194" s="224">
        <v>1.0397</v>
      </c>
      <c r="F194" s="224">
        <v>2.9478</v>
      </c>
      <c r="G194" s="224">
        <v>1.0264</v>
      </c>
      <c r="H194" s="224">
        <v>3.222</v>
      </c>
      <c r="I194" s="224">
        <v>1.1843</v>
      </c>
      <c r="J194" s="224">
        <v>3.5235</v>
      </c>
      <c r="K194" s="224">
        <v>1.3522</v>
      </c>
      <c r="L194" s="224">
        <v>2.4954</v>
      </c>
      <c r="M194" s="224">
        <v>1.3791</v>
      </c>
      <c r="N194" s="224">
        <v>2.9813</v>
      </c>
      <c r="O194" s="224">
        <v>1.1391</v>
      </c>
      <c r="P194" s="224">
        <v>0</v>
      </c>
    </row>
    <row r="195" spans="1:16" ht="12.75">
      <c r="A195" s="77">
        <v>22</v>
      </c>
      <c r="B195" s="224">
        <v>0</v>
      </c>
      <c r="C195" s="224">
        <v>0</v>
      </c>
      <c r="D195" s="224">
        <v>3.9923</v>
      </c>
      <c r="E195" s="224">
        <v>1.0203</v>
      </c>
      <c r="F195" s="224">
        <v>3.0254</v>
      </c>
      <c r="G195" s="224">
        <v>1.0037</v>
      </c>
      <c r="H195" s="224">
        <v>3.207</v>
      </c>
      <c r="I195" s="224">
        <v>1.1589</v>
      </c>
      <c r="J195" s="224">
        <v>3.3971</v>
      </c>
      <c r="K195" s="224">
        <v>1.3248</v>
      </c>
      <c r="L195" s="224">
        <v>2.4387</v>
      </c>
      <c r="M195" s="224">
        <v>1.367</v>
      </c>
      <c r="N195" s="224">
        <v>2.891</v>
      </c>
      <c r="O195" s="224">
        <v>1.1046</v>
      </c>
      <c r="P195" s="224">
        <v>0</v>
      </c>
    </row>
    <row r="196" spans="1:16" ht="12.75">
      <c r="A196" s="77">
        <v>23</v>
      </c>
      <c r="B196" s="224">
        <v>0</v>
      </c>
      <c r="C196" s="224">
        <v>0</v>
      </c>
      <c r="D196" s="224">
        <v>4.1571</v>
      </c>
      <c r="E196" s="224">
        <v>1.0009</v>
      </c>
      <c r="F196" s="224">
        <v>3.1031</v>
      </c>
      <c r="G196" s="224">
        <v>0.981</v>
      </c>
      <c r="H196" s="224">
        <v>3.192</v>
      </c>
      <c r="I196" s="224">
        <v>1.1335</v>
      </c>
      <c r="J196" s="224">
        <v>3.2706</v>
      </c>
      <c r="K196" s="224">
        <v>1.2974</v>
      </c>
      <c r="L196" s="224">
        <v>2.3821</v>
      </c>
      <c r="M196" s="224">
        <v>1.3548</v>
      </c>
      <c r="N196" s="224">
        <v>2.8007</v>
      </c>
      <c r="O196" s="224">
        <v>1.0701</v>
      </c>
      <c r="P196" s="224">
        <v>0</v>
      </c>
    </row>
    <row r="197" spans="1:16" ht="12.75">
      <c r="A197" s="77">
        <v>24</v>
      </c>
      <c r="B197" s="224">
        <v>0</v>
      </c>
      <c r="C197" s="224">
        <v>0</v>
      </c>
      <c r="D197" s="224">
        <v>4.322</v>
      </c>
      <c r="E197" s="224">
        <v>0.9815</v>
      </c>
      <c r="F197" s="224">
        <v>3.1807</v>
      </c>
      <c r="G197" s="224">
        <v>0.9583</v>
      </c>
      <c r="H197" s="224">
        <v>3.177</v>
      </c>
      <c r="I197" s="224">
        <v>1.1081</v>
      </c>
      <c r="J197" s="224">
        <v>3.1442</v>
      </c>
      <c r="K197" s="224">
        <v>1.27</v>
      </c>
      <c r="L197" s="224">
        <v>2.3254</v>
      </c>
      <c r="M197" s="224">
        <v>1.3426</v>
      </c>
      <c r="N197" s="224">
        <v>2.7103</v>
      </c>
      <c r="O197" s="224">
        <v>1.0356</v>
      </c>
      <c r="P197" s="224">
        <v>0</v>
      </c>
    </row>
    <row r="198" spans="1:16" ht="12.75">
      <c r="A198" s="77">
        <v>25</v>
      </c>
      <c r="B198" s="224">
        <v>0</v>
      </c>
      <c r="C198" s="224">
        <v>0</v>
      </c>
      <c r="D198" s="224">
        <v>4.4868</v>
      </c>
      <c r="E198" s="224">
        <v>0.9621</v>
      </c>
      <c r="F198" s="224">
        <v>3.2584</v>
      </c>
      <c r="G198" s="224">
        <v>0.9356</v>
      </c>
      <c r="H198" s="224">
        <v>3.162</v>
      </c>
      <c r="I198" s="224">
        <v>1.0826</v>
      </c>
      <c r="J198" s="224">
        <v>3.0178</v>
      </c>
      <c r="K198" s="224">
        <v>1.2426</v>
      </c>
      <c r="L198" s="224">
        <v>2.2688</v>
      </c>
      <c r="M198" s="224">
        <v>1.3304</v>
      </c>
      <c r="N198" s="224">
        <v>2.62</v>
      </c>
      <c r="O198" s="224">
        <v>1.001</v>
      </c>
      <c r="P198" s="224">
        <v>0</v>
      </c>
    </row>
    <row r="199" spans="1:16" ht="12.75">
      <c r="A199" s="77">
        <v>26</v>
      </c>
      <c r="B199" s="224">
        <v>0</v>
      </c>
      <c r="C199" s="224">
        <v>0</v>
      </c>
      <c r="D199" s="224">
        <v>4.6516</v>
      </c>
      <c r="E199" s="224">
        <v>0.9427</v>
      </c>
      <c r="F199" s="224">
        <v>3.336</v>
      </c>
      <c r="G199" s="224">
        <v>0.9129</v>
      </c>
      <c r="H199" s="224">
        <v>3.147</v>
      </c>
      <c r="I199" s="224">
        <v>1.0572</v>
      </c>
      <c r="J199" s="224">
        <v>2.8913</v>
      </c>
      <c r="K199" s="224">
        <v>1.2152</v>
      </c>
      <c r="L199" s="224">
        <v>2.2121</v>
      </c>
      <c r="M199" s="224">
        <v>1.3182</v>
      </c>
      <c r="N199" s="224">
        <v>2.5296</v>
      </c>
      <c r="O199" s="224">
        <v>0.9665</v>
      </c>
      <c r="P199" s="224">
        <v>0</v>
      </c>
    </row>
    <row r="200" spans="1:16" ht="12.75">
      <c r="A200" s="77">
        <v>27</v>
      </c>
      <c r="B200" s="224">
        <v>0</v>
      </c>
      <c r="C200" s="224">
        <v>0</v>
      </c>
      <c r="D200" s="224">
        <v>4.8164</v>
      </c>
      <c r="E200" s="224">
        <v>0.9234</v>
      </c>
      <c r="F200" s="224">
        <v>3.4137</v>
      </c>
      <c r="G200" s="224">
        <v>0.8902</v>
      </c>
      <c r="H200" s="224">
        <v>3.132</v>
      </c>
      <c r="I200" s="224">
        <v>1.0318</v>
      </c>
      <c r="J200" s="224">
        <v>2.7649</v>
      </c>
      <c r="K200" s="224">
        <v>1.1878</v>
      </c>
      <c r="L200" s="224">
        <v>2.1555</v>
      </c>
      <c r="M200" s="224">
        <v>1.306</v>
      </c>
      <c r="N200" s="224">
        <v>2.4393</v>
      </c>
      <c r="O200" s="224">
        <v>0.932</v>
      </c>
      <c r="P200" s="224">
        <v>0</v>
      </c>
    </row>
    <row r="201" spans="1:16" ht="12.75">
      <c r="A201" s="77">
        <v>28</v>
      </c>
      <c r="B201" s="224">
        <v>0</v>
      </c>
      <c r="C201" s="224">
        <v>0</v>
      </c>
      <c r="D201" s="224">
        <v>4.9813</v>
      </c>
      <c r="E201" s="224">
        <v>0.904</v>
      </c>
      <c r="F201" s="224">
        <v>3.4913</v>
      </c>
      <c r="G201" s="224">
        <v>0.8675</v>
      </c>
      <c r="H201" s="224">
        <v>3.117</v>
      </c>
      <c r="I201" s="224">
        <v>1.0064</v>
      </c>
      <c r="J201" s="224">
        <v>2.6385</v>
      </c>
      <c r="K201" s="224">
        <v>1.1604</v>
      </c>
      <c r="L201" s="224">
        <v>2.0988</v>
      </c>
      <c r="M201" s="224">
        <v>1.2938</v>
      </c>
      <c r="N201" s="224">
        <v>2.3489</v>
      </c>
      <c r="O201" s="224">
        <v>0.8975</v>
      </c>
      <c r="P201" s="224">
        <v>0</v>
      </c>
    </row>
    <row r="202" spans="1:16" ht="12.75">
      <c r="A202" s="77">
        <v>29</v>
      </c>
      <c r="B202" s="224">
        <v>0</v>
      </c>
      <c r="C202" s="224">
        <v>0</v>
      </c>
      <c r="D202" s="224">
        <v>5.1461</v>
      </c>
      <c r="E202" s="224">
        <v>0.8846</v>
      </c>
      <c r="F202" s="224">
        <v>3.569</v>
      </c>
      <c r="G202" s="224">
        <v>0.8448</v>
      </c>
      <c r="H202" s="224">
        <v>3.102</v>
      </c>
      <c r="I202" s="224">
        <v>0.9809</v>
      </c>
      <c r="J202" s="224">
        <v>2.512</v>
      </c>
      <c r="K202" s="224">
        <v>1.133</v>
      </c>
      <c r="L202" s="224">
        <v>2.0422</v>
      </c>
      <c r="M202" s="224">
        <v>1.2816</v>
      </c>
      <c r="N202" s="224">
        <v>2.2586</v>
      </c>
      <c r="O202" s="224">
        <v>0.863</v>
      </c>
      <c r="P202" s="224">
        <v>0</v>
      </c>
    </row>
    <row r="203" spans="1:16" ht="12.75">
      <c r="A203" s="77">
        <v>30</v>
      </c>
      <c r="B203" s="224">
        <v>0</v>
      </c>
      <c r="C203" s="224">
        <v>0</v>
      </c>
      <c r="D203" s="224">
        <v>5.3109</v>
      </c>
      <c r="E203" s="224">
        <v>0.8652</v>
      </c>
      <c r="F203" s="224">
        <v>3.6467</v>
      </c>
      <c r="G203" s="224">
        <v>0.8222</v>
      </c>
      <c r="H203" s="224">
        <v>3.087</v>
      </c>
      <c r="I203" s="224">
        <v>0.9555</v>
      </c>
      <c r="J203" s="224">
        <v>2.3856</v>
      </c>
      <c r="K203" s="224">
        <v>1.1057</v>
      </c>
      <c r="L203" s="224">
        <v>1.9856</v>
      </c>
      <c r="M203" s="224">
        <v>1.2695</v>
      </c>
      <c r="N203" s="224">
        <v>2.1683</v>
      </c>
      <c r="O203" s="224">
        <v>0.8285</v>
      </c>
      <c r="P203" s="224">
        <v>0</v>
      </c>
    </row>
    <row r="204" spans="1:16" ht="12.75">
      <c r="A204" s="77">
        <v>31</v>
      </c>
      <c r="B204" s="224">
        <v>0</v>
      </c>
      <c r="C204" s="224">
        <v>0</v>
      </c>
      <c r="D204" s="224">
        <v>5.2267</v>
      </c>
      <c r="E204" s="224">
        <v>0.8502</v>
      </c>
      <c r="F204" s="224">
        <v>3.6435</v>
      </c>
      <c r="G204" s="224">
        <v>0.8073</v>
      </c>
      <c r="H204" s="224">
        <v>3.0559</v>
      </c>
      <c r="I204" s="224">
        <v>0.936</v>
      </c>
      <c r="J204" s="224">
        <v>2.386</v>
      </c>
      <c r="K204" s="224">
        <v>1.0875</v>
      </c>
      <c r="L204" s="224">
        <v>1.9709</v>
      </c>
      <c r="M204" s="224">
        <v>1.2508</v>
      </c>
      <c r="N204" s="224">
        <v>2.1019</v>
      </c>
      <c r="O204" s="224">
        <v>0.8322</v>
      </c>
      <c r="P204" s="224">
        <v>0</v>
      </c>
    </row>
    <row r="205" spans="1:16" ht="12.75">
      <c r="A205" s="77">
        <v>32</v>
      </c>
      <c r="B205" s="224">
        <v>0</v>
      </c>
      <c r="C205" s="224">
        <v>0</v>
      </c>
      <c r="D205" s="224">
        <v>5.1426</v>
      </c>
      <c r="E205" s="224">
        <v>0.8352</v>
      </c>
      <c r="F205" s="224">
        <v>3.6404</v>
      </c>
      <c r="G205" s="224">
        <v>0.7925</v>
      </c>
      <c r="H205" s="224">
        <v>3.0248</v>
      </c>
      <c r="I205" s="224">
        <v>0.9164</v>
      </c>
      <c r="J205" s="224">
        <v>2.3863</v>
      </c>
      <c r="K205" s="224">
        <v>1.0694</v>
      </c>
      <c r="L205" s="224">
        <v>1.9563</v>
      </c>
      <c r="M205" s="224">
        <v>1.2322</v>
      </c>
      <c r="N205" s="224">
        <v>2.0355</v>
      </c>
      <c r="O205" s="224">
        <v>0.8359</v>
      </c>
      <c r="P205" s="224">
        <v>0</v>
      </c>
    </row>
    <row r="206" spans="1:16" ht="12.75">
      <c r="A206" s="77">
        <v>33</v>
      </c>
      <c r="B206" s="224">
        <v>0</v>
      </c>
      <c r="C206" s="224">
        <v>0</v>
      </c>
      <c r="D206" s="224">
        <v>5.0584</v>
      </c>
      <c r="E206" s="224">
        <v>0.8202</v>
      </c>
      <c r="F206" s="224">
        <v>3.6372</v>
      </c>
      <c r="G206" s="224">
        <v>0.7776</v>
      </c>
      <c r="H206" s="224">
        <v>2.9938</v>
      </c>
      <c r="I206" s="224">
        <v>0.8969</v>
      </c>
      <c r="J206" s="224">
        <v>2.3867</v>
      </c>
      <c r="K206" s="224">
        <v>1.0512</v>
      </c>
      <c r="L206" s="224">
        <v>1.9417</v>
      </c>
      <c r="M206" s="224">
        <v>1.2136</v>
      </c>
      <c r="N206" s="224">
        <v>1.9692</v>
      </c>
      <c r="O206" s="224">
        <v>0.8396</v>
      </c>
      <c r="P206" s="224">
        <v>0</v>
      </c>
    </row>
    <row r="207" spans="1:16" ht="12.75">
      <c r="A207" s="77">
        <v>34</v>
      </c>
      <c r="B207" s="224">
        <v>0</v>
      </c>
      <c r="C207" s="224">
        <v>0</v>
      </c>
      <c r="D207" s="224">
        <v>4.9743</v>
      </c>
      <c r="E207" s="224">
        <v>0.8051</v>
      </c>
      <c r="F207" s="224">
        <v>3.6341</v>
      </c>
      <c r="G207" s="224">
        <v>0.7628</v>
      </c>
      <c r="H207" s="224">
        <v>2.9627</v>
      </c>
      <c r="I207" s="224">
        <v>0.8773</v>
      </c>
      <c r="J207" s="224">
        <v>2.3871</v>
      </c>
      <c r="K207" s="224">
        <v>1.0331</v>
      </c>
      <c r="L207" s="224">
        <v>1.927</v>
      </c>
      <c r="M207" s="224">
        <v>1.195</v>
      </c>
      <c r="N207" s="224">
        <v>1.9028</v>
      </c>
      <c r="O207" s="224">
        <v>0.8433</v>
      </c>
      <c r="P207" s="224">
        <v>0</v>
      </c>
    </row>
    <row r="208" spans="1:16" ht="12.75">
      <c r="A208" s="77">
        <v>35</v>
      </c>
      <c r="B208" s="224">
        <v>0</v>
      </c>
      <c r="C208" s="224">
        <v>0</v>
      </c>
      <c r="D208" s="224">
        <v>4.8901</v>
      </c>
      <c r="E208" s="224">
        <v>0.7901</v>
      </c>
      <c r="F208" s="224">
        <v>3.631</v>
      </c>
      <c r="G208" s="224">
        <v>0.7479</v>
      </c>
      <c r="H208" s="224">
        <v>2.9316</v>
      </c>
      <c r="I208" s="224">
        <v>0.8578</v>
      </c>
      <c r="J208" s="224">
        <v>2.3874</v>
      </c>
      <c r="K208" s="224">
        <v>1.015</v>
      </c>
      <c r="L208" s="224">
        <v>1.9124</v>
      </c>
      <c r="M208" s="224">
        <v>1.1763</v>
      </c>
      <c r="N208" s="224">
        <v>1.8365</v>
      </c>
      <c r="O208" s="224">
        <v>0.847</v>
      </c>
      <c r="P208" s="224">
        <v>0</v>
      </c>
    </row>
    <row r="209" spans="1:16" ht="12.75">
      <c r="A209" s="77">
        <v>36</v>
      </c>
      <c r="B209" s="224">
        <v>0</v>
      </c>
      <c r="C209" s="224">
        <v>0</v>
      </c>
      <c r="D209" s="224">
        <v>4.806</v>
      </c>
      <c r="E209" s="224">
        <v>0.7751</v>
      </c>
      <c r="F209" s="224">
        <v>3.6278</v>
      </c>
      <c r="G209" s="224">
        <v>0.7331</v>
      </c>
      <c r="H209" s="224">
        <v>2.9005</v>
      </c>
      <c r="I209" s="224">
        <v>0.8383</v>
      </c>
      <c r="J209" s="224">
        <v>2.3878</v>
      </c>
      <c r="K209" s="224">
        <v>0.9968</v>
      </c>
      <c r="L209" s="224">
        <v>1.8978</v>
      </c>
      <c r="M209" s="224">
        <v>1.1577</v>
      </c>
      <c r="N209" s="224">
        <v>1.7701</v>
      </c>
      <c r="O209" s="224">
        <v>0.8507</v>
      </c>
      <c r="P209" s="224">
        <v>0</v>
      </c>
    </row>
    <row r="210" spans="1:16" ht="12.75">
      <c r="A210" s="77">
        <v>37</v>
      </c>
      <c r="B210" s="224">
        <v>0</v>
      </c>
      <c r="C210" s="224">
        <v>0</v>
      </c>
      <c r="D210" s="224">
        <v>4.7218</v>
      </c>
      <c r="E210" s="224">
        <v>0.7601</v>
      </c>
      <c r="F210" s="224">
        <v>3.6247</v>
      </c>
      <c r="G210" s="224">
        <v>0.7182</v>
      </c>
      <c r="H210" s="224">
        <v>2.8694</v>
      </c>
      <c r="I210" s="224">
        <v>0.8187</v>
      </c>
      <c r="J210" s="224">
        <v>2.3882</v>
      </c>
      <c r="K210" s="224">
        <v>0.9787</v>
      </c>
      <c r="L210" s="224">
        <v>1.8831</v>
      </c>
      <c r="M210" s="224">
        <v>1.1391</v>
      </c>
      <c r="N210" s="224">
        <v>1.7038</v>
      </c>
      <c r="O210" s="224">
        <v>0.8544</v>
      </c>
      <c r="P210" s="224">
        <v>0</v>
      </c>
    </row>
    <row r="211" spans="1:16" ht="12.75">
      <c r="A211" s="77">
        <v>38</v>
      </c>
      <c r="B211" s="224">
        <v>0</v>
      </c>
      <c r="C211" s="224">
        <v>0</v>
      </c>
      <c r="D211" s="224">
        <v>4.6376</v>
      </c>
      <c r="E211" s="224">
        <v>0.7451</v>
      </c>
      <c r="F211" s="224">
        <v>3.6216</v>
      </c>
      <c r="G211" s="224">
        <v>0.7034</v>
      </c>
      <c r="H211" s="224">
        <v>2.8383</v>
      </c>
      <c r="I211" s="224">
        <v>0.7992</v>
      </c>
      <c r="J211" s="224">
        <v>2.3885</v>
      </c>
      <c r="K211" s="224">
        <v>0.9606</v>
      </c>
      <c r="L211" s="224">
        <v>1.8685</v>
      </c>
      <c r="M211" s="224">
        <v>1.1205</v>
      </c>
      <c r="N211" s="224">
        <v>1.6374</v>
      </c>
      <c r="O211" s="224">
        <v>0.8582</v>
      </c>
      <c r="P211" s="224">
        <v>0</v>
      </c>
    </row>
    <row r="212" spans="1:16" ht="12.75">
      <c r="A212" s="77">
        <v>39</v>
      </c>
      <c r="B212" s="224">
        <v>0</v>
      </c>
      <c r="C212" s="224">
        <v>0</v>
      </c>
      <c r="D212" s="224">
        <v>4.5535</v>
      </c>
      <c r="E212" s="224">
        <v>0.7301</v>
      </c>
      <c r="F212" s="224">
        <v>3.6184</v>
      </c>
      <c r="G212" s="224">
        <v>0.6885</v>
      </c>
      <c r="H212" s="224">
        <v>2.8073</v>
      </c>
      <c r="I212" s="224">
        <v>0.7796</v>
      </c>
      <c r="J212" s="224">
        <v>2.3889</v>
      </c>
      <c r="K212" s="224">
        <v>0.9424</v>
      </c>
      <c r="L212" s="224">
        <v>1.8539</v>
      </c>
      <c r="M212" s="224">
        <v>1.1019</v>
      </c>
      <c r="N212" s="224">
        <v>1.5711</v>
      </c>
      <c r="O212" s="224">
        <v>0.8619</v>
      </c>
      <c r="P212" s="224">
        <v>0</v>
      </c>
    </row>
    <row r="213" spans="1:16" ht="12.75">
      <c r="A213" s="77">
        <v>40</v>
      </c>
      <c r="B213" s="224">
        <v>0</v>
      </c>
      <c r="C213" s="224">
        <v>0</v>
      </c>
      <c r="D213" s="224">
        <v>4.4693</v>
      </c>
      <c r="E213" s="224">
        <v>0.715</v>
      </c>
      <c r="F213" s="224">
        <v>3.6153</v>
      </c>
      <c r="G213" s="224">
        <v>0.6737</v>
      </c>
      <c r="H213" s="224">
        <v>2.7762</v>
      </c>
      <c r="I213" s="224">
        <v>0.7601</v>
      </c>
      <c r="J213" s="224">
        <v>2.3893</v>
      </c>
      <c r="K213" s="224">
        <v>0.9243</v>
      </c>
      <c r="L213" s="224">
        <v>1.8393</v>
      </c>
      <c r="M213" s="224">
        <v>1.0832</v>
      </c>
      <c r="N213" s="224">
        <v>1.5047</v>
      </c>
      <c r="O213" s="224">
        <v>0.8656</v>
      </c>
      <c r="P213" s="224">
        <v>0</v>
      </c>
    </row>
    <row r="214" spans="1:16" ht="12.75">
      <c r="A214" s="77">
        <v>41</v>
      </c>
      <c r="B214" s="224">
        <v>0</v>
      </c>
      <c r="C214" s="224">
        <v>0</v>
      </c>
      <c r="D214" s="224">
        <v>4.3852</v>
      </c>
      <c r="E214" s="224">
        <v>0.7</v>
      </c>
      <c r="F214" s="224">
        <v>3.6121</v>
      </c>
      <c r="G214" s="224">
        <v>0.6588</v>
      </c>
      <c r="H214" s="224">
        <v>2.7451</v>
      </c>
      <c r="I214" s="224">
        <v>0.7405</v>
      </c>
      <c r="J214" s="224">
        <v>2.3896</v>
      </c>
      <c r="K214" s="224">
        <v>0.9061</v>
      </c>
      <c r="L214" s="224">
        <v>1.8246</v>
      </c>
      <c r="M214" s="224">
        <v>1.0646</v>
      </c>
      <c r="N214" s="224">
        <v>1.4384</v>
      </c>
      <c r="O214" s="224">
        <v>0.8693</v>
      </c>
      <c r="P214" s="224">
        <v>0</v>
      </c>
    </row>
    <row r="215" spans="1:16" ht="12.75">
      <c r="A215" s="77">
        <v>42</v>
      </c>
      <c r="B215" s="224">
        <v>0</v>
      </c>
      <c r="C215" s="224">
        <v>0</v>
      </c>
      <c r="D215" s="224">
        <v>4.301</v>
      </c>
      <c r="E215" s="224">
        <v>0.685</v>
      </c>
      <c r="F215" s="224">
        <v>3.609</v>
      </c>
      <c r="G215" s="224">
        <v>0.644</v>
      </c>
      <c r="H215" s="224">
        <v>2.714</v>
      </c>
      <c r="I215" s="224">
        <v>0.721</v>
      </c>
      <c r="J215" s="224">
        <v>2.39</v>
      </c>
      <c r="K215" s="224">
        <v>0.888</v>
      </c>
      <c r="L215" s="224">
        <v>1.81</v>
      </c>
      <c r="M215" s="224">
        <v>1.046</v>
      </c>
      <c r="N215" s="224">
        <v>1.372</v>
      </c>
      <c r="O215" s="224">
        <v>0.873</v>
      </c>
      <c r="P215" s="224">
        <v>0</v>
      </c>
    </row>
    <row r="216" spans="1:16" ht="12.75">
      <c r="A216" s="77">
        <v>43</v>
      </c>
      <c r="B216" s="224">
        <v>0</v>
      </c>
      <c r="C216" s="224">
        <v>0</v>
      </c>
      <c r="D216" s="224">
        <v>4.4417</v>
      </c>
      <c r="E216" s="224">
        <v>0.6769</v>
      </c>
      <c r="F216" s="224">
        <v>3.4689</v>
      </c>
      <c r="G216" s="224">
        <v>0.6366</v>
      </c>
      <c r="H216" s="224">
        <v>2.7025</v>
      </c>
      <c r="I216" s="224">
        <v>0.7088</v>
      </c>
      <c r="J216" s="224">
        <v>2.3508</v>
      </c>
      <c r="K216" s="224">
        <v>0.8675</v>
      </c>
      <c r="L216" s="224">
        <v>1.7916</v>
      </c>
      <c r="M216" s="224">
        <v>1.0326</v>
      </c>
      <c r="N216" s="224">
        <v>1.3395</v>
      </c>
      <c r="O216" s="224">
        <v>0.857</v>
      </c>
      <c r="P216" s="224">
        <v>0</v>
      </c>
    </row>
    <row r="217" spans="1:16" ht="12.75">
      <c r="A217" s="77">
        <v>44</v>
      </c>
      <c r="B217" s="224">
        <v>0</v>
      </c>
      <c r="C217" s="224">
        <v>0</v>
      </c>
      <c r="D217" s="224">
        <v>4.5823</v>
      </c>
      <c r="E217" s="224">
        <v>0.6688</v>
      </c>
      <c r="F217" s="224">
        <v>3.3288</v>
      </c>
      <c r="G217" s="224">
        <v>0.6292</v>
      </c>
      <c r="H217" s="224">
        <v>2.691</v>
      </c>
      <c r="I217" s="224">
        <v>0.6967</v>
      </c>
      <c r="J217" s="224">
        <v>2.3115</v>
      </c>
      <c r="K217" s="224">
        <v>0.847</v>
      </c>
      <c r="L217" s="224">
        <v>1.7732</v>
      </c>
      <c r="M217" s="224">
        <v>1.0192</v>
      </c>
      <c r="N217" s="224">
        <v>1.307</v>
      </c>
      <c r="O217" s="224">
        <v>0.841</v>
      </c>
      <c r="P217" s="224">
        <v>0</v>
      </c>
    </row>
    <row r="218" spans="1:16" ht="12.75">
      <c r="A218" s="77">
        <v>45</v>
      </c>
      <c r="B218" s="224">
        <v>0</v>
      </c>
      <c r="C218" s="224">
        <v>0</v>
      </c>
      <c r="D218" s="224">
        <v>4.723</v>
      </c>
      <c r="E218" s="224">
        <v>0.6608</v>
      </c>
      <c r="F218" s="224">
        <v>3.1888</v>
      </c>
      <c r="G218" s="224">
        <v>0.6218</v>
      </c>
      <c r="H218" s="224">
        <v>2.6795</v>
      </c>
      <c r="I218" s="224">
        <v>0.6845</v>
      </c>
      <c r="J218" s="224">
        <v>2.2723</v>
      </c>
      <c r="K218" s="224">
        <v>0.8265</v>
      </c>
      <c r="L218" s="224">
        <v>1.7548</v>
      </c>
      <c r="M218" s="224">
        <v>1.0058</v>
      </c>
      <c r="N218" s="224">
        <v>1.2745</v>
      </c>
      <c r="O218" s="224">
        <v>0.825</v>
      </c>
      <c r="P218" s="224">
        <v>0</v>
      </c>
    </row>
    <row r="219" spans="1:16" ht="12.75">
      <c r="A219" s="77">
        <v>46</v>
      </c>
      <c r="B219" s="224">
        <v>0</v>
      </c>
      <c r="C219" s="224">
        <v>0</v>
      </c>
      <c r="D219" s="224">
        <v>4.8637</v>
      </c>
      <c r="E219" s="224">
        <v>0.6527</v>
      </c>
      <c r="F219" s="224">
        <v>3.0487</v>
      </c>
      <c r="G219" s="224">
        <v>0.6143</v>
      </c>
      <c r="H219" s="224">
        <v>2.668</v>
      </c>
      <c r="I219" s="224">
        <v>0.6723</v>
      </c>
      <c r="J219" s="224">
        <v>2.233</v>
      </c>
      <c r="K219" s="224">
        <v>0.806</v>
      </c>
      <c r="L219" s="224">
        <v>1.7363</v>
      </c>
      <c r="M219" s="224">
        <v>0.9923</v>
      </c>
      <c r="N219" s="224">
        <v>1.242</v>
      </c>
      <c r="O219" s="224">
        <v>0.809</v>
      </c>
      <c r="P219" s="224">
        <v>0</v>
      </c>
    </row>
    <row r="220" spans="1:16" ht="12.75">
      <c r="A220" s="77">
        <v>47</v>
      </c>
      <c r="B220" s="224">
        <v>0</v>
      </c>
      <c r="C220" s="224">
        <v>0</v>
      </c>
      <c r="D220" s="224">
        <v>5.0043</v>
      </c>
      <c r="E220" s="224">
        <v>0.6446</v>
      </c>
      <c r="F220" s="224">
        <v>2.9086</v>
      </c>
      <c r="G220" s="224">
        <v>0.6069</v>
      </c>
      <c r="H220" s="224">
        <v>2.6565</v>
      </c>
      <c r="I220" s="224">
        <v>0.6602</v>
      </c>
      <c r="J220" s="224">
        <v>2.1938</v>
      </c>
      <c r="K220" s="224">
        <v>0.7855</v>
      </c>
      <c r="L220" s="224">
        <v>1.7179</v>
      </c>
      <c r="M220" s="224">
        <v>0.9789</v>
      </c>
      <c r="N220" s="224">
        <v>1.2095</v>
      </c>
      <c r="O220" s="224">
        <v>0.793</v>
      </c>
      <c r="P220" s="224">
        <v>0</v>
      </c>
    </row>
    <row r="221" spans="1:16" ht="12.75">
      <c r="A221" s="77">
        <v>48</v>
      </c>
      <c r="B221" s="224">
        <v>0</v>
      </c>
      <c r="C221" s="224">
        <v>0</v>
      </c>
      <c r="D221" s="224">
        <v>5.145</v>
      </c>
      <c r="E221" s="224">
        <v>0.6365</v>
      </c>
      <c r="F221" s="224">
        <v>2.7685</v>
      </c>
      <c r="G221" s="224">
        <v>0.5995</v>
      </c>
      <c r="H221" s="224">
        <v>2.645</v>
      </c>
      <c r="I221" s="224">
        <v>0.648</v>
      </c>
      <c r="J221" s="224">
        <v>2.1545</v>
      </c>
      <c r="K221" s="224">
        <v>0.765</v>
      </c>
      <c r="L221" s="224">
        <v>1.6995</v>
      </c>
      <c r="M221" s="224">
        <v>0.9655</v>
      </c>
      <c r="N221" s="224">
        <v>1.177</v>
      </c>
      <c r="O221" s="224">
        <v>0.777</v>
      </c>
      <c r="P221" s="224">
        <v>0</v>
      </c>
    </row>
    <row r="222" spans="2:16" ht="12.75">
      <c r="B222" s="224"/>
      <c r="C222" s="224"/>
      <c r="D222" s="224"/>
      <c r="E222" s="224"/>
      <c r="F222" s="224"/>
      <c r="G222" s="224"/>
      <c r="H222" s="224"/>
      <c r="I222" s="224"/>
      <c r="J222" s="224"/>
      <c r="K222" s="224"/>
      <c r="L222" s="224"/>
      <c r="M222" s="224"/>
      <c r="N222" s="224"/>
      <c r="O222" s="224"/>
      <c r="P222" s="224"/>
    </row>
    <row r="223" spans="1:2" ht="12.75">
      <c r="A223" s="76" t="e">
        <f>HLOOKUP('[2]NEER Claim Cost Calculator'!$I$22,B227:Q276,MATCH('[2]NEER Claim Cost Calculator'!$K$22,A227:A276))</f>
        <v>#REF!</v>
      </c>
      <c r="B223" s="78" t="s">
        <v>18017</v>
      </c>
    </row>
    <row r="224" spans="1:16" ht="12.75">
      <c r="A224" s="475" t="s">
        <v>18018</v>
      </c>
      <c r="B224" s="475"/>
      <c r="C224" s="475"/>
      <c r="D224" s="475"/>
      <c r="E224" s="475"/>
      <c r="F224" s="475"/>
      <c r="G224" s="475"/>
      <c r="H224" s="475"/>
      <c r="I224" s="475"/>
      <c r="J224" s="475"/>
      <c r="K224" s="475"/>
      <c r="L224" s="475"/>
      <c r="M224" s="475"/>
      <c r="N224" s="475"/>
      <c r="O224" s="475"/>
      <c r="P224" s="475"/>
    </row>
    <row r="225" spans="1:16" ht="12.75">
      <c r="A225" s="479" t="s">
        <v>18019</v>
      </c>
      <c r="B225" s="479" t="s">
        <v>18020</v>
      </c>
      <c r="C225" s="479" t="s">
        <v>18021</v>
      </c>
      <c r="D225" s="479" t="s">
        <v>18022</v>
      </c>
      <c r="E225" s="479" t="s">
        <v>18023</v>
      </c>
      <c r="F225" s="479" t="s">
        <v>18024</v>
      </c>
      <c r="G225" s="479" t="s">
        <v>18025</v>
      </c>
      <c r="H225" s="479" t="s">
        <v>18026</v>
      </c>
      <c r="I225" s="479" t="s">
        <v>18027</v>
      </c>
      <c r="J225" s="479" t="s">
        <v>18028</v>
      </c>
      <c r="K225" s="479" t="s">
        <v>18029</v>
      </c>
      <c r="L225" s="479" t="s">
        <v>18030</v>
      </c>
      <c r="M225" s="479" t="s">
        <v>18031</v>
      </c>
      <c r="N225" s="479" t="s">
        <v>18032</v>
      </c>
      <c r="O225" s="479" t="s">
        <v>18033</v>
      </c>
      <c r="P225" s="479" t="s">
        <v>18034</v>
      </c>
    </row>
    <row r="226" spans="1:16" ht="12.75">
      <c r="A226" s="80" t="s">
        <v>18035</v>
      </c>
      <c r="B226" s="222" t="s">
        <v>18036</v>
      </c>
      <c r="C226" s="222" t="s">
        <v>18037</v>
      </c>
      <c r="D226" s="222" t="s">
        <v>18038</v>
      </c>
      <c r="E226" s="222" t="s">
        <v>18039</v>
      </c>
      <c r="F226" s="222" t="s">
        <v>18040</v>
      </c>
      <c r="G226" s="222" t="s">
        <v>18041</v>
      </c>
      <c r="H226" s="222" t="s">
        <v>18042</v>
      </c>
      <c r="I226" s="222" t="s">
        <v>18043</v>
      </c>
      <c r="J226" s="222" t="s">
        <v>18044</v>
      </c>
      <c r="K226" s="222" t="s">
        <v>18045</v>
      </c>
      <c r="L226" s="222" t="s">
        <v>18046</v>
      </c>
      <c r="M226" s="222" t="s">
        <v>18047</v>
      </c>
      <c r="N226" s="222" t="s">
        <v>18048</v>
      </c>
      <c r="O226" s="222" t="s">
        <v>18049</v>
      </c>
      <c r="P226" s="222" t="s">
        <v>18050</v>
      </c>
    </row>
    <row r="227" spans="1:16" ht="12.75">
      <c r="A227" s="82" t="s">
        <v>18051</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ht="12.75">
      <c r="A228" s="77">
        <v>0</v>
      </c>
      <c r="B228" s="223">
        <v>0</v>
      </c>
      <c r="C228" s="223">
        <v>0</v>
      </c>
      <c r="D228" s="223">
        <v>7.308</v>
      </c>
      <c r="E228" s="223">
        <v>2.7423</v>
      </c>
      <c r="F228" s="223">
        <v>13.7556</v>
      </c>
      <c r="G228" s="223">
        <v>3.272</v>
      </c>
      <c r="H228" s="223">
        <v>17.0208</v>
      </c>
      <c r="I228" s="223">
        <v>3.4007</v>
      </c>
      <c r="J228" s="223">
        <v>17.6832</v>
      </c>
      <c r="K228" s="223">
        <v>4.2679</v>
      </c>
      <c r="L228" s="223">
        <v>29.9916</v>
      </c>
      <c r="M228" s="223">
        <v>3.8412</v>
      </c>
      <c r="N228" s="223">
        <v>0</v>
      </c>
      <c r="O228" s="223">
        <v>0</v>
      </c>
      <c r="P228" s="223">
        <v>0</v>
      </c>
    </row>
    <row r="229" spans="1:16" ht="12.75">
      <c r="A229" s="77">
        <v>1</v>
      </c>
      <c r="B229" s="224">
        <v>0</v>
      </c>
      <c r="C229" s="224">
        <v>0</v>
      </c>
      <c r="D229" s="224">
        <v>6.496</v>
      </c>
      <c r="E229" s="224">
        <v>2.4376</v>
      </c>
      <c r="F229" s="224">
        <v>12.2272</v>
      </c>
      <c r="G229" s="224">
        <v>2.9084</v>
      </c>
      <c r="H229" s="224">
        <v>15.1296</v>
      </c>
      <c r="I229" s="224">
        <v>3.0228</v>
      </c>
      <c r="J229" s="224">
        <v>15.7184</v>
      </c>
      <c r="K229" s="224">
        <v>3.7937</v>
      </c>
      <c r="L229" s="224">
        <v>26.6592</v>
      </c>
      <c r="M229" s="224">
        <v>3.4144</v>
      </c>
      <c r="N229" s="224">
        <v>0</v>
      </c>
      <c r="O229" s="224">
        <v>0</v>
      </c>
      <c r="P229" s="224">
        <v>0</v>
      </c>
    </row>
    <row r="230" spans="1:16" ht="12.75">
      <c r="A230" s="77">
        <v>2</v>
      </c>
      <c r="B230" s="224">
        <v>0</v>
      </c>
      <c r="C230" s="224">
        <v>0</v>
      </c>
      <c r="D230" s="224">
        <v>5.684</v>
      </c>
      <c r="E230" s="224">
        <v>2.1329</v>
      </c>
      <c r="F230" s="224">
        <v>10.6988</v>
      </c>
      <c r="G230" s="224">
        <v>2.5449</v>
      </c>
      <c r="H230" s="224">
        <v>13.2384</v>
      </c>
      <c r="I230" s="224">
        <v>2.645</v>
      </c>
      <c r="J230" s="224">
        <v>13.7536</v>
      </c>
      <c r="K230" s="224">
        <v>3.3195</v>
      </c>
      <c r="L230" s="224">
        <v>23.3268</v>
      </c>
      <c r="M230" s="224">
        <v>2.9876</v>
      </c>
      <c r="N230" s="224">
        <v>0</v>
      </c>
      <c r="O230" s="224">
        <v>0</v>
      </c>
      <c r="P230" s="224">
        <v>0</v>
      </c>
    </row>
    <row r="231" spans="1:16" ht="12.75">
      <c r="A231" s="77">
        <v>3</v>
      </c>
      <c r="B231" s="224">
        <v>0</v>
      </c>
      <c r="C231" s="224">
        <v>0</v>
      </c>
      <c r="D231" s="224">
        <v>4.872</v>
      </c>
      <c r="E231" s="224">
        <v>1.8282</v>
      </c>
      <c r="F231" s="224">
        <v>9.1704</v>
      </c>
      <c r="G231" s="224">
        <v>2.1813</v>
      </c>
      <c r="H231" s="224">
        <v>11.3472</v>
      </c>
      <c r="I231" s="224">
        <v>2.2671</v>
      </c>
      <c r="J231" s="224">
        <v>11.7888</v>
      </c>
      <c r="K231" s="224">
        <v>2.8453</v>
      </c>
      <c r="L231" s="224">
        <v>19.9944</v>
      </c>
      <c r="M231" s="224">
        <v>2.5608</v>
      </c>
      <c r="N231" s="224">
        <v>0</v>
      </c>
      <c r="O231" s="224">
        <v>0</v>
      </c>
      <c r="P231" s="224">
        <v>0</v>
      </c>
    </row>
    <row r="232" spans="1:16" ht="12.75">
      <c r="A232" s="77">
        <v>4</v>
      </c>
      <c r="B232" s="224">
        <v>0</v>
      </c>
      <c r="C232" s="224">
        <v>0</v>
      </c>
      <c r="D232" s="224">
        <v>4.06</v>
      </c>
      <c r="E232" s="224">
        <v>1.5235</v>
      </c>
      <c r="F232" s="224">
        <v>7.642</v>
      </c>
      <c r="G232" s="224">
        <v>1.8178</v>
      </c>
      <c r="H232" s="224">
        <v>9.456</v>
      </c>
      <c r="I232" s="224">
        <v>1.8893</v>
      </c>
      <c r="J232" s="224">
        <v>9.824</v>
      </c>
      <c r="K232" s="224">
        <v>2.3711</v>
      </c>
      <c r="L232" s="224">
        <v>16.662</v>
      </c>
      <c r="M232" s="224">
        <v>2.134</v>
      </c>
      <c r="N232" s="224">
        <v>0</v>
      </c>
      <c r="O232" s="224">
        <v>0</v>
      </c>
      <c r="P232" s="224">
        <v>0</v>
      </c>
    </row>
    <row r="233" spans="1:16" ht="12.75">
      <c r="A233" s="77">
        <v>5</v>
      </c>
      <c r="B233" s="224">
        <v>0</v>
      </c>
      <c r="C233" s="224">
        <v>0</v>
      </c>
      <c r="D233" s="224">
        <v>3.248</v>
      </c>
      <c r="E233" s="224">
        <v>1.2188</v>
      </c>
      <c r="F233" s="224">
        <v>6.1136</v>
      </c>
      <c r="G233" s="224">
        <v>1.4542</v>
      </c>
      <c r="H233" s="224">
        <v>7.5648</v>
      </c>
      <c r="I233" s="224">
        <v>1.5114</v>
      </c>
      <c r="J233" s="224">
        <v>7.8592</v>
      </c>
      <c r="K233" s="224">
        <v>1.8968</v>
      </c>
      <c r="L233" s="224">
        <v>13.3296</v>
      </c>
      <c r="M233" s="224">
        <v>1.7072</v>
      </c>
      <c r="N233" s="224">
        <v>0</v>
      </c>
      <c r="O233" s="224">
        <v>0</v>
      </c>
      <c r="P233" s="224">
        <v>0</v>
      </c>
    </row>
    <row r="234" spans="1:16" ht="12.75">
      <c r="A234" s="77">
        <v>6</v>
      </c>
      <c r="B234" s="224">
        <v>0</v>
      </c>
      <c r="C234" s="224">
        <v>0</v>
      </c>
      <c r="D234" s="224">
        <v>2.436</v>
      </c>
      <c r="E234" s="224">
        <v>0.9141</v>
      </c>
      <c r="F234" s="224">
        <v>4.5852</v>
      </c>
      <c r="G234" s="224">
        <v>1.0907</v>
      </c>
      <c r="H234" s="224">
        <v>5.6736</v>
      </c>
      <c r="I234" s="224">
        <v>1.1336</v>
      </c>
      <c r="J234" s="224">
        <v>5.8944</v>
      </c>
      <c r="K234" s="224">
        <v>1.4226</v>
      </c>
      <c r="L234" s="224">
        <v>9.9972</v>
      </c>
      <c r="M234" s="224">
        <v>1.2804</v>
      </c>
      <c r="N234" s="224">
        <v>0</v>
      </c>
      <c r="O234" s="224">
        <v>0</v>
      </c>
      <c r="P234" s="224">
        <v>0</v>
      </c>
    </row>
    <row r="235" spans="1:16" ht="12.75">
      <c r="A235" s="77">
        <v>7</v>
      </c>
      <c r="B235" s="224">
        <v>0</v>
      </c>
      <c r="C235" s="224">
        <v>0</v>
      </c>
      <c r="D235" s="224">
        <v>2.3219</v>
      </c>
      <c r="E235" s="224">
        <v>0.8887</v>
      </c>
      <c r="F235" s="224">
        <v>4.3393</v>
      </c>
      <c r="G235" s="224">
        <v>1.0604</v>
      </c>
      <c r="H235" s="224">
        <v>5.4235</v>
      </c>
      <c r="I235" s="224">
        <v>1.1021</v>
      </c>
      <c r="J235" s="224">
        <v>5.6667</v>
      </c>
      <c r="K235" s="224">
        <v>1.3831</v>
      </c>
      <c r="L235" s="224">
        <v>9.344</v>
      </c>
      <c r="M235" s="224">
        <v>1.2448</v>
      </c>
      <c r="N235" s="224">
        <v>0</v>
      </c>
      <c r="O235" s="224">
        <v>0</v>
      </c>
      <c r="P235" s="224">
        <v>0</v>
      </c>
    </row>
    <row r="236" spans="1:16" ht="12.75">
      <c r="A236" s="77">
        <v>8</v>
      </c>
      <c r="B236" s="224">
        <v>0</v>
      </c>
      <c r="C236" s="224">
        <v>0</v>
      </c>
      <c r="D236" s="224">
        <v>2.2078</v>
      </c>
      <c r="E236" s="224">
        <v>0.8633</v>
      </c>
      <c r="F236" s="224">
        <v>4.0934</v>
      </c>
      <c r="G236" s="224">
        <v>1.0301</v>
      </c>
      <c r="H236" s="224">
        <v>5.1733</v>
      </c>
      <c r="I236" s="224">
        <v>1.0706</v>
      </c>
      <c r="J236" s="224">
        <v>5.4389</v>
      </c>
      <c r="K236" s="224">
        <v>1.3436</v>
      </c>
      <c r="L236" s="224">
        <v>8.6909</v>
      </c>
      <c r="M236" s="224">
        <v>1.2093</v>
      </c>
      <c r="N236" s="224">
        <v>0</v>
      </c>
      <c r="O236" s="224">
        <v>0</v>
      </c>
      <c r="P236" s="224">
        <v>0</v>
      </c>
    </row>
    <row r="237" spans="1:16" ht="12.75">
      <c r="A237" s="77">
        <v>9</v>
      </c>
      <c r="B237" s="224">
        <v>0</v>
      </c>
      <c r="C237" s="224">
        <v>0</v>
      </c>
      <c r="D237" s="224">
        <v>2.0938</v>
      </c>
      <c r="E237" s="224">
        <v>0.8379</v>
      </c>
      <c r="F237" s="224">
        <v>3.8476</v>
      </c>
      <c r="G237" s="224">
        <v>0.9998</v>
      </c>
      <c r="H237" s="224">
        <v>4.9232</v>
      </c>
      <c r="I237" s="224">
        <v>1.0391</v>
      </c>
      <c r="J237" s="224">
        <v>5.2112</v>
      </c>
      <c r="K237" s="224">
        <v>1.3041</v>
      </c>
      <c r="L237" s="224">
        <v>8.0377</v>
      </c>
      <c r="M237" s="224">
        <v>1.1737</v>
      </c>
      <c r="N237" s="224">
        <v>0</v>
      </c>
      <c r="O237" s="224">
        <v>0</v>
      </c>
      <c r="P237" s="224">
        <v>0</v>
      </c>
    </row>
    <row r="238" spans="1:16" ht="12.75">
      <c r="A238" s="77">
        <v>10</v>
      </c>
      <c r="B238" s="224">
        <v>0</v>
      </c>
      <c r="C238" s="224">
        <v>0</v>
      </c>
      <c r="D238" s="224">
        <v>1.9797</v>
      </c>
      <c r="E238" s="224">
        <v>0.8125</v>
      </c>
      <c r="F238" s="224">
        <v>3.6017</v>
      </c>
      <c r="G238" s="224">
        <v>0.9695</v>
      </c>
      <c r="H238" s="224">
        <v>4.673</v>
      </c>
      <c r="I238" s="224">
        <v>1.0076</v>
      </c>
      <c r="J238" s="224">
        <v>4.9834</v>
      </c>
      <c r="K238" s="224">
        <v>1.2646</v>
      </c>
      <c r="L238" s="224">
        <v>7.3846</v>
      </c>
      <c r="M238" s="224">
        <v>1.1381</v>
      </c>
      <c r="N238" s="224">
        <v>0</v>
      </c>
      <c r="O238" s="224">
        <v>0</v>
      </c>
      <c r="P238" s="224">
        <v>0</v>
      </c>
    </row>
    <row r="239" spans="1:16" ht="12.75">
      <c r="A239" s="77">
        <v>11</v>
      </c>
      <c r="B239" s="224">
        <v>0</v>
      </c>
      <c r="C239" s="224">
        <v>0</v>
      </c>
      <c r="D239" s="224">
        <v>1.8656</v>
      </c>
      <c r="E239" s="224">
        <v>0.7871</v>
      </c>
      <c r="F239" s="224">
        <v>3.3558</v>
      </c>
      <c r="G239" s="224">
        <v>0.9392</v>
      </c>
      <c r="H239" s="224">
        <v>4.4229</v>
      </c>
      <c r="I239" s="224">
        <v>0.9761</v>
      </c>
      <c r="J239" s="224">
        <v>4.7557</v>
      </c>
      <c r="K239" s="224">
        <v>1.225</v>
      </c>
      <c r="L239" s="224">
        <v>6.7314</v>
      </c>
      <c r="M239" s="224">
        <v>1.1026</v>
      </c>
      <c r="N239" s="224">
        <v>0</v>
      </c>
      <c r="O239" s="224">
        <v>0</v>
      </c>
      <c r="P239" s="224">
        <v>0</v>
      </c>
    </row>
    <row r="240" spans="1:16" ht="12.75">
      <c r="A240" s="77">
        <v>12</v>
      </c>
      <c r="B240" s="224">
        <v>0</v>
      </c>
      <c r="C240" s="224">
        <v>0</v>
      </c>
      <c r="D240" s="224">
        <v>1.7515</v>
      </c>
      <c r="E240" s="224">
        <v>0.7618</v>
      </c>
      <c r="F240" s="224">
        <v>3.1099</v>
      </c>
      <c r="G240" s="224">
        <v>0.9089</v>
      </c>
      <c r="H240" s="224">
        <v>4.1728</v>
      </c>
      <c r="I240" s="224">
        <v>0.9446</v>
      </c>
      <c r="J240" s="224">
        <v>4.5279</v>
      </c>
      <c r="K240" s="224">
        <v>1.1855</v>
      </c>
      <c r="L240" s="224">
        <v>6.0783</v>
      </c>
      <c r="M240" s="224">
        <v>1.067</v>
      </c>
      <c r="N240" s="224">
        <v>0</v>
      </c>
      <c r="O240" s="224">
        <v>0</v>
      </c>
      <c r="P240" s="224">
        <v>0</v>
      </c>
    </row>
    <row r="241" spans="1:16" ht="12.75">
      <c r="A241" s="77">
        <v>13</v>
      </c>
      <c r="B241" s="224">
        <v>0</v>
      </c>
      <c r="C241" s="224">
        <v>0</v>
      </c>
      <c r="D241" s="224">
        <v>1.6374</v>
      </c>
      <c r="E241" s="224">
        <v>0.7364</v>
      </c>
      <c r="F241" s="224">
        <v>2.864</v>
      </c>
      <c r="G241" s="224">
        <v>0.8786</v>
      </c>
      <c r="H241" s="224">
        <v>3.9226</v>
      </c>
      <c r="I241" s="224">
        <v>0.9131</v>
      </c>
      <c r="J241" s="224">
        <v>4.3002</v>
      </c>
      <c r="K241" s="224">
        <v>1.146</v>
      </c>
      <c r="L241" s="224">
        <v>5.4251</v>
      </c>
      <c r="M241" s="224">
        <v>1.0314</v>
      </c>
      <c r="N241" s="224">
        <v>0</v>
      </c>
      <c r="O241" s="224">
        <v>0</v>
      </c>
      <c r="P241" s="224">
        <v>0</v>
      </c>
    </row>
    <row r="242" spans="1:16" ht="12.75">
      <c r="A242" s="77">
        <v>14</v>
      </c>
      <c r="B242" s="224">
        <v>0</v>
      </c>
      <c r="C242" s="224">
        <v>0</v>
      </c>
      <c r="D242" s="224">
        <v>1.5233</v>
      </c>
      <c r="E242" s="224">
        <v>0.711</v>
      </c>
      <c r="F242" s="224">
        <v>2.6181</v>
      </c>
      <c r="G242" s="224">
        <v>0.8483</v>
      </c>
      <c r="H242" s="224">
        <v>3.6725</v>
      </c>
      <c r="I242" s="224">
        <v>0.8817</v>
      </c>
      <c r="J242" s="224">
        <v>4.0724</v>
      </c>
      <c r="K242" s="224">
        <v>1.1065</v>
      </c>
      <c r="L242" s="224">
        <v>4.7719</v>
      </c>
      <c r="M242" s="224">
        <v>0.9959</v>
      </c>
      <c r="N242" s="224">
        <v>0</v>
      </c>
      <c r="O242" s="224">
        <v>0</v>
      </c>
      <c r="P242" s="224">
        <v>0</v>
      </c>
    </row>
    <row r="243" spans="1:16" ht="12.75">
      <c r="A243" s="77">
        <v>15</v>
      </c>
      <c r="B243" s="224">
        <v>0</v>
      </c>
      <c r="C243" s="224">
        <v>0</v>
      </c>
      <c r="D243" s="224">
        <v>1.4093</v>
      </c>
      <c r="E243" s="224">
        <v>0.6856</v>
      </c>
      <c r="F243" s="224">
        <v>2.3723</v>
      </c>
      <c r="G243" s="224">
        <v>0.818</v>
      </c>
      <c r="H243" s="224">
        <v>3.4223</v>
      </c>
      <c r="I243" s="224">
        <v>0.8502</v>
      </c>
      <c r="J243" s="224">
        <v>3.8447</v>
      </c>
      <c r="K243" s="224">
        <v>1.067</v>
      </c>
      <c r="L243" s="224">
        <v>4.1188</v>
      </c>
      <c r="M243" s="224">
        <v>0.9603</v>
      </c>
      <c r="N243" s="224">
        <v>0</v>
      </c>
      <c r="O243" s="224">
        <v>0</v>
      </c>
      <c r="P243" s="224">
        <v>0</v>
      </c>
    </row>
    <row r="244" spans="1:16" ht="12.75">
      <c r="A244" s="77">
        <v>16</v>
      </c>
      <c r="B244" s="224">
        <v>0</v>
      </c>
      <c r="C244" s="224">
        <v>0</v>
      </c>
      <c r="D244" s="224">
        <v>1.2952</v>
      </c>
      <c r="E244" s="224">
        <v>0.6602</v>
      </c>
      <c r="F244" s="224">
        <v>2.1264</v>
      </c>
      <c r="G244" s="224">
        <v>0.7877</v>
      </c>
      <c r="H244" s="224">
        <v>3.1722</v>
      </c>
      <c r="I244" s="224">
        <v>0.8187</v>
      </c>
      <c r="J244" s="224">
        <v>3.6169</v>
      </c>
      <c r="K244" s="224">
        <v>1.0275</v>
      </c>
      <c r="L244" s="224">
        <v>3.4656</v>
      </c>
      <c r="M244" s="224">
        <v>0.9247</v>
      </c>
      <c r="N244" s="224">
        <v>0</v>
      </c>
      <c r="O244" s="224">
        <v>0</v>
      </c>
      <c r="P244" s="224">
        <v>0</v>
      </c>
    </row>
    <row r="245" spans="1:16" ht="12.75">
      <c r="A245" s="77">
        <v>17</v>
      </c>
      <c r="B245" s="224">
        <v>0</v>
      </c>
      <c r="C245" s="224">
        <v>0</v>
      </c>
      <c r="D245" s="224">
        <v>1.1811</v>
      </c>
      <c r="E245" s="224">
        <v>0.6348</v>
      </c>
      <c r="F245" s="224">
        <v>1.8805</v>
      </c>
      <c r="G245" s="224">
        <v>0.7574</v>
      </c>
      <c r="H245" s="224">
        <v>2.922</v>
      </c>
      <c r="I245" s="224">
        <v>0.7872</v>
      </c>
      <c r="J245" s="224">
        <v>3.3892</v>
      </c>
      <c r="K245" s="224">
        <v>0.9879</v>
      </c>
      <c r="L245" s="224">
        <v>2.8125</v>
      </c>
      <c r="M245" s="224">
        <v>0.8892</v>
      </c>
      <c r="N245" s="224">
        <v>0</v>
      </c>
      <c r="O245" s="224">
        <v>0</v>
      </c>
      <c r="P245" s="224">
        <v>0</v>
      </c>
    </row>
    <row r="246" spans="1:16" ht="12.75">
      <c r="A246" s="77">
        <v>18</v>
      </c>
      <c r="B246" s="224">
        <v>0</v>
      </c>
      <c r="C246" s="224">
        <v>0</v>
      </c>
      <c r="D246" s="224">
        <v>1.067</v>
      </c>
      <c r="E246" s="224">
        <v>0.6094</v>
      </c>
      <c r="F246" s="224">
        <v>1.6346</v>
      </c>
      <c r="G246" s="224">
        <v>0.7271</v>
      </c>
      <c r="H246" s="224">
        <v>2.6719</v>
      </c>
      <c r="I246" s="224">
        <v>0.7557</v>
      </c>
      <c r="J246" s="224">
        <v>3.1614</v>
      </c>
      <c r="K246" s="224">
        <v>0.9484</v>
      </c>
      <c r="L246" s="224">
        <v>2.1593</v>
      </c>
      <c r="M246" s="224">
        <v>0.8536</v>
      </c>
      <c r="N246" s="224">
        <v>2.594</v>
      </c>
      <c r="O246" s="224">
        <v>0.5639</v>
      </c>
      <c r="P246" s="224">
        <v>0</v>
      </c>
    </row>
    <row r="247" spans="1:16" ht="12.75">
      <c r="A247" s="77">
        <v>19</v>
      </c>
      <c r="B247" s="224">
        <v>0</v>
      </c>
      <c r="C247" s="224">
        <v>0</v>
      </c>
      <c r="D247" s="224">
        <v>1.1829</v>
      </c>
      <c r="E247" s="224">
        <v>0.5967</v>
      </c>
      <c r="F247" s="224">
        <v>1.7835</v>
      </c>
      <c r="G247" s="224">
        <v>0.7125</v>
      </c>
      <c r="H247" s="224">
        <v>2.662</v>
      </c>
      <c r="I247" s="224">
        <v>0.7542</v>
      </c>
      <c r="J247" s="224">
        <v>3.0449</v>
      </c>
      <c r="K247" s="224">
        <v>0.9061</v>
      </c>
      <c r="L247" s="224">
        <v>2.072</v>
      </c>
      <c r="M247" s="224">
        <v>0.8455</v>
      </c>
      <c r="N247" s="224">
        <v>2.522</v>
      </c>
      <c r="O247" s="224">
        <v>0.5482</v>
      </c>
      <c r="P247" s="224">
        <v>0</v>
      </c>
    </row>
    <row r="248" spans="1:16" ht="12.75">
      <c r="A248" s="77">
        <v>20</v>
      </c>
      <c r="B248" s="224">
        <v>0</v>
      </c>
      <c r="C248" s="224">
        <v>0</v>
      </c>
      <c r="D248" s="224">
        <v>1.2988</v>
      </c>
      <c r="E248" s="224">
        <v>0.584</v>
      </c>
      <c r="F248" s="224">
        <v>1.9325</v>
      </c>
      <c r="G248" s="224">
        <v>0.698</v>
      </c>
      <c r="H248" s="224">
        <v>2.652</v>
      </c>
      <c r="I248" s="224">
        <v>0.7528</v>
      </c>
      <c r="J248" s="224">
        <v>2.9283</v>
      </c>
      <c r="K248" s="224">
        <v>0.8639</v>
      </c>
      <c r="L248" s="224">
        <v>1.9847</v>
      </c>
      <c r="M248" s="224">
        <v>0.8373</v>
      </c>
      <c r="N248" s="224">
        <v>2.4499</v>
      </c>
      <c r="O248" s="224">
        <v>0.5325</v>
      </c>
      <c r="P248" s="224">
        <v>0</v>
      </c>
    </row>
    <row r="249" spans="1:16" ht="12.75">
      <c r="A249" s="77">
        <v>21</v>
      </c>
      <c r="B249" s="224">
        <v>0</v>
      </c>
      <c r="C249" s="224">
        <v>0</v>
      </c>
      <c r="D249" s="224">
        <v>1.4148</v>
      </c>
      <c r="E249" s="224">
        <v>0.5712</v>
      </c>
      <c r="F249" s="224">
        <v>2.0814</v>
      </c>
      <c r="G249" s="224">
        <v>0.6834</v>
      </c>
      <c r="H249" s="224">
        <v>2.6421</v>
      </c>
      <c r="I249" s="224">
        <v>0.7513</v>
      </c>
      <c r="J249" s="224">
        <v>2.8118</v>
      </c>
      <c r="K249" s="224">
        <v>0.8216</v>
      </c>
      <c r="L249" s="224">
        <v>1.8975</v>
      </c>
      <c r="M249" s="224">
        <v>0.8292</v>
      </c>
      <c r="N249" s="224">
        <v>2.3779</v>
      </c>
      <c r="O249" s="224">
        <v>0.5169</v>
      </c>
      <c r="P249" s="224">
        <v>0</v>
      </c>
    </row>
    <row r="250" spans="1:16" ht="12.75">
      <c r="A250" s="77">
        <v>22</v>
      </c>
      <c r="B250" s="224">
        <v>0</v>
      </c>
      <c r="C250" s="224">
        <v>0</v>
      </c>
      <c r="D250" s="224">
        <v>1.5307</v>
      </c>
      <c r="E250" s="224">
        <v>0.5585</v>
      </c>
      <c r="F250" s="224">
        <v>2.2304</v>
      </c>
      <c r="G250" s="224">
        <v>0.6688</v>
      </c>
      <c r="H250" s="224">
        <v>2.6321</v>
      </c>
      <c r="I250" s="224">
        <v>0.7499</v>
      </c>
      <c r="J250" s="224">
        <v>2.6953</v>
      </c>
      <c r="K250" s="224">
        <v>0.7793</v>
      </c>
      <c r="L250" s="224">
        <v>1.8102</v>
      </c>
      <c r="M250" s="224">
        <v>0.8211</v>
      </c>
      <c r="N250" s="224">
        <v>2.3058</v>
      </c>
      <c r="O250" s="224">
        <v>0.5012</v>
      </c>
      <c r="P250" s="224">
        <v>0</v>
      </c>
    </row>
    <row r="251" spans="1:16" ht="12.75">
      <c r="A251" s="77">
        <v>23</v>
      </c>
      <c r="B251" s="224">
        <v>0</v>
      </c>
      <c r="C251" s="224">
        <v>0</v>
      </c>
      <c r="D251" s="224">
        <v>1.6466</v>
      </c>
      <c r="E251" s="224">
        <v>0.5458</v>
      </c>
      <c r="F251" s="224">
        <v>2.3793</v>
      </c>
      <c r="G251" s="224">
        <v>0.6543</v>
      </c>
      <c r="H251" s="224">
        <v>2.6222</v>
      </c>
      <c r="I251" s="224">
        <v>0.7484</v>
      </c>
      <c r="J251" s="224">
        <v>2.5787</v>
      </c>
      <c r="K251" s="224">
        <v>0.737</v>
      </c>
      <c r="L251" s="224">
        <v>1.7229</v>
      </c>
      <c r="M251" s="224">
        <v>0.8129</v>
      </c>
      <c r="N251" s="224">
        <v>2.2337</v>
      </c>
      <c r="O251" s="224">
        <v>0.4855</v>
      </c>
      <c r="P251" s="224">
        <v>0</v>
      </c>
    </row>
    <row r="252" spans="1:16" ht="12.75">
      <c r="A252" s="77">
        <v>24</v>
      </c>
      <c r="B252" s="224">
        <v>0</v>
      </c>
      <c r="C252" s="224">
        <v>0</v>
      </c>
      <c r="D252" s="224">
        <v>1.7625</v>
      </c>
      <c r="E252" s="224">
        <v>0.5331</v>
      </c>
      <c r="F252" s="224">
        <v>2.5283</v>
      </c>
      <c r="G252" s="224">
        <v>0.6397</v>
      </c>
      <c r="H252" s="224">
        <v>2.6122</v>
      </c>
      <c r="I252" s="224">
        <v>0.7469</v>
      </c>
      <c r="J252" s="224">
        <v>2.4622</v>
      </c>
      <c r="K252" s="224">
        <v>0.6947</v>
      </c>
      <c r="L252" s="224">
        <v>1.6356</v>
      </c>
      <c r="M252" s="224">
        <v>0.8048</v>
      </c>
      <c r="N252" s="224">
        <v>2.1617</v>
      </c>
      <c r="O252" s="224">
        <v>0.4699</v>
      </c>
      <c r="P252" s="224">
        <v>0</v>
      </c>
    </row>
    <row r="253" spans="1:16" ht="12.75">
      <c r="A253" s="77">
        <v>25</v>
      </c>
      <c r="B253" s="224">
        <v>0</v>
      </c>
      <c r="C253" s="224">
        <v>0</v>
      </c>
      <c r="D253" s="224">
        <v>1.8784</v>
      </c>
      <c r="E253" s="224">
        <v>0.5204</v>
      </c>
      <c r="F253" s="224">
        <v>2.6772</v>
      </c>
      <c r="G253" s="224">
        <v>0.6251</v>
      </c>
      <c r="H253" s="224">
        <v>2.6023</v>
      </c>
      <c r="I253" s="224">
        <v>0.7455</v>
      </c>
      <c r="J253" s="224">
        <v>2.3456</v>
      </c>
      <c r="K253" s="224">
        <v>0.6524</v>
      </c>
      <c r="L253" s="224">
        <v>1.5483</v>
      </c>
      <c r="M253" s="224">
        <v>0.7967</v>
      </c>
      <c r="N253" s="224">
        <v>2.0896</v>
      </c>
      <c r="O253" s="224">
        <v>0.4542</v>
      </c>
      <c r="P253" s="224">
        <v>0</v>
      </c>
    </row>
    <row r="254" spans="1:16" ht="12.75">
      <c r="A254" s="77">
        <v>26</v>
      </c>
      <c r="B254" s="224">
        <v>0</v>
      </c>
      <c r="C254" s="224">
        <v>0</v>
      </c>
      <c r="D254" s="224">
        <v>1.9944</v>
      </c>
      <c r="E254" s="224">
        <v>0.5076</v>
      </c>
      <c r="F254" s="224">
        <v>2.8262</v>
      </c>
      <c r="G254" s="224">
        <v>0.6106</v>
      </c>
      <c r="H254" s="224">
        <v>2.5923</v>
      </c>
      <c r="I254" s="224">
        <v>0.744</v>
      </c>
      <c r="J254" s="224">
        <v>2.2291</v>
      </c>
      <c r="K254" s="224">
        <v>0.6101</v>
      </c>
      <c r="L254" s="224">
        <v>1.4611</v>
      </c>
      <c r="M254" s="224">
        <v>0.7885</v>
      </c>
      <c r="N254" s="224">
        <v>2.0176</v>
      </c>
      <c r="O254" s="224">
        <v>0.4386</v>
      </c>
      <c r="P254" s="224">
        <v>0</v>
      </c>
    </row>
    <row r="255" spans="1:16" ht="12.75">
      <c r="A255" s="77">
        <v>27</v>
      </c>
      <c r="B255" s="224">
        <v>0</v>
      </c>
      <c r="C255" s="224">
        <v>0</v>
      </c>
      <c r="D255" s="224">
        <v>2.1103</v>
      </c>
      <c r="E255" s="224">
        <v>0.4949</v>
      </c>
      <c r="F255" s="224">
        <v>2.9751</v>
      </c>
      <c r="G255" s="224">
        <v>0.596</v>
      </c>
      <c r="H255" s="224">
        <v>2.5824</v>
      </c>
      <c r="I255" s="224">
        <v>0.7425</v>
      </c>
      <c r="J255" s="224">
        <v>2.1126</v>
      </c>
      <c r="K255" s="224">
        <v>0.5679</v>
      </c>
      <c r="L255" s="224">
        <v>1.3738</v>
      </c>
      <c r="M255" s="224">
        <v>0.7804</v>
      </c>
      <c r="N255" s="224">
        <v>1.9455</v>
      </c>
      <c r="O255" s="224">
        <v>0.4229</v>
      </c>
      <c r="P255" s="224">
        <v>0</v>
      </c>
    </row>
    <row r="256" spans="1:16" ht="12.75">
      <c r="A256" s="77">
        <v>28</v>
      </c>
      <c r="B256" s="224">
        <v>0</v>
      </c>
      <c r="C256" s="224">
        <v>0</v>
      </c>
      <c r="D256" s="224">
        <v>2.2262</v>
      </c>
      <c r="E256" s="224">
        <v>0.4822</v>
      </c>
      <c r="F256" s="224">
        <v>3.1241</v>
      </c>
      <c r="G256" s="224">
        <v>0.5814</v>
      </c>
      <c r="H256" s="224">
        <v>2.5724</v>
      </c>
      <c r="I256" s="224">
        <v>0.7411</v>
      </c>
      <c r="J256" s="224">
        <v>1.996</v>
      </c>
      <c r="K256" s="224">
        <v>0.5256</v>
      </c>
      <c r="L256" s="224">
        <v>1.2865</v>
      </c>
      <c r="M256" s="224">
        <v>0.7723</v>
      </c>
      <c r="N256" s="224">
        <v>1.8735</v>
      </c>
      <c r="O256" s="224">
        <v>0.4072</v>
      </c>
      <c r="P256" s="224">
        <v>0</v>
      </c>
    </row>
    <row r="257" spans="1:16" ht="12.75">
      <c r="A257" s="77">
        <v>29</v>
      </c>
      <c r="B257" s="224">
        <v>0</v>
      </c>
      <c r="C257" s="224">
        <v>0</v>
      </c>
      <c r="D257" s="224">
        <v>2.3421</v>
      </c>
      <c r="E257" s="224">
        <v>0.4695</v>
      </c>
      <c r="F257" s="224">
        <v>3.273</v>
      </c>
      <c r="G257" s="224">
        <v>0.5669</v>
      </c>
      <c r="H257" s="224">
        <v>2.5625</v>
      </c>
      <c r="I257" s="224">
        <v>0.7396</v>
      </c>
      <c r="J257" s="224">
        <v>1.8795</v>
      </c>
      <c r="K257" s="224">
        <v>0.4833</v>
      </c>
      <c r="L257" s="224">
        <v>1.1992</v>
      </c>
      <c r="M257" s="224">
        <v>0.7641</v>
      </c>
      <c r="N257" s="224">
        <v>1.8014</v>
      </c>
      <c r="O257" s="224">
        <v>0.3916</v>
      </c>
      <c r="P257" s="224">
        <v>0</v>
      </c>
    </row>
    <row r="258" spans="1:16" ht="12.75">
      <c r="A258" s="77">
        <v>30</v>
      </c>
      <c r="B258" s="224">
        <v>0</v>
      </c>
      <c r="C258" s="224">
        <v>0</v>
      </c>
      <c r="D258" s="224">
        <v>2.4581</v>
      </c>
      <c r="E258" s="224">
        <v>0.4568</v>
      </c>
      <c r="F258" s="224">
        <v>3.422</v>
      </c>
      <c r="G258" s="224">
        <v>0.5523</v>
      </c>
      <c r="H258" s="224">
        <v>2.5526</v>
      </c>
      <c r="I258" s="224">
        <v>0.7382</v>
      </c>
      <c r="J258" s="224">
        <v>1.763</v>
      </c>
      <c r="K258" s="224">
        <v>0.441</v>
      </c>
      <c r="L258" s="224">
        <v>1.112</v>
      </c>
      <c r="M258" s="224">
        <v>0.756</v>
      </c>
      <c r="N258" s="224">
        <v>1.7294</v>
      </c>
      <c r="O258" s="224">
        <v>0.3759</v>
      </c>
      <c r="P258" s="224">
        <v>0</v>
      </c>
    </row>
    <row r="259" spans="1:16" ht="12.75">
      <c r="A259" s="77">
        <v>31</v>
      </c>
      <c r="B259" s="224">
        <v>0</v>
      </c>
      <c r="C259" s="224">
        <v>0</v>
      </c>
      <c r="D259" s="224">
        <v>2.3646</v>
      </c>
      <c r="E259" s="224">
        <v>0.4509</v>
      </c>
      <c r="F259" s="224">
        <v>3.3665</v>
      </c>
      <c r="G259" s="224">
        <v>0.5427</v>
      </c>
      <c r="H259" s="224">
        <v>2.4832</v>
      </c>
      <c r="I259" s="224">
        <v>0.7226</v>
      </c>
      <c r="J259" s="224">
        <v>1.7097</v>
      </c>
      <c r="K259" s="224">
        <v>0.4333</v>
      </c>
      <c r="L259" s="224">
        <v>1.092</v>
      </c>
      <c r="M259" s="224">
        <v>0.7371</v>
      </c>
      <c r="N259" s="224">
        <v>1.6749</v>
      </c>
      <c r="O259" s="224">
        <v>0.3873</v>
      </c>
      <c r="P259" s="224">
        <v>0</v>
      </c>
    </row>
    <row r="260" spans="1:16" ht="12.75">
      <c r="A260" s="77">
        <v>32</v>
      </c>
      <c r="B260" s="224">
        <v>0</v>
      </c>
      <c r="C260" s="224">
        <v>0</v>
      </c>
      <c r="D260" s="224">
        <v>2.2712</v>
      </c>
      <c r="E260" s="224">
        <v>0.445</v>
      </c>
      <c r="F260" s="224">
        <v>3.3111</v>
      </c>
      <c r="G260" s="224">
        <v>0.5331</v>
      </c>
      <c r="H260" s="224">
        <v>2.4138</v>
      </c>
      <c r="I260" s="224">
        <v>0.7071</v>
      </c>
      <c r="J260" s="224">
        <v>1.6565</v>
      </c>
      <c r="K260" s="224">
        <v>0.4257</v>
      </c>
      <c r="L260" s="224">
        <v>1.072</v>
      </c>
      <c r="M260" s="224">
        <v>0.7182</v>
      </c>
      <c r="N260" s="224">
        <v>1.6205</v>
      </c>
      <c r="O260" s="224">
        <v>0.3988</v>
      </c>
      <c r="P260" s="224">
        <v>0</v>
      </c>
    </row>
    <row r="261" spans="1:16" ht="12.75">
      <c r="A261" s="77">
        <v>33</v>
      </c>
      <c r="B261" s="224">
        <v>0</v>
      </c>
      <c r="C261" s="224">
        <v>0</v>
      </c>
      <c r="D261" s="224">
        <v>2.1778</v>
      </c>
      <c r="E261" s="224">
        <v>0.4391</v>
      </c>
      <c r="F261" s="224">
        <v>3.2557</v>
      </c>
      <c r="G261" s="224">
        <v>0.5235</v>
      </c>
      <c r="H261" s="224">
        <v>2.3444</v>
      </c>
      <c r="I261" s="224">
        <v>0.6916</v>
      </c>
      <c r="J261" s="224">
        <v>1.6032</v>
      </c>
      <c r="K261" s="224">
        <v>0.418</v>
      </c>
      <c r="L261" s="224">
        <v>1.052</v>
      </c>
      <c r="M261" s="224">
        <v>0.6993</v>
      </c>
      <c r="N261" s="224">
        <v>1.566</v>
      </c>
      <c r="O261" s="224">
        <v>0.4102</v>
      </c>
      <c r="P261" s="224">
        <v>0</v>
      </c>
    </row>
    <row r="262" spans="1:16" ht="12.75">
      <c r="A262" s="77">
        <v>34</v>
      </c>
      <c r="B262" s="224">
        <v>0</v>
      </c>
      <c r="C262" s="224">
        <v>0</v>
      </c>
      <c r="D262" s="224">
        <v>2.0844</v>
      </c>
      <c r="E262" s="224">
        <v>0.4332</v>
      </c>
      <c r="F262" s="224">
        <v>3.2003</v>
      </c>
      <c r="G262" s="224">
        <v>0.5139</v>
      </c>
      <c r="H262" s="224">
        <v>2.275</v>
      </c>
      <c r="I262" s="224">
        <v>0.6761</v>
      </c>
      <c r="J262" s="224">
        <v>1.55</v>
      </c>
      <c r="K262" s="224">
        <v>0.4103</v>
      </c>
      <c r="L262" s="224">
        <v>1.032</v>
      </c>
      <c r="M262" s="224">
        <v>0.6803</v>
      </c>
      <c r="N262" s="224">
        <v>1.5116</v>
      </c>
      <c r="O262" s="224">
        <v>0.4216</v>
      </c>
      <c r="P262" s="224">
        <v>0</v>
      </c>
    </row>
    <row r="263" spans="1:16" ht="12.75">
      <c r="A263" s="77">
        <v>35</v>
      </c>
      <c r="B263" s="224">
        <v>0</v>
      </c>
      <c r="C263" s="224">
        <v>0</v>
      </c>
      <c r="D263" s="224">
        <v>1.9909</v>
      </c>
      <c r="E263" s="224">
        <v>0.4273</v>
      </c>
      <c r="F263" s="224">
        <v>3.1449</v>
      </c>
      <c r="G263" s="224">
        <v>0.5043</v>
      </c>
      <c r="H263" s="224">
        <v>2.2057</v>
      </c>
      <c r="I263" s="224">
        <v>0.6606</v>
      </c>
      <c r="J263" s="224">
        <v>1.4967</v>
      </c>
      <c r="K263" s="224">
        <v>0.4027</v>
      </c>
      <c r="L263" s="224">
        <v>1.012</v>
      </c>
      <c r="M263" s="224">
        <v>0.6614</v>
      </c>
      <c r="N263" s="224">
        <v>1.4571</v>
      </c>
      <c r="O263" s="224">
        <v>0.433</v>
      </c>
      <c r="P263" s="224">
        <v>0</v>
      </c>
    </row>
    <row r="264" spans="1:16" ht="12.75">
      <c r="A264" s="77">
        <v>36</v>
      </c>
      <c r="B264" s="224">
        <v>0</v>
      </c>
      <c r="C264" s="224">
        <v>0</v>
      </c>
      <c r="D264" s="224">
        <v>1.8975</v>
      </c>
      <c r="E264" s="224">
        <v>0.4214</v>
      </c>
      <c r="F264" s="224">
        <v>3.0895</v>
      </c>
      <c r="G264" s="224">
        <v>0.4947</v>
      </c>
      <c r="H264" s="224">
        <v>2.1363</v>
      </c>
      <c r="I264" s="224">
        <v>0.6451</v>
      </c>
      <c r="J264" s="224">
        <v>1.4435</v>
      </c>
      <c r="K264" s="224">
        <v>0.395</v>
      </c>
      <c r="L264" s="224">
        <v>0.992</v>
      </c>
      <c r="M264" s="224">
        <v>0.6425</v>
      </c>
      <c r="N264" s="224">
        <v>1.4027</v>
      </c>
      <c r="O264" s="224">
        <v>0.4445</v>
      </c>
      <c r="P264" s="224">
        <v>0</v>
      </c>
    </row>
    <row r="265" spans="1:16" ht="12.75">
      <c r="A265" s="77">
        <v>37</v>
      </c>
      <c r="B265" s="224">
        <v>0</v>
      </c>
      <c r="C265" s="224">
        <v>0</v>
      </c>
      <c r="D265" s="224">
        <v>1.8041</v>
      </c>
      <c r="E265" s="224">
        <v>0.4155</v>
      </c>
      <c r="F265" s="224">
        <v>3.0341</v>
      </c>
      <c r="G265" s="224">
        <v>0.485</v>
      </c>
      <c r="H265" s="224">
        <v>2.0669</v>
      </c>
      <c r="I265" s="224">
        <v>0.6296</v>
      </c>
      <c r="J265" s="224">
        <v>1.3902</v>
      </c>
      <c r="K265" s="224">
        <v>0.3873</v>
      </c>
      <c r="L265" s="224">
        <v>0.972</v>
      </c>
      <c r="M265" s="224">
        <v>0.6236</v>
      </c>
      <c r="N265" s="224">
        <v>1.3482</v>
      </c>
      <c r="O265" s="224">
        <v>0.4559</v>
      </c>
      <c r="P265" s="224">
        <v>0</v>
      </c>
    </row>
    <row r="266" spans="1:16" ht="12.75">
      <c r="A266" s="77">
        <v>38</v>
      </c>
      <c r="B266" s="224">
        <v>0</v>
      </c>
      <c r="C266" s="224">
        <v>0</v>
      </c>
      <c r="D266" s="224">
        <v>1.7107</v>
      </c>
      <c r="E266" s="224">
        <v>0.4096</v>
      </c>
      <c r="F266" s="224">
        <v>2.9787</v>
      </c>
      <c r="G266" s="224">
        <v>0.4754</v>
      </c>
      <c r="H266" s="224">
        <v>1.9975</v>
      </c>
      <c r="I266" s="224">
        <v>0.6141</v>
      </c>
      <c r="J266" s="224">
        <v>1.337</v>
      </c>
      <c r="K266" s="224">
        <v>0.3797</v>
      </c>
      <c r="L266" s="224">
        <v>0.952</v>
      </c>
      <c r="M266" s="224">
        <v>0.6047</v>
      </c>
      <c r="N266" s="224">
        <v>1.2938</v>
      </c>
      <c r="O266" s="224">
        <v>0.4673</v>
      </c>
      <c r="P266" s="224">
        <v>0</v>
      </c>
    </row>
    <row r="267" spans="1:16" ht="12.75">
      <c r="A267" s="77">
        <v>39</v>
      </c>
      <c r="B267" s="224">
        <v>0</v>
      </c>
      <c r="C267" s="224">
        <v>0</v>
      </c>
      <c r="D267" s="224">
        <v>1.6173</v>
      </c>
      <c r="E267" s="224">
        <v>0.4037</v>
      </c>
      <c r="F267" s="224">
        <v>2.9232</v>
      </c>
      <c r="G267" s="224">
        <v>0.4658</v>
      </c>
      <c r="H267" s="224">
        <v>1.9281</v>
      </c>
      <c r="I267" s="224">
        <v>0.5985</v>
      </c>
      <c r="J267" s="224">
        <v>1.2837</v>
      </c>
      <c r="K267" s="224">
        <v>0.372</v>
      </c>
      <c r="L267" s="224">
        <v>0.932</v>
      </c>
      <c r="M267" s="224">
        <v>0.5858</v>
      </c>
      <c r="N267" s="224">
        <v>1.2393</v>
      </c>
      <c r="O267" s="224">
        <v>0.4787</v>
      </c>
      <c r="P267" s="224">
        <v>0</v>
      </c>
    </row>
    <row r="268" spans="1:16" ht="12.75">
      <c r="A268" s="77">
        <v>40</v>
      </c>
      <c r="B268" s="224">
        <v>0</v>
      </c>
      <c r="C268" s="224">
        <v>0</v>
      </c>
      <c r="D268" s="224">
        <v>1.5238</v>
      </c>
      <c r="E268" s="224">
        <v>0.3978</v>
      </c>
      <c r="F268" s="224">
        <v>2.8678</v>
      </c>
      <c r="G268" s="224">
        <v>0.4562</v>
      </c>
      <c r="H268" s="224">
        <v>1.8588</v>
      </c>
      <c r="I268" s="224">
        <v>0.583</v>
      </c>
      <c r="J268" s="224">
        <v>1.2305</v>
      </c>
      <c r="K268" s="224">
        <v>0.3643</v>
      </c>
      <c r="L268" s="224">
        <v>0.912</v>
      </c>
      <c r="M268" s="224">
        <v>0.5668</v>
      </c>
      <c r="N268" s="224">
        <v>1.1849</v>
      </c>
      <c r="O268" s="224">
        <v>0.4902</v>
      </c>
      <c r="P268" s="224">
        <v>0</v>
      </c>
    </row>
    <row r="269" spans="1:16" ht="12.75">
      <c r="A269" s="77">
        <v>41</v>
      </c>
      <c r="B269" s="224">
        <v>0</v>
      </c>
      <c r="C269" s="224">
        <v>0</v>
      </c>
      <c r="D269" s="224">
        <v>1.4304</v>
      </c>
      <c r="E269" s="224">
        <v>0.3919</v>
      </c>
      <c r="F269" s="224">
        <v>2.8124</v>
      </c>
      <c r="G269" s="224">
        <v>0.4466</v>
      </c>
      <c r="H269" s="224">
        <v>1.7894</v>
      </c>
      <c r="I269" s="224">
        <v>0.5675</v>
      </c>
      <c r="J269" s="224">
        <v>1.1772</v>
      </c>
      <c r="K269" s="224">
        <v>0.3567</v>
      </c>
      <c r="L269" s="224">
        <v>0.892</v>
      </c>
      <c r="M269" s="224">
        <v>0.5479</v>
      </c>
      <c r="N269" s="224">
        <v>1.1304</v>
      </c>
      <c r="O269" s="224">
        <v>0.5016</v>
      </c>
      <c r="P269" s="224">
        <v>0</v>
      </c>
    </row>
    <row r="270" spans="1:16" ht="12.75">
      <c r="A270" s="77">
        <v>42</v>
      </c>
      <c r="B270" s="224">
        <v>0</v>
      </c>
      <c r="C270" s="224">
        <v>0</v>
      </c>
      <c r="D270" s="224">
        <v>1.337</v>
      </c>
      <c r="E270" s="224">
        <v>0.386</v>
      </c>
      <c r="F270" s="224">
        <v>2.757</v>
      </c>
      <c r="G270" s="224">
        <v>0.437</v>
      </c>
      <c r="H270" s="224">
        <v>1.72</v>
      </c>
      <c r="I270" s="224">
        <v>0.552</v>
      </c>
      <c r="J270" s="224">
        <v>1.124</v>
      </c>
      <c r="K270" s="224">
        <v>0.349</v>
      </c>
      <c r="L270" s="224">
        <v>0.872</v>
      </c>
      <c r="M270" s="224">
        <v>0.529</v>
      </c>
      <c r="N270" s="224">
        <v>1.076</v>
      </c>
      <c r="O270" s="224">
        <v>0.513</v>
      </c>
      <c r="P270" s="224">
        <v>0</v>
      </c>
    </row>
    <row r="271" spans="1:16" ht="12.75">
      <c r="A271" s="77">
        <v>43</v>
      </c>
      <c r="B271" s="224">
        <v>0</v>
      </c>
      <c r="C271" s="224">
        <v>0</v>
      </c>
      <c r="D271" s="224">
        <v>1.5523</v>
      </c>
      <c r="E271" s="224">
        <v>0.3842</v>
      </c>
      <c r="F271" s="224">
        <v>2.5764</v>
      </c>
      <c r="G271" s="224">
        <v>0.4324</v>
      </c>
      <c r="H271" s="224">
        <v>1.8026</v>
      </c>
      <c r="I271" s="224">
        <v>0.5393</v>
      </c>
      <c r="J271" s="224">
        <v>1.1422</v>
      </c>
      <c r="K271" s="224">
        <v>0.3489</v>
      </c>
      <c r="L271" s="224">
        <v>0.9128</v>
      </c>
      <c r="M271" s="224">
        <v>0.5253</v>
      </c>
      <c r="N271" s="224">
        <v>1.047</v>
      </c>
      <c r="O271" s="224">
        <v>0.5035</v>
      </c>
      <c r="P271" s="224">
        <v>0</v>
      </c>
    </row>
    <row r="272" spans="1:16" ht="12.75">
      <c r="A272" s="77">
        <v>44</v>
      </c>
      <c r="B272" s="224">
        <v>0</v>
      </c>
      <c r="C272" s="224">
        <v>0</v>
      </c>
      <c r="D272" s="224">
        <v>1.7677</v>
      </c>
      <c r="E272" s="224">
        <v>0.3823</v>
      </c>
      <c r="F272" s="224">
        <v>2.3958</v>
      </c>
      <c r="G272" s="224">
        <v>0.4278</v>
      </c>
      <c r="H272" s="224">
        <v>1.8852</v>
      </c>
      <c r="I272" s="224">
        <v>0.5265</v>
      </c>
      <c r="J272" s="224">
        <v>1.1603</v>
      </c>
      <c r="K272" s="224">
        <v>0.3488</v>
      </c>
      <c r="L272" s="224">
        <v>0.9535</v>
      </c>
      <c r="M272" s="224">
        <v>0.5217</v>
      </c>
      <c r="N272" s="224">
        <v>1.018</v>
      </c>
      <c r="O272" s="224">
        <v>0.494</v>
      </c>
      <c r="P272" s="224">
        <v>0</v>
      </c>
    </row>
    <row r="273" spans="1:16" ht="12.75">
      <c r="A273" s="77">
        <v>45</v>
      </c>
      <c r="B273" s="224">
        <v>0</v>
      </c>
      <c r="C273" s="224">
        <v>0</v>
      </c>
      <c r="D273" s="224">
        <v>1.983</v>
      </c>
      <c r="E273" s="224">
        <v>0.3805</v>
      </c>
      <c r="F273" s="224">
        <v>2.2153</v>
      </c>
      <c r="G273" s="224">
        <v>0.4233</v>
      </c>
      <c r="H273" s="224">
        <v>1.9678</v>
      </c>
      <c r="I273" s="224">
        <v>0.5138</v>
      </c>
      <c r="J273" s="224">
        <v>1.1785</v>
      </c>
      <c r="K273" s="224">
        <v>0.3488</v>
      </c>
      <c r="L273" s="224">
        <v>0.9943</v>
      </c>
      <c r="M273" s="224">
        <v>0.518</v>
      </c>
      <c r="N273" s="224">
        <v>0.989</v>
      </c>
      <c r="O273" s="224">
        <v>0.4845</v>
      </c>
      <c r="P273" s="224">
        <v>0</v>
      </c>
    </row>
    <row r="274" spans="1:16" ht="12.75">
      <c r="A274" s="77">
        <v>46</v>
      </c>
      <c r="B274" s="224">
        <v>0</v>
      </c>
      <c r="C274" s="224">
        <v>0</v>
      </c>
      <c r="D274" s="224">
        <v>2.1983</v>
      </c>
      <c r="E274" s="224">
        <v>0.3787</v>
      </c>
      <c r="F274" s="224">
        <v>2.0347</v>
      </c>
      <c r="G274" s="224">
        <v>0.4187</v>
      </c>
      <c r="H274" s="224">
        <v>2.0503</v>
      </c>
      <c r="I274" s="224">
        <v>0.501</v>
      </c>
      <c r="J274" s="224">
        <v>1.1967</v>
      </c>
      <c r="K274" s="224">
        <v>0.3487</v>
      </c>
      <c r="L274" s="224">
        <v>1.035</v>
      </c>
      <c r="M274" s="224">
        <v>0.5143</v>
      </c>
      <c r="N274" s="224">
        <v>0.96</v>
      </c>
      <c r="O274" s="224">
        <v>0.475</v>
      </c>
      <c r="P274" s="224">
        <v>0</v>
      </c>
    </row>
    <row r="275" spans="1:16" ht="12.75">
      <c r="A275" s="77">
        <v>47</v>
      </c>
      <c r="B275" s="224">
        <v>0</v>
      </c>
      <c r="C275" s="224">
        <v>0</v>
      </c>
      <c r="D275" s="224">
        <v>2.4137</v>
      </c>
      <c r="E275" s="224">
        <v>0.3768</v>
      </c>
      <c r="F275" s="224">
        <v>1.8541</v>
      </c>
      <c r="G275" s="224">
        <v>0.4141</v>
      </c>
      <c r="H275" s="224">
        <v>2.1329</v>
      </c>
      <c r="I275" s="224">
        <v>0.4883</v>
      </c>
      <c r="J275" s="224">
        <v>1.2148</v>
      </c>
      <c r="K275" s="224">
        <v>0.3486</v>
      </c>
      <c r="L275" s="224">
        <v>1.0758</v>
      </c>
      <c r="M275" s="224">
        <v>0.5107</v>
      </c>
      <c r="N275" s="224">
        <v>0.931</v>
      </c>
      <c r="O275" s="224">
        <v>0.4655</v>
      </c>
      <c r="P275" s="224">
        <v>0</v>
      </c>
    </row>
    <row r="276" spans="1:16" ht="12.75">
      <c r="A276" s="77">
        <v>48</v>
      </c>
      <c r="B276" s="224">
        <v>0</v>
      </c>
      <c r="C276" s="224">
        <v>0</v>
      </c>
      <c r="D276" s="224">
        <v>2.629</v>
      </c>
      <c r="E276" s="224">
        <v>0.375</v>
      </c>
      <c r="F276" s="224">
        <v>1.6735</v>
      </c>
      <c r="G276" s="224">
        <v>0.4095</v>
      </c>
      <c r="H276" s="224">
        <v>2.2155</v>
      </c>
      <c r="I276" s="224">
        <v>0.4755</v>
      </c>
      <c r="J276" s="224">
        <v>1.233</v>
      </c>
      <c r="K276" s="224">
        <v>0.3485</v>
      </c>
      <c r="L276" s="224">
        <v>1.1165</v>
      </c>
      <c r="M276" s="224">
        <v>0.507</v>
      </c>
      <c r="N276" s="224">
        <v>0.902</v>
      </c>
      <c r="O276" s="224">
        <v>0.456</v>
      </c>
      <c r="P276" s="224">
        <v>0</v>
      </c>
    </row>
    <row r="277" spans="2:16" ht="12.75">
      <c r="B277" s="224"/>
      <c r="C277" s="224"/>
      <c r="D277" s="224"/>
      <c r="E277" s="224"/>
      <c r="F277" s="224"/>
      <c r="G277" s="224"/>
      <c r="H277" s="224"/>
      <c r="I277" s="224"/>
      <c r="J277" s="224"/>
      <c r="K277" s="224"/>
      <c r="L277" s="224"/>
      <c r="M277" s="224"/>
      <c r="N277" s="224"/>
      <c r="O277" s="224"/>
      <c r="P277" s="224"/>
    </row>
    <row r="278" spans="1:2" ht="12.75">
      <c r="A278" s="76" t="e">
        <f>HLOOKUP('[2]NEER Claim Cost Calculator'!$I$22,B282:Q331,MATCH('[2]NEER Claim Cost Calculator'!$K$22,A282:A331))</f>
        <v>#REF!</v>
      </c>
      <c r="B278" s="78" t="s">
        <v>18052</v>
      </c>
    </row>
    <row r="279" spans="1:16" ht="12.75">
      <c r="A279" s="475" t="s">
        <v>18053</v>
      </c>
      <c r="B279" s="475"/>
      <c r="C279" s="475"/>
      <c r="D279" s="475"/>
      <c r="E279" s="475"/>
      <c r="F279" s="475"/>
      <c r="G279" s="475"/>
      <c r="H279" s="475"/>
      <c r="I279" s="475"/>
      <c r="J279" s="475"/>
      <c r="K279" s="475"/>
      <c r="L279" s="475"/>
      <c r="M279" s="475"/>
      <c r="N279" s="475"/>
      <c r="O279" s="475"/>
      <c r="P279" s="475"/>
    </row>
    <row r="280" spans="1:16" ht="12.75">
      <c r="A280" s="479" t="s">
        <v>18054</v>
      </c>
      <c r="B280" s="479" t="s">
        <v>18055</v>
      </c>
      <c r="C280" s="479" t="s">
        <v>18056</v>
      </c>
      <c r="D280" s="479" t="s">
        <v>18057</v>
      </c>
      <c r="E280" s="479" t="s">
        <v>18058</v>
      </c>
      <c r="F280" s="479" t="s">
        <v>18059</v>
      </c>
      <c r="G280" s="479" t="s">
        <v>18060</v>
      </c>
      <c r="H280" s="479" t="s">
        <v>18061</v>
      </c>
      <c r="I280" s="479" t="s">
        <v>18062</v>
      </c>
      <c r="J280" s="479" t="s">
        <v>18063</v>
      </c>
      <c r="K280" s="479" t="s">
        <v>18064</v>
      </c>
      <c r="L280" s="479" t="s">
        <v>18065</v>
      </c>
      <c r="M280" s="479" t="s">
        <v>18066</v>
      </c>
      <c r="N280" s="479" t="s">
        <v>18067</v>
      </c>
      <c r="O280" s="479" t="s">
        <v>18068</v>
      </c>
      <c r="P280" s="479" t="s">
        <v>18069</v>
      </c>
    </row>
    <row r="281" spans="1:16" ht="12.75">
      <c r="A281" s="80" t="s">
        <v>18070</v>
      </c>
      <c r="B281" s="222" t="s">
        <v>18071</v>
      </c>
      <c r="C281" s="222" t="s">
        <v>18072</v>
      </c>
      <c r="D281" s="222" t="s">
        <v>18073</v>
      </c>
      <c r="E281" s="222" t="s">
        <v>18074</v>
      </c>
      <c r="F281" s="222" t="s">
        <v>18075</v>
      </c>
      <c r="G281" s="222" t="s">
        <v>18076</v>
      </c>
      <c r="H281" s="222" t="s">
        <v>18077</v>
      </c>
      <c r="I281" s="222" t="s">
        <v>18078</v>
      </c>
      <c r="J281" s="222" t="s">
        <v>18079</v>
      </c>
      <c r="K281" s="222" t="s">
        <v>18080</v>
      </c>
      <c r="L281" s="222" t="s">
        <v>18081</v>
      </c>
      <c r="M281" s="222" t="s">
        <v>18082</v>
      </c>
      <c r="N281" s="222" t="s">
        <v>18083</v>
      </c>
      <c r="O281" s="222" t="s">
        <v>18084</v>
      </c>
      <c r="P281" s="222" t="s">
        <v>18085</v>
      </c>
    </row>
    <row r="282" spans="1:16" ht="12.75">
      <c r="A282" s="82" t="s">
        <v>18086</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ht="12.75">
      <c r="A283" s="77">
        <v>0</v>
      </c>
      <c r="B283" s="223">
        <v>0</v>
      </c>
      <c r="C283" s="223">
        <v>0</v>
      </c>
      <c r="D283" s="223">
        <v>8.0676</v>
      </c>
      <c r="E283" s="223">
        <v>3.1334</v>
      </c>
      <c r="F283" s="223">
        <v>12.2472</v>
      </c>
      <c r="G283" s="223">
        <v>3.1928</v>
      </c>
      <c r="H283" s="223">
        <v>16.02</v>
      </c>
      <c r="I283" s="223">
        <v>3.9897</v>
      </c>
      <c r="J283" s="223">
        <v>14.274</v>
      </c>
      <c r="K283" s="223">
        <v>3.4502</v>
      </c>
      <c r="L283" s="223">
        <v>6.1812</v>
      </c>
      <c r="M283" s="223">
        <v>4.4501</v>
      </c>
      <c r="N283" s="223">
        <v>0</v>
      </c>
      <c r="O283" s="223">
        <v>0</v>
      </c>
      <c r="P283" s="223">
        <v>0</v>
      </c>
    </row>
    <row r="284" spans="1:16" ht="12.75">
      <c r="A284" s="77">
        <v>1</v>
      </c>
      <c r="B284" s="224">
        <v>0</v>
      </c>
      <c r="C284" s="224">
        <v>0</v>
      </c>
      <c r="D284" s="224">
        <v>7.1712</v>
      </c>
      <c r="E284" s="224">
        <v>2.7852</v>
      </c>
      <c r="F284" s="224">
        <v>10.8864</v>
      </c>
      <c r="G284" s="224">
        <v>2.838</v>
      </c>
      <c r="H284" s="224">
        <v>14.24</v>
      </c>
      <c r="I284" s="224">
        <v>3.5464</v>
      </c>
      <c r="J284" s="224">
        <v>12.688</v>
      </c>
      <c r="K284" s="224">
        <v>3.0668</v>
      </c>
      <c r="L284" s="224">
        <v>5.4944</v>
      </c>
      <c r="M284" s="224">
        <v>3.9556</v>
      </c>
      <c r="N284" s="224">
        <v>0</v>
      </c>
      <c r="O284" s="224">
        <v>0</v>
      </c>
      <c r="P284" s="224">
        <v>0</v>
      </c>
    </row>
    <row r="285" spans="1:16" ht="12.75">
      <c r="A285" s="77">
        <v>2</v>
      </c>
      <c r="B285" s="224">
        <v>0</v>
      </c>
      <c r="C285" s="224">
        <v>0</v>
      </c>
      <c r="D285" s="224">
        <v>6.2748</v>
      </c>
      <c r="E285" s="224">
        <v>2.4371</v>
      </c>
      <c r="F285" s="224">
        <v>9.5256</v>
      </c>
      <c r="G285" s="224">
        <v>2.4833</v>
      </c>
      <c r="H285" s="224">
        <v>12.46</v>
      </c>
      <c r="I285" s="224">
        <v>3.1031</v>
      </c>
      <c r="J285" s="224">
        <v>11.102</v>
      </c>
      <c r="K285" s="224">
        <v>2.6835</v>
      </c>
      <c r="L285" s="224">
        <v>4.8076</v>
      </c>
      <c r="M285" s="224">
        <v>3.4612</v>
      </c>
      <c r="N285" s="224">
        <v>0</v>
      </c>
      <c r="O285" s="224">
        <v>0</v>
      </c>
      <c r="P285" s="224">
        <v>0</v>
      </c>
    </row>
    <row r="286" spans="1:16" ht="12.75">
      <c r="A286" s="77">
        <v>3</v>
      </c>
      <c r="B286" s="224">
        <v>0</v>
      </c>
      <c r="C286" s="224">
        <v>0</v>
      </c>
      <c r="D286" s="224">
        <v>5.3784</v>
      </c>
      <c r="E286" s="224">
        <v>2.0889</v>
      </c>
      <c r="F286" s="224">
        <v>8.1648</v>
      </c>
      <c r="G286" s="224">
        <v>2.1285</v>
      </c>
      <c r="H286" s="224">
        <v>10.68</v>
      </c>
      <c r="I286" s="224">
        <v>2.6598</v>
      </c>
      <c r="J286" s="224">
        <v>9.516</v>
      </c>
      <c r="K286" s="224">
        <v>2.3001</v>
      </c>
      <c r="L286" s="224">
        <v>4.1208</v>
      </c>
      <c r="M286" s="224">
        <v>2.9667</v>
      </c>
      <c r="N286" s="224">
        <v>0</v>
      </c>
      <c r="O286" s="224">
        <v>0</v>
      </c>
      <c r="P286" s="224">
        <v>0</v>
      </c>
    </row>
    <row r="287" spans="1:16" ht="12.75">
      <c r="A287" s="77">
        <v>4</v>
      </c>
      <c r="B287" s="224">
        <v>0</v>
      </c>
      <c r="C287" s="224">
        <v>0</v>
      </c>
      <c r="D287" s="224">
        <v>4.482</v>
      </c>
      <c r="E287" s="224">
        <v>1.7408</v>
      </c>
      <c r="F287" s="224">
        <v>6.804</v>
      </c>
      <c r="G287" s="224">
        <v>1.7738</v>
      </c>
      <c r="H287" s="224">
        <v>8.9</v>
      </c>
      <c r="I287" s="224">
        <v>2.2165</v>
      </c>
      <c r="J287" s="224">
        <v>7.93</v>
      </c>
      <c r="K287" s="224">
        <v>1.9168</v>
      </c>
      <c r="L287" s="224">
        <v>3.434</v>
      </c>
      <c r="M287" s="224">
        <v>2.4723</v>
      </c>
      <c r="N287" s="224">
        <v>0</v>
      </c>
      <c r="O287" s="224">
        <v>0</v>
      </c>
      <c r="P287" s="224">
        <v>0</v>
      </c>
    </row>
    <row r="288" spans="1:16" ht="12.75">
      <c r="A288" s="77">
        <v>5</v>
      </c>
      <c r="B288" s="224">
        <v>0</v>
      </c>
      <c r="C288" s="224">
        <v>0</v>
      </c>
      <c r="D288" s="224">
        <v>3.5856</v>
      </c>
      <c r="E288" s="224">
        <v>1.3926</v>
      </c>
      <c r="F288" s="224">
        <v>5.4432</v>
      </c>
      <c r="G288" s="224">
        <v>1.419</v>
      </c>
      <c r="H288" s="224">
        <v>7.12</v>
      </c>
      <c r="I288" s="224">
        <v>1.7732</v>
      </c>
      <c r="J288" s="224">
        <v>6.344</v>
      </c>
      <c r="K288" s="224">
        <v>1.5334</v>
      </c>
      <c r="L288" s="224">
        <v>2.7472</v>
      </c>
      <c r="M288" s="224">
        <v>1.9778</v>
      </c>
      <c r="N288" s="224">
        <v>0</v>
      </c>
      <c r="O288" s="224">
        <v>0</v>
      </c>
      <c r="P288" s="224">
        <v>0</v>
      </c>
    </row>
    <row r="289" spans="1:16" ht="12.75">
      <c r="A289" s="77">
        <v>6</v>
      </c>
      <c r="B289" s="224">
        <v>0</v>
      </c>
      <c r="C289" s="224">
        <v>0</v>
      </c>
      <c r="D289" s="224">
        <v>2.6892</v>
      </c>
      <c r="E289" s="224">
        <v>1.0445</v>
      </c>
      <c r="F289" s="224">
        <v>4.0824</v>
      </c>
      <c r="G289" s="224">
        <v>1.0643</v>
      </c>
      <c r="H289" s="224">
        <v>5.34</v>
      </c>
      <c r="I289" s="224">
        <v>1.3299</v>
      </c>
      <c r="J289" s="224">
        <v>4.758</v>
      </c>
      <c r="K289" s="224">
        <v>1.1501</v>
      </c>
      <c r="L289" s="224">
        <v>2.0604</v>
      </c>
      <c r="M289" s="224">
        <v>1.4834</v>
      </c>
      <c r="N289" s="224">
        <v>0</v>
      </c>
      <c r="O289" s="224">
        <v>0</v>
      </c>
      <c r="P289" s="224">
        <v>0</v>
      </c>
    </row>
    <row r="290" spans="1:16" ht="12.75">
      <c r="A290" s="77">
        <v>7</v>
      </c>
      <c r="B290" s="224">
        <v>0</v>
      </c>
      <c r="C290" s="224">
        <v>0</v>
      </c>
      <c r="D290" s="224">
        <v>2.5858</v>
      </c>
      <c r="E290" s="224">
        <v>1.0154</v>
      </c>
      <c r="F290" s="224">
        <v>3.8924</v>
      </c>
      <c r="G290" s="224">
        <v>1.0347</v>
      </c>
      <c r="H290" s="224">
        <v>5.1236</v>
      </c>
      <c r="I290" s="224">
        <v>1.293</v>
      </c>
      <c r="J290" s="224">
        <v>4.6338</v>
      </c>
      <c r="K290" s="224">
        <v>1.1181</v>
      </c>
      <c r="L290" s="224">
        <v>2.0747</v>
      </c>
      <c r="M290" s="224">
        <v>1.4421</v>
      </c>
      <c r="N290" s="224">
        <v>0</v>
      </c>
      <c r="O290" s="224">
        <v>0</v>
      </c>
      <c r="P290" s="224">
        <v>0</v>
      </c>
    </row>
    <row r="291" spans="1:16" ht="12.75">
      <c r="A291" s="77">
        <v>8</v>
      </c>
      <c r="B291" s="224">
        <v>0</v>
      </c>
      <c r="C291" s="224">
        <v>0</v>
      </c>
      <c r="D291" s="224">
        <v>2.4825</v>
      </c>
      <c r="E291" s="224">
        <v>0.9864</v>
      </c>
      <c r="F291" s="224">
        <v>3.7023</v>
      </c>
      <c r="G291" s="224">
        <v>1.0051</v>
      </c>
      <c r="H291" s="224">
        <v>4.9072</v>
      </c>
      <c r="I291" s="224">
        <v>1.256</v>
      </c>
      <c r="J291" s="224">
        <v>4.5095</v>
      </c>
      <c r="K291" s="224">
        <v>1.0862</v>
      </c>
      <c r="L291" s="224">
        <v>2.089</v>
      </c>
      <c r="M291" s="224">
        <v>1.4009</v>
      </c>
      <c r="N291" s="224">
        <v>0</v>
      </c>
      <c r="O291" s="224">
        <v>0</v>
      </c>
      <c r="P291" s="224">
        <v>0</v>
      </c>
    </row>
    <row r="292" spans="1:16" ht="12.75">
      <c r="A292" s="77">
        <v>9</v>
      </c>
      <c r="B292" s="224">
        <v>0</v>
      </c>
      <c r="C292" s="224">
        <v>0</v>
      </c>
      <c r="D292" s="224">
        <v>2.3791</v>
      </c>
      <c r="E292" s="224">
        <v>0.9574</v>
      </c>
      <c r="F292" s="224">
        <v>3.5123</v>
      </c>
      <c r="G292" s="224">
        <v>0.9756</v>
      </c>
      <c r="H292" s="224">
        <v>4.6909</v>
      </c>
      <c r="I292" s="224">
        <v>1.2191</v>
      </c>
      <c r="J292" s="224">
        <v>4.3853</v>
      </c>
      <c r="K292" s="224">
        <v>1.0542</v>
      </c>
      <c r="L292" s="224">
        <v>2.1033</v>
      </c>
      <c r="M292" s="224">
        <v>1.3597</v>
      </c>
      <c r="N292" s="224">
        <v>0</v>
      </c>
      <c r="O292" s="224">
        <v>0</v>
      </c>
      <c r="P292" s="224">
        <v>0</v>
      </c>
    </row>
    <row r="293" spans="1:16" ht="12.75">
      <c r="A293" s="77">
        <v>10</v>
      </c>
      <c r="B293" s="224">
        <v>0</v>
      </c>
      <c r="C293" s="224">
        <v>0</v>
      </c>
      <c r="D293" s="224">
        <v>2.2757</v>
      </c>
      <c r="E293" s="224">
        <v>0.9284</v>
      </c>
      <c r="F293" s="224">
        <v>3.3222</v>
      </c>
      <c r="G293" s="224">
        <v>0.946</v>
      </c>
      <c r="H293" s="224">
        <v>4.4745</v>
      </c>
      <c r="I293" s="224">
        <v>1.1821</v>
      </c>
      <c r="J293" s="224">
        <v>4.261</v>
      </c>
      <c r="K293" s="224">
        <v>1.0223</v>
      </c>
      <c r="L293" s="224">
        <v>2.1176</v>
      </c>
      <c r="M293" s="224">
        <v>1.3185</v>
      </c>
      <c r="N293" s="224">
        <v>0</v>
      </c>
      <c r="O293" s="224">
        <v>0</v>
      </c>
      <c r="P293" s="224">
        <v>0</v>
      </c>
    </row>
    <row r="294" spans="1:16" ht="12.75">
      <c r="A294" s="77">
        <v>11</v>
      </c>
      <c r="B294" s="224">
        <v>0</v>
      </c>
      <c r="C294" s="224">
        <v>0</v>
      </c>
      <c r="D294" s="224">
        <v>2.1723</v>
      </c>
      <c r="E294" s="224">
        <v>0.8994</v>
      </c>
      <c r="F294" s="224">
        <v>3.1322</v>
      </c>
      <c r="G294" s="224">
        <v>0.9164</v>
      </c>
      <c r="H294" s="224">
        <v>4.2581</v>
      </c>
      <c r="I294" s="224">
        <v>1.1452</v>
      </c>
      <c r="J294" s="224">
        <v>4.1368</v>
      </c>
      <c r="K294" s="224">
        <v>0.9903</v>
      </c>
      <c r="L294" s="224">
        <v>2.1319</v>
      </c>
      <c r="M294" s="224">
        <v>1.2773</v>
      </c>
      <c r="N294" s="224">
        <v>0</v>
      </c>
      <c r="O294" s="224">
        <v>0</v>
      </c>
      <c r="P294" s="224">
        <v>0</v>
      </c>
    </row>
    <row r="295" spans="1:16" ht="12.75">
      <c r="A295" s="77">
        <v>12</v>
      </c>
      <c r="B295" s="224">
        <v>0</v>
      </c>
      <c r="C295" s="224">
        <v>0</v>
      </c>
      <c r="D295" s="224">
        <v>2.069</v>
      </c>
      <c r="E295" s="224">
        <v>0.8704</v>
      </c>
      <c r="F295" s="224">
        <v>2.9421</v>
      </c>
      <c r="G295" s="224">
        <v>0.8869</v>
      </c>
      <c r="H295" s="224">
        <v>4.0417</v>
      </c>
      <c r="I295" s="224">
        <v>1.1083</v>
      </c>
      <c r="J295" s="224">
        <v>4.0125</v>
      </c>
      <c r="K295" s="224">
        <v>0.9584</v>
      </c>
      <c r="L295" s="224">
        <v>2.1462</v>
      </c>
      <c r="M295" s="224">
        <v>1.2361</v>
      </c>
      <c r="N295" s="224">
        <v>0</v>
      </c>
      <c r="O295" s="224">
        <v>0</v>
      </c>
      <c r="P295" s="224">
        <v>0</v>
      </c>
    </row>
    <row r="296" spans="1:16" ht="12.75">
      <c r="A296" s="77">
        <v>13</v>
      </c>
      <c r="B296" s="224">
        <v>0</v>
      </c>
      <c r="C296" s="224">
        <v>0</v>
      </c>
      <c r="D296" s="224">
        <v>1.9656</v>
      </c>
      <c r="E296" s="224">
        <v>0.8414</v>
      </c>
      <c r="F296" s="224">
        <v>2.7521</v>
      </c>
      <c r="G296" s="224">
        <v>0.8573</v>
      </c>
      <c r="H296" s="224">
        <v>3.8253</v>
      </c>
      <c r="I296" s="224">
        <v>1.0713</v>
      </c>
      <c r="J296" s="224">
        <v>3.8883</v>
      </c>
      <c r="K296" s="224">
        <v>0.9264</v>
      </c>
      <c r="L296" s="224">
        <v>2.1604</v>
      </c>
      <c r="M296" s="224">
        <v>1.1949</v>
      </c>
      <c r="N296" s="224">
        <v>0</v>
      </c>
      <c r="O296" s="224">
        <v>0</v>
      </c>
      <c r="P296" s="224">
        <v>0</v>
      </c>
    </row>
    <row r="297" spans="1:16" ht="12.75">
      <c r="A297" s="77">
        <v>14</v>
      </c>
      <c r="B297" s="224">
        <v>0</v>
      </c>
      <c r="C297" s="224">
        <v>0</v>
      </c>
      <c r="D297" s="224">
        <v>1.8622</v>
      </c>
      <c r="E297" s="224">
        <v>0.8124</v>
      </c>
      <c r="F297" s="224">
        <v>2.562</v>
      </c>
      <c r="G297" s="224">
        <v>0.8278</v>
      </c>
      <c r="H297" s="224">
        <v>3.6089</v>
      </c>
      <c r="I297" s="224">
        <v>1.0344</v>
      </c>
      <c r="J297" s="224">
        <v>3.764</v>
      </c>
      <c r="K297" s="224">
        <v>0.8945</v>
      </c>
      <c r="L297" s="224">
        <v>2.1747</v>
      </c>
      <c r="M297" s="224">
        <v>1.1537</v>
      </c>
      <c r="N297" s="224">
        <v>0</v>
      </c>
      <c r="O297" s="224">
        <v>0</v>
      </c>
      <c r="P297" s="224">
        <v>0</v>
      </c>
    </row>
    <row r="298" spans="1:16" ht="12.75">
      <c r="A298" s="77">
        <v>15</v>
      </c>
      <c r="B298" s="224">
        <v>0</v>
      </c>
      <c r="C298" s="224">
        <v>0</v>
      </c>
      <c r="D298" s="224">
        <v>1.7588</v>
      </c>
      <c r="E298" s="224">
        <v>0.7833</v>
      </c>
      <c r="F298" s="224">
        <v>2.372</v>
      </c>
      <c r="G298" s="224">
        <v>0.7982</v>
      </c>
      <c r="H298" s="224">
        <v>3.3926</v>
      </c>
      <c r="I298" s="224">
        <v>0.9974</v>
      </c>
      <c r="J298" s="224">
        <v>3.6398</v>
      </c>
      <c r="K298" s="224">
        <v>0.8625</v>
      </c>
      <c r="L298" s="224">
        <v>2.189</v>
      </c>
      <c r="M298" s="224">
        <v>1.1125</v>
      </c>
      <c r="N298" s="224">
        <v>0</v>
      </c>
      <c r="O298" s="224">
        <v>0</v>
      </c>
      <c r="P298" s="224">
        <v>0</v>
      </c>
    </row>
    <row r="299" spans="1:16" ht="12.75">
      <c r="A299" s="77">
        <v>16</v>
      </c>
      <c r="B299" s="224">
        <v>0</v>
      </c>
      <c r="C299" s="224">
        <v>0</v>
      </c>
      <c r="D299" s="224">
        <v>1.6555</v>
      </c>
      <c r="E299" s="224">
        <v>0.7543</v>
      </c>
      <c r="F299" s="224">
        <v>2.1819</v>
      </c>
      <c r="G299" s="224">
        <v>0.7686</v>
      </c>
      <c r="H299" s="224">
        <v>3.1762</v>
      </c>
      <c r="I299" s="224">
        <v>0.9605</v>
      </c>
      <c r="J299" s="224">
        <v>3.5155</v>
      </c>
      <c r="K299" s="224">
        <v>0.8306</v>
      </c>
      <c r="L299" s="224">
        <v>2.2033</v>
      </c>
      <c r="M299" s="224">
        <v>1.0713</v>
      </c>
      <c r="N299" s="224">
        <v>0</v>
      </c>
      <c r="O299" s="224">
        <v>0</v>
      </c>
      <c r="P299" s="224">
        <v>0</v>
      </c>
    </row>
    <row r="300" spans="1:16" ht="12.75">
      <c r="A300" s="77">
        <v>17</v>
      </c>
      <c r="B300" s="224">
        <v>0</v>
      </c>
      <c r="C300" s="224">
        <v>0</v>
      </c>
      <c r="D300" s="224">
        <v>1.5521</v>
      </c>
      <c r="E300" s="224">
        <v>0.7253</v>
      </c>
      <c r="F300" s="224">
        <v>1.9919</v>
      </c>
      <c r="G300" s="224">
        <v>0.7391</v>
      </c>
      <c r="H300" s="224">
        <v>2.9598</v>
      </c>
      <c r="I300" s="224">
        <v>0.9235</v>
      </c>
      <c r="J300" s="224">
        <v>3.3913</v>
      </c>
      <c r="K300" s="224">
        <v>0.7986</v>
      </c>
      <c r="L300" s="224">
        <v>2.2176</v>
      </c>
      <c r="M300" s="224">
        <v>1.0301</v>
      </c>
      <c r="N300" s="224">
        <v>0</v>
      </c>
      <c r="O300" s="224">
        <v>0</v>
      </c>
      <c r="P300" s="224">
        <v>0</v>
      </c>
    </row>
    <row r="301" spans="1:16" ht="12.75">
      <c r="A301" s="77">
        <v>18</v>
      </c>
      <c r="B301" s="224">
        <v>0</v>
      </c>
      <c r="C301" s="224">
        <v>0</v>
      </c>
      <c r="D301" s="224">
        <v>1.4487</v>
      </c>
      <c r="E301" s="224">
        <v>0.6963</v>
      </c>
      <c r="F301" s="224">
        <v>1.8018</v>
      </c>
      <c r="G301" s="224">
        <v>0.7095</v>
      </c>
      <c r="H301" s="224">
        <v>2.7434</v>
      </c>
      <c r="I301" s="224">
        <v>0.8866</v>
      </c>
      <c r="J301" s="224">
        <v>3.267</v>
      </c>
      <c r="K301" s="224">
        <v>0.7667</v>
      </c>
      <c r="L301" s="224">
        <v>2.2319</v>
      </c>
      <c r="M301" s="224">
        <v>0.9889</v>
      </c>
      <c r="N301" s="224">
        <v>2.687</v>
      </c>
      <c r="O301" s="224">
        <v>0.7686</v>
      </c>
      <c r="P301" s="224">
        <v>0</v>
      </c>
    </row>
    <row r="302" spans="1:16" ht="12.75">
      <c r="A302" s="77">
        <v>19</v>
      </c>
      <c r="B302" s="224">
        <v>0</v>
      </c>
      <c r="C302" s="224">
        <v>0</v>
      </c>
      <c r="D302" s="224">
        <v>1.5939</v>
      </c>
      <c r="E302" s="224">
        <v>0.681</v>
      </c>
      <c r="F302" s="224">
        <v>1.9337</v>
      </c>
      <c r="G302" s="224">
        <v>0.6984</v>
      </c>
      <c r="H302" s="224">
        <v>2.6978</v>
      </c>
      <c r="I302" s="224">
        <v>0.8705</v>
      </c>
      <c r="J302" s="224">
        <v>3.1434</v>
      </c>
      <c r="K302" s="224">
        <v>0.7629</v>
      </c>
      <c r="L302" s="224">
        <v>2.1483</v>
      </c>
      <c r="M302" s="224">
        <v>0.9854</v>
      </c>
      <c r="N302" s="224">
        <v>2.6123</v>
      </c>
      <c r="O302" s="224">
        <v>0.7473</v>
      </c>
      <c r="P302" s="224">
        <v>0</v>
      </c>
    </row>
    <row r="303" spans="1:16" ht="12.75">
      <c r="A303" s="77">
        <v>20</v>
      </c>
      <c r="B303" s="224">
        <v>0</v>
      </c>
      <c r="C303" s="224">
        <v>0</v>
      </c>
      <c r="D303" s="224">
        <v>1.7391</v>
      </c>
      <c r="E303" s="224">
        <v>0.6657</v>
      </c>
      <c r="F303" s="224">
        <v>2.0655</v>
      </c>
      <c r="G303" s="224">
        <v>0.6873</v>
      </c>
      <c r="H303" s="224">
        <v>2.6523</v>
      </c>
      <c r="I303" s="224">
        <v>0.8543</v>
      </c>
      <c r="J303" s="224">
        <v>3.0198</v>
      </c>
      <c r="K303" s="224">
        <v>0.7591</v>
      </c>
      <c r="L303" s="224">
        <v>2.0647</v>
      </c>
      <c r="M303" s="224">
        <v>0.9819</v>
      </c>
      <c r="N303" s="224">
        <v>2.5377</v>
      </c>
      <c r="O303" s="224">
        <v>0.7259</v>
      </c>
      <c r="P303" s="224">
        <v>0</v>
      </c>
    </row>
    <row r="304" spans="1:16" ht="12.75">
      <c r="A304" s="77">
        <v>21</v>
      </c>
      <c r="B304" s="224">
        <v>0</v>
      </c>
      <c r="C304" s="224">
        <v>0</v>
      </c>
      <c r="D304" s="224">
        <v>1.8843</v>
      </c>
      <c r="E304" s="224">
        <v>0.6503</v>
      </c>
      <c r="F304" s="224">
        <v>2.1974</v>
      </c>
      <c r="G304" s="224">
        <v>0.6762</v>
      </c>
      <c r="H304" s="224">
        <v>2.6067</v>
      </c>
      <c r="I304" s="224">
        <v>0.8382</v>
      </c>
      <c r="J304" s="224">
        <v>2.8962</v>
      </c>
      <c r="K304" s="224">
        <v>0.7554</v>
      </c>
      <c r="L304" s="224">
        <v>1.9811</v>
      </c>
      <c r="M304" s="224">
        <v>0.9785</v>
      </c>
      <c r="N304" s="224">
        <v>2.463</v>
      </c>
      <c r="O304" s="224">
        <v>0.7046</v>
      </c>
      <c r="P304" s="224">
        <v>0</v>
      </c>
    </row>
    <row r="305" spans="1:16" ht="12.75">
      <c r="A305" s="77">
        <v>22</v>
      </c>
      <c r="B305" s="224">
        <v>0</v>
      </c>
      <c r="C305" s="224">
        <v>0</v>
      </c>
      <c r="D305" s="224">
        <v>2.0295</v>
      </c>
      <c r="E305" s="224">
        <v>0.635</v>
      </c>
      <c r="F305" s="224">
        <v>2.3293</v>
      </c>
      <c r="G305" s="224">
        <v>0.6652</v>
      </c>
      <c r="H305" s="224">
        <v>2.5611</v>
      </c>
      <c r="I305" s="224">
        <v>0.8221</v>
      </c>
      <c r="J305" s="224">
        <v>2.7727</v>
      </c>
      <c r="K305" s="224">
        <v>0.7516</v>
      </c>
      <c r="L305" s="224">
        <v>1.8974</v>
      </c>
      <c r="M305" s="224">
        <v>0.975</v>
      </c>
      <c r="N305" s="224">
        <v>2.3884</v>
      </c>
      <c r="O305" s="224">
        <v>0.6832</v>
      </c>
      <c r="P305" s="224">
        <v>0</v>
      </c>
    </row>
    <row r="306" spans="1:16" ht="12.75">
      <c r="A306" s="77">
        <v>23</v>
      </c>
      <c r="B306" s="224">
        <v>0</v>
      </c>
      <c r="C306" s="224">
        <v>0</v>
      </c>
      <c r="D306" s="224">
        <v>2.1746</v>
      </c>
      <c r="E306" s="224">
        <v>0.6197</v>
      </c>
      <c r="F306" s="224">
        <v>2.4611</v>
      </c>
      <c r="G306" s="224">
        <v>0.6541</v>
      </c>
      <c r="H306" s="224">
        <v>2.5156</v>
      </c>
      <c r="I306" s="224">
        <v>0.8059</v>
      </c>
      <c r="J306" s="224">
        <v>2.6491</v>
      </c>
      <c r="K306" s="224">
        <v>0.7478</v>
      </c>
      <c r="L306" s="224">
        <v>1.8138</v>
      </c>
      <c r="M306" s="224">
        <v>0.9715</v>
      </c>
      <c r="N306" s="224">
        <v>2.3138</v>
      </c>
      <c r="O306" s="224">
        <v>0.6619</v>
      </c>
      <c r="P306" s="224">
        <v>0</v>
      </c>
    </row>
    <row r="307" spans="1:16" ht="12.75">
      <c r="A307" s="77">
        <v>24</v>
      </c>
      <c r="B307" s="224">
        <v>0</v>
      </c>
      <c r="C307" s="224">
        <v>0</v>
      </c>
      <c r="D307" s="224">
        <v>2.3198</v>
      </c>
      <c r="E307" s="224">
        <v>0.6044</v>
      </c>
      <c r="F307" s="224">
        <v>2.593</v>
      </c>
      <c r="G307" s="224">
        <v>0.643</v>
      </c>
      <c r="H307" s="224">
        <v>2.47</v>
      </c>
      <c r="I307" s="224">
        <v>0.7898</v>
      </c>
      <c r="J307" s="224">
        <v>2.5255</v>
      </c>
      <c r="K307" s="224">
        <v>0.744</v>
      </c>
      <c r="L307" s="224">
        <v>1.7302</v>
      </c>
      <c r="M307" s="224">
        <v>0.968</v>
      </c>
      <c r="N307" s="224">
        <v>2.2391</v>
      </c>
      <c r="O307" s="224">
        <v>0.6405</v>
      </c>
      <c r="P307" s="224">
        <v>0</v>
      </c>
    </row>
    <row r="308" spans="1:16" ht="12.75">
      <c r="A308" s="77">
        <v>25</v>
      </c>
      <c r="B308" s="224">
        <v>0</v>
      </c>
      <c r="C308" s="224">
        <v>0</v>
      </c>
      <c r="D308" s="224">
        <v>2.465</v>
      </c>
      <c r="E308" s="224">
        <v>0.589</v>
      </c>
      <c r="F308" s="224">
        <v>2.7248</v>
      </c>
      <c r="G308" s="224">
        <v>0.6319</v>
      </c>
      <c r="H308" s="224">
        <v>2.4244</v>
      </c>
      <c r="I308" s="224">
        <v>0.7737</v>
      </c>
      <c r="J308" s="224">
        <v>2.4019</v>
      </c>
      <c r="K308" s="224">
        <v>0.7402</v>
      </c>
      <c r="L308" s="224">
        <v>1.6466</v>
      </c>
      <c r="M308" s="224">
        <v>0.9645</v>
      </c>
      <c r="N308" s="224">
        <v>2.1645</v>
      </c>
      <c r="O308" s="224">
        <v>0.6192</v>
      </c>
      <c r="P308" s="224">
        <v>0</v>
      </c>
    </row>
    <row r="309" spans="1:16" ht="12.75">
      <c r="A309" s="77">
        <v>26</v>
      </c>
      <c r="B309" s="224">
        <v>0</v>
      </c>
      <c r="C309" s="224">
        <v>0</v>
      </c>
      <c r="D309" s="224">
        <v>2.6102</v>
      </c>
      <c r="E309" s="224">
        <v>0.5737</v>
      </c>
      <c r="F309" s="224">
        <v>2.8567</v>
      </c>
      <c r="G309" s="224">
        <v>0.6208</v>
      </c>
      <c r="H309" s="224">
        <v>2.3789</v>
      </c>
      <c r="I309" s="224">
        <v>0.7575</v>
      </c>
      <c r="J309" s="224">
        <v>2.2783</v>
      </c>
      <c r="K309" s="224">
        <v>0.7365</v>
      </c>
      <c r="L309" s="224">
        <v>1.563</v>
      </c>
      <c r="M309" s="224">
        <v>0.961</v>
      </c>
      <c r="N309" s="224">
        <v>2.0899</v>
      </c>
      <c r="O309" s="224">
        <v>0.5978</v>
      </c>
      <c r="P309" s="224">
        <v>0</v>
      </c>
    </row>
    <row r="310" spans="1:16" ht="12.75">
      <c r="A310" s="77">
        <v>27</v>
      </c>
      <c r="B310" s="224">
        <v>0</v>
      </c>
      <c r="C310" s="224">
        <v>0</v>
      </c>
      <c r="D310" s="224">
        <v>2.7554</v>
      </c>
      <c r="E310" s="224">
        <v>0.5584</v>
      </c>
      <c r="F310" s="224">
        <v>2.9886</v>
      </c>
      <c r="G310" s="224">
        <v>0.6097</v>
      </c>
      <c r="H310" s="224">
        <v>2.3333</v>
      </c>
      <c r="I310" s="224">
        <v>0.7414</v>
      </c>
      <c r="J310" s="224">
        <v>2.1547</v>
      </c>
      <c r="K310" s="224">
        <v>0.7327</v>
      </c>
      <c r="L310" s="224">
        <v>1.4794</v>
      </c>
      <c r="M310" s="224">
        <v>0.9576</v>
      </c>
      <c r="N310" s="224">
        <v>2.0152</v>
      </c>
      <c r="O310" s="224">
        <v>0.5765</v>
      </c>
      <c r="P310" s="224">
        <v>0</v>
      </c>
    </row>
    <row r="311" spans="1:16" ht="12.75">
      <c r="A311" s="77">
        <v>28</v>
      </c>
      <c r="B311" s="224">
        <v>0</v>
      </c>
      <c r="C311" s="224">
        <v>0</v>
      </c>
      <c r="D311" s="224">
        <v>2.9006</v>
      </c>
      <c r="E311" s="224">
        <v>0.5431</v>
      </c>
      <c r="F311" s="224">
        <v>3.1204</v>
      </c>
      <c r="G311" s="224">
        <v>0.5986</v>
      </c>
      <c r="H311" s="224">
        <v>2.2877</v>
      </c>
      <c r="I311" s="224">
        <v>0.7253</v>
      </c>
      <c r="J311" s="224">
        <v>2.0311</v>
      </c>
      <c r="K311" s="224">
        <v>0.7289</v>
      </c>
      <c r="L311" s="224">
        <v>1.3957</v>
      </c>
      <c r="M311" s="224">
        <v>0.9541</v>
      </c>
      <c r="N311" s="224">
        <v>1.9406</v>
      </c>
      <c r="O311" s="224">
        <v>0.5551</v>
      </c>
      <c r="P311" s="224">
        <v>0</v>
      </c>
    </row>
    <row r="312" spans="1:16" ht="12.75">
      <c r="A312" s="77">
        <v>29</v>
      </c>
      <c r="B312" s="224">
        <v>0</v>
      </c>
      <c r="C312" s="224">
        <v>0</v>
      </c>
      <c r="D312" s="224">
        <v>3.0458</v>
      </c>
      <c r="E312" s="224">
        <v>0.5277</v>
      </c>
      <c r="F312" s="224">
        <v>3.2523</v>
      </c>
      <c r="G312" s="224">
        <v>0.5875</v>
      </c>
      <c r="H312" s="224">
        <v>2.2422</v>
      </c>
      <c r="I312" s="224">
        <v>0.7091</v>
      </c>
      <c r="J312" s="224">
        <v>1.9075</v>
      </c>
      <c r="K312" s="224">
        <v>0.7251</v>
      </c>
      <c r="L312" s="224">
        <v>1.3121</v>
      </c>
      <c r="M312" s="224">
        <v>0.9506</v>
      </c>
      <c r="N312" s="224">
        <v>1.8659</v>
      </c>
      <c r="O312" s="224">
        <v>0.5338</v>
      </c>
      <c r="P312" s="224">
        <v>0</v>
      </c>
    </row>
    <row r="313" spans="1:16" ht="12.75">
      <c r="A313" s="77">
        <v>30</v>
      </c>
      <c r="B313" s="224">
        <v>0</v>
      </c>
      <c r="C313" s="224">
        <v>0</v>
      </c>
      <c r="D313" s="224">
        <v>3.191</v>
      </c>
      <c r="E313" s="224">
        <v>0.5124</v>
      </c>
      <c r="F313" s="224">
        <v>3.3842</v>
      </c>
      <c r="G313" s="224">
        <v>0.5765</v>
      </c>
      <c r="H313" s="224">
        <v>2.1966</v>
      </c>
      <c r="I313" s="224">
        <v>0.693</v>
      </c>
      <c r="J313" s="224">
        <v>1.784</v>
      </c>
      <c r="K313" s="224">
        <v>0.7214</v>
      </c>
      <c r="L313" s="224">
        <v>1.2285</v>
      </c>
      <c r="M313" s="224">
        <v>0.9471</v>
      </c>
      <c r="N313" s="224">
        <v>1.7913</v>
      </c>
      <c r="O313" s="224">
        <v>0.5124</v>
      </c>
      <c r="P313" s="224">
        <v>0</v>
      </c>
    </row>
    <row r="314" spans="1:16" ht="12.75">
      <c r="A314" s="77">
        <v>31</v>
      </c>
      <c r="B314" s="224">
        <v>0</v>
      </c>
      <c r="C314" s="224">
        <v>0</v>
      </c>
      <c r="D314" s="224">
        <v>3.3135</v>
      </c>
      <c r="E314" s="224">
        <v>0.5032</v>
      </c>
      <c r="F314" s="224">
        <v>3.2822</v>
      </c>
      <c r="G314" s="224">
        <v>0.5697</v>
      </c>
      <c r="H314" s="224">
        <v>2.1878</v>
      </c>
      <c r="I314" s="224">
        <v>0.6818</v>
      </c>
      <c r="J314" s="224">
        <v>1.7981</v>
      </c>
      <c r="K314" s="224">
        <v>0.7082</v>
      </c>
      <c r="L314" s="224">
        <v>1.2229</v>
      </c>
      <c r="M314" s="224">
        <v>0.9265</v>
      </c>
      <c r="N314" s="224">
        <v>1.7333</v>
      </c>
      <c r="O314" s="224">
        <v>0.53</v>
      </c>
      <c r="P314" s="224">
        <v>0</v>
      </c>
    </row>
    <row r="315" spans="1:16" ht="12.75">
      <c r="A315" s="77">
        <v>32</v>
      </c>
      <c r="B315" s="224">
        <v>0</v>
      </c>
      <c r="C315" s="224">
        <v>0</v>
      </c>
      <c r="D315" s="224">
        <v>3.4361</v>
      </c>
      <c r="E315" s="224">
        <v>0.494</v>
      </c>
      <c r="F315" s="224">
        <v>3.1803</v>
      </c>
      <c r="G315" s="224">
        <v>0.5629</v>
      </c>
      <c r="H315" s="224">
        <v>2.179</v>
      </c>
      <c r="I315" s="224">
        <v>0.6707</v>
      </c>
      <c r="J315" s="224">
        <v>1.8123</v>
      </c>
      <c r="K315" s="224">
        <v>0.6951</v>
      </c>
      <c r="L315" s="224">
        <v>1.2173</v>
      </c>
      <c r="M315" s="224">
        <v>0.9059</v>
      </c>
      <c r="N315" s="224">
        <v>1.6753</v>
      </c>
      <c r="O315" s="224">
        <v>0.5475</v>
      </c>
      <c r="P315" s="224">
        <v>0</v>
      </c>
    </row>
    <row r="316" spans="1:16" ht="12.75">
      <c r="A316" s="77">
        <v>33</v>
      </c>
      <c r="B316" s="224">
        <v>0</v>
      </c>
      <c r="C316" s="224">
        <v>0</v>
      </c>
      <c r="D316" s="224">
        <v>3.5587</v>
      </c>
      <c r="E316" s="224">
        <v>0.4848</v>
      </c>
      <c r="F316" s="224">
        <v>3.0784</v>
      </c>
      <c r="G316" s="224">
        <v>0.5561</v>
      </c>
      <c r="H316" s="224">
        <v>2.1702</v>
      </c>
      <c r="I316" s="224">
        <v>0.6595</v>
      </c>
      <c r="J316" s="224">
        <v>1.8265</v>
      </c>
      <c r="K316" s="224">
        <v>0.682</v>
      </c>
      <c r="L316" s="224">
        <v>1.2116</v>
      </c>
      <c r="M316" s="224">
        <v>0.8853</v>
      </c>
      <c r="N316" s="224">
        <v>1.6172</v>
      </c>
      <c r="O316" s="224">
        <v>0.5651</v>
      </c>
      <c r="P316" s="224">
        <v>0</v>
      </c>
    </row>
    <row r="317" spans="1:16" ht="12.75">
      <c r="A317" s="77">
        <v>34</v>
      </c>
      <c r="B317" s="224">
        <v>0</v>
      </c>
      <c r="C317" s="224">
        <v>0</v>
      </c>
      <c r="D317" s="224">
        <v>3.6813</v>
      </c>
      <c r="E317" s="224">
        <v>0.4756</v>
      </c>
      <c r="F317" s="224">
        <v>2.9764</v>
      </c>
      <c r="G317" s="224">
        <v>0.5493</v>
      </c>
      <c r="H317" s="224">
        <v>2.1614</v>
      </c>
      <c r="I317" s="224">
        <v>0.6483</v>
      </c>
      <c r="J317" s="224">
        <v>1.8406</v>
      </c>
      <c r="K317" s="224">
        <v>0.6689</v>
      </c>
      <c r="L317" s="224">
        <v>1.206</v>
      </c>
      <c r="M317" s="224">
        <v>0.8647</v>
      </c>
      <c r="N317" s="224">
        <v>1.5592</v>
      </c>
      <c r="O317" s="224">
        <v>0.5826</v>
      </c>
      <c r="P317" s="224">
        <v>0</v>
      </c>
    </row>
    <row r="318" spans="1:16" ht="12.75">
      <c r="A318" s="77">
        <v>35</v>
      </c>
      <c r="B318" s="224">
        <v>0</v>
      </c>
      <c r="C318" s="224">
        <v>0</v>
      </c>
      <c r="D318" s="224">
        <v>3.8039</v>
      </c>
      <c r="E318" s="224">
        <v>0.4664</v>
      </c>
      <c r="F318" s="224">
        <v>2.8745</v>
      </c>
      <c r="G318" s="224">
        <v>0.5425</v>
      </c>
      <c r="H318" s="224">
        <v>2.1526</v>
      </c>
      <c r="I318" s="224">
        <v>0.6372</v>
      </c>
      <c r="J318" s="224">
        <v>1.8548</v>
      </c>
      <c r="K318" s="224">
        <v>0.6558</v>
      </c>
      <c r="L318" s="224">
        <v>1.2004</v>
      </c>
      <c r="M318" s="224">
        <v>0.8441</v>
      </c>
      <c r="N318" s="224">
        <v>1.5012</v>
      </c>
      <c r="O318" s="224">
        <v>0.6002</v>
      </c>
      <c r="P318" s="224">
        <v>0</v>
      </c>
    </row>
    <row r="319" spans="1:16" ht="12.75">
      <c r="A319" s="77">
        <v>36</v>
      </c>
      <c r="B319" s="224">
        <v>0</v>
      </c>
      <c r="C319" s="224">
        <v>0</v>
      </c>
      <c r="D319" s="224">
        <v>3.9265</v>
      </c>
      <c r="E319" s="224">
        <v>0.4572</v>
      </c>
      <c r="F319" s="224">
        <v>2.7726</v>
      </c>
      <c r="G319" s="224">
        <v>0.5357</v>
      </c>
      <c r="H319" s="224">
        <v>2.1438</v>
      </c>
      <c r="I319" s="224">
        <v>0.626</v>
      </c>
      <c r="J319" s="224">
        <v>1.869</v>
      </c>
      <c r="K319" s="224">
        <v>0.6427</v>
      </c>
      <c r="L319" s="224">
        <v>1.1948</v>
      </c>
      <c r="M319" s="224">
        <v>0.8236</v>
      </c>
      <c r="N319" s="224">
        <v>1.4432</v>
      </c>
      <c r="O319" s="224">
        <v>0.6177</v>
      </c>
      <c r="P319" s="224">
        <v>0</v>
      </c>
    </row>
    <row r="320" spans="1:16" ht="12.75">
      <c r="A320" s="77">
        <v>37</v>
      </c>
      <c r="B320" s="224">
        <v>0</v>
      </c>
      <c r="C320" s="224">
        <v>0</v>
      </c>
      <c r="D320" s="224">
        <v>4.0491</v>
      </c>
      <c r="E320" s="224">
        <v>0.448</v>
      </c>
      <c r="F320" s="224">
        <v>2.6706</v>
      </c>
      <c r="G320" s="224">
        <v>0.5289</v>
      </c>
      <c r="H320" s="224">
        <v>2.135</v>
      </c>
      <c r="I320" s="224">
        <v>0.6148</v>
      </c>
      <c r="J320" s="224">
        <v>1.8831</v>
      </c>
      <c r="K320" s="224">
        <v>0.6296</v>
      </c>
      <c r="L320" s="224">
        <v>1.1891</v>
      </c>
      <c r="M320" s="224">
        <v>0.803</v>
      </c>
      <c r="N320" s="224">
        <v>1.3851</v>
      </c>
      <c r="O320" s="224">
        <v>0.6353</v>
      </c>
      <c r="P320" s="224">
        <v>0</v>
      </c>
    </row>
    <row r="321" spans="1:16" ht="12.75">
      <c r="A321" s="77">
        <v>38</v>
      </c>
      <c r="B321" s="224">
        <v>0</v>
      </c>
      <c r="C321" s="224">
        <v>0</v>
      </c>
      <c r="D321" s="224">
        <v>4.1717</v>
      </c>
      <c r="E321" s="224">
        <v>0.4388</v>
      </c>
      <c r="F321" s="224">
        <v>2.5687</v>
      </c>
      <c r="G321" s="224">
        <v>0.5222</v>
      </c>
      <c r="H321" s="224">
        <v>2.1262</v>
      </c>
      <c r="I321" s="224">
        <v>0.6037</v>
      </c>
      <c r="J321" s="224">
        <v>1.8973</v>
      </c>
      <c r="K321" s="224">
        <v>0.6165</v>
      </c>
      <c r="L321" s="224">
        <v>1.1835</v>
      </c>
      <c r="M321" s="224">
        <v>0.7824</v>
      </c>
      <c r="N321" s="224">
        <v>1.3271</v>
      </c>
      <c r="O321" s="224">
        <v>0.6528</v>
      </c>
      <c r="P321" s="224">
        <v>0</v>
      </c>
    </row>
    <row r="322" spans="1:16" ht="12.75">
      <c r="A322" s="77">
        <v>39</v>
      </c>
      <c r="B322" s="224">
        <v>0</v>
      </c>
      <c r="C322" s="224">
        <v>0</v>
      </c>
      <c r="D322" s="224">
        <v>4.2942</v>
      </c>
      <c r="E322" s="224">
        <v>0.4296</v>
      </c>
      <c r="F322" s="224">
        <v>2.4668</v>
      </c>
      <c r="G322" s="224">
        <v>0.5154</v>
      </c>
      <c r="H322" s="224">
        <v>2.1174</v>
      </c>
      <c r="I322" s="224">
        <v>0.5925</v>
      </c>
      <c r="J322" s="224">
        <v>1.9115</v>
      </c>
      <c r="K322" s="224">
        <v>0.6033</v>
      </c>
      <c r="L322" s="224">
        <v>1.1779</v>
      </c>
      <c r="M322" s="224">
        <v>0.7618</v>
      </c>
      <c r="N322" s="224">
        <v>1.2691</v>
      </c>
      <c r="O322" s="224">
        <v>0.6704</v>
      </c>
      <c r="P322" s="224">
        <v>0</v>
      </c>
    </row>
    <row r="323" spans="1:16" ht="12.75">
      <c r="A323" s="77">
        <v>40</v>
      </c>
      <c r="B323" s="224">
        <v>0</v>
      </c>
      <c r="C323" s="224">
        <v>0</v>
      </c>
      <c r="D323" s="224">
        <v>4.4168</v>
      </c>
      <c r="E323" s="224">
        <v>0.4204</v>
      </c>
      <c r="F323" s="224">
        <v>2.3649</v>
      </c>
      <c r="G323" s="224">
        <v>0.5086</v>
      </c>
      <c r="H323" s="224">
        <v>2.1086</v>
      </c>
      <c r="I323" s="224">
        <v>0.5813</v>
      </c>
      <c r="J323" s="224">
        <v>1.9257</v>
      </c>
      <c r="K323" s="224">
        <v>0.5902</v>
      </c>
      <c r="L323" s="224">
        <v>1.1723</v>
      </c>
      <c r="M323" s="224">
        <v>0.7412</v>
      </c>
      <c r="N323" s="224">
        <v>1.2111</v>
      </c>
      <c r="O323" s="224">
        <v>0.6879</v>
      </c>
      <c r="P323" s="224">
        <v>0</v>
      </c>
    </row>
    <row r="324" spans="1:16" ht="12.75">
      <c r="A324" s="77">
        <v>41</v>
      </c>
      <c r="B324" s="224">
        <v>0</v>
      </c>
      <c r="C324" s="224">
        <v>0</v>
      </c>
      <c r="D324" s="224">
        <v>4.5394</v>
      </c>
      <c r="E324" s="224">
        <v>0.4112</v>
      </c>
      <c r="F324" s="224">
        <v>2.2629</v>
      </c>
      <c r="G324" s="224">
        <v>0.5018</v>
      </c>
      <c r="H324" s="224">
        <v>2.0998</v>
      </c>
      <c r="I324" s="224">
        <v>0.5702</v>
      </c>
      <c r="J324" s="224">
        <v>1.9398</v>
      </c>
      <c r="K324" s="224">
        <v>0.5771</v>
      </c>
      <c r="L324" s="224">
        <v>1.1666</v>
      </c>
      <c r="M324" s="224">
        <v>0.7206</v>
      </c>
      <c r="N324" s="224">
        <v>1.153</v>
      </c>
      <c r="O324" s="224">
        <v>0.7055</v>
      </c>
      <c r="P324" s="224">
        <v>0</v>
      </c>
    </row>
    <row r="325" spans="1:16" ht="12.75">
      <c r="A325" s="77">
        <v>42</v>
      </c>
      <c r="B325" s="224">
        <v>0</v>
      </c>
      <c r="C325" s="224">
        <v>0</v>
      </c>
      <c r="D325" s="224">
        <v>4.662</v>
      </c>
      <c r="E325" s="224">
        <v>0.402</v>
      </c>
      <c r="F325" s="224">
        <v>2.161</v>
      </c>
      <c r="G325" s="224">
        <v>0.495</v>
      </c>
      <c r="H325" s="224">
        <v>2.091</v>
      </c>
      <c r="I325" s="224">
        <v>0.559</v>
      </c>
      <c r="J325" s="224">
        <v>1.954</v>
      </c>
      <c r="K325" s="224">
        <v>0.564</v>
      </c>
      <c r="L325" s="224">
        <v>1.161</v>
      </c>
      <c r="M325" s="224">
        <v>0.7</v>
      </c>
      <c r="N325" s="224">
        <v>1.095</v>
      </c>
      <c r="O325" s="224">
        <v>0.723</v>
      </c>
      <c r="P325" s="224">
        <v>0</v>
      </c>
    </row>
    <row r="326" spans="1:16" ht="12.75">
      <c r="A326" s="77">
        <v>43</v>
      </c>
      <c r="B326" s="224">
        <v>0</v>
      </c>
      <c r="C326" s="224">
        <v>0</v>
      </c>
      <c r="D326" s="224">
        <v>4.8207</v>
      </c>
      <c r="E326" s="224">
        <v>0.4014</v>
      </c>
      <c r="F326" s="224">
        <v>2.2024</v>
      </c>
      <c r="G326" s="224">
        <v>0.4903</v>
      </c>
      <c r="H326" s="224">
        <v>2.0799</v>
      </c>
      <c r="I326" s="224">
        <v>0.5493</v>
      </c>
      <c r="J326" s="224">
        <v>1.9315</v>
      </c>
      <c r="K326" s="224">
        <v>0.5579</v>
      </c>
      <c r="L326" s="224">
        <v>1.1632</v>
      </c>
      <c r="M326" s="224">
        <v>0.6947</v>
      </c>
      <c r="N326" s="224">
        <v>1.0688</v>
      </c>
      <c r="O326" s="224">
        <v>0.7062</v>
      </c>
      <c r="P326" s="224">
        <v>0</v>
      </c>
    </row>
    <row r="327" spans="1:16" ht="12.75">
      <c r="A327" s="77">
        <v>44</v>
      </c>
      <c r="B327" s="224">
        <v>0</v>
      </c>
      <c r="C327" s="224">
        <v>0</v>
      </c>
      <c r="D327" s="224">
        <v>4.9793</v>
      </c>
      <c r="E327" s="224">
        <v>0.4008</v>
      </c>
      <c r="F327" s="224">
        <v>2.2438</v>
      </c>
      <c r="G327" s="224">
        <v>0.4855</v>
      </c>
      <c r="H327" s="224">
        <v>2.0688</v>
      </c>
      <c r="I327" s="224">
        <v>0.5397</v>
      </c>
      <c r="J327" s="224">
        <v>1.909</v>
      </c>
      <c r="K327" s="224">
        <v>0.5518</v>
      </c>
      <c r="L327" s="224">
        <v>1.1653</v>
      </c>
      <c r="M327" s="224">
        <v>0.6893</v>
      </c>
      <c r="N327" s="224">
        <v>1.0425</v>
      </c>
      <c r="O327" s="224">
        <v>0.6893</v>
      </c>
      <c r="P327" s="224">
        <v>0</v>
      </c>
    </row>
    <row r="328" spans="1:16" ht="12.75">
      <c r="A328" s="77">
        <v>45</v>
      </c>
      <c r="B328" s="224">
        <v>0</v>
      </c>
      <c r="C328" s="224">
        <v>0</v>
      </c>
      <c r="D328" s="224">
        <v>5.138</v>
      </c>
      <c r="E328" s="224">
        <v>0.4003</v>
      </c>
      <c r="F328" s="224">
        <v>2.2853</v>
      </c>
      <c r="G328" s="224">
        <v>0.4808</v>
      </c>
      <c r="H328" s="224">
        <v>2.0578</v>
      </c>
      <c r="I328" s="224">
        <v>0.53</v>
      </c>
      <c r="J328" s="224">
        <v>1.8865</v>
      </c>
      <c r="K328" s="224">
        <v>0.5458</v>
      </c>
      <c r="L328" s="224">
        <v>1.1675</v>
      </c>
      <c r="M328" s="224">
        <v>0.684</v>
      </c>
      <c r="N328" s="224">
        <v>1.0163</v>
      </c>
      <c r="O328" s="224">
        <v>0.6725</v>
      </c>
      <c r="P328" s="224">
        <v>0</v>
      </c>
    </row>
    <row r="329" spans="1:16" ht="12.75">
      <c r="A329" s="77">
        <v>46</v>
      </c>
      <c r="B329" s="224">
        <v>0</v>
      </c>
      <c r="C329" s="224">
        <v>0</v>
      </c>
      <c r="D329" s="224">
        <v>5.2967</v>
      </c>
      <c r="E329" s="224">
        <v>0.3997</v>
      </c>
      <c r="F329" s="224">
        <v>2.3267</v>
      </c>
      <c r="G329" s="224">
        <v>0.476</v>
      </c>
      <c r="H329" s="224">
        <v>2.0467</v>
      </c>
      <c r="I329" s="224">
        <v>0.5203</v>
      </c>
      <c r="J329" s="224">
        <v>1.864</v>
      </c>
      <c r="K329" s="224">
        <v>0.5397</v>
      </c>
      <c r="L329" s="224">
        <v>1.1697</v>
      </c>
      <c r="M329" s="224">
        <v>0.6787</v>
      </c>
      <c r="N329" s="224">
        <v>0.99</v>
      </c>
      <c r="O329" s="224">
        <v>0.6557</v>
      </c>
      <c r="P329" s="224">
        <v>0</v>
      </c>
    </row>
    <row r="330" spans="1:16" ht="12.75">
      <c r="A330" s="77">
        <v>47</v>
      </c>
      <c r="B330" s="224">
        <v>0</v>
      </c>
      <c r="C330" s="224">
        <v>0</v>
      </c>
      <c r="D330" s="224">
        <v>5.4553</v>
      </c>
      <c r="E330" s="224">
        <v>0.3991</v>
      </c>
      <c r="F330" s="224">
        <v>2.3681</v>
      </c>
      <c r="G330" s="224">
        <v>0.4713</v>
      </c>
      <c r="H330" s="224">
        <v>2.0356</v>
      </c>
      <c r="I330" s="224">
        <v>0.5107</v>
      </c>
      <c r="J330" s="224">
        <v>1.8415</v>
      </c>
      <c r="K330" s="224">
        <v>0.5336</v>
      </c>
      <c r="L330" s="224">
        <v>1.1718</v>
      </c>
      <c r="M330" s="224">
        <v>0.6733</v>
      </c>
      <c r="N330" s="224">
        <v>0.9638</v>
      </c>
      <c r="O330" s="224">
        <v>0.6388</v>
      </c>
      <c r="P330" s="224">
        <v>0</v>
      </c>
    </row>
    <row r="331" spans="1:16" ht="12.75">
      <c r="A331" s="77">
        <v>48</v>
      </c>
      <c r="B331" s="224">
        <v>0</v>
      </c>
      <c r="C331" s="224">
        <v>0</v>
      </c>
      <c r="D331" s="224">
        <v>5.614</v>
      </c>
      <c r="E331" s="224">
        <v>0.3985</v>
      </c>
      <c r="F331" s="224">
        <v>2.4095</v>
      </c>
      <c r="G331" s="224">
        <v>0.4665</v>
      </c>
      <c r="H331" s="224">
        <v>2.0245</v>
      </c>
      <c r="I331" s="224">
        <v>0.501</v>
      </c>
      <c r="J331" s="224">
        <v>1.819</v>
      </c>
      <c r="K331" s="224">
        <v>0.5275</v>
      </c>
      <c r="L331" s="224">
        <v>1.174</v>
      </c>
      <c r="M331" s="224">
        <v>0.668</v>
      </c>
      <c r="N331" s="224">
        <v>0.9375</v>
      </c>
      <c r="O331" s="224">
        <v>0.622</v>
      </c>
      <c r="P331" s="224">
        <v>0</v>
      </c>
    </row>
    <row r="332" spans="2:16" ht="12.75">
      <c r="B332" s="224"/>
      <c r="C332" s="224"/>
      <c r="D332" s="224"/>
      <c r="E332" s="224"/>
      <c r="F332" s="224"/>
      <c r="G332" s="224"/>
      <c r="H332" s="224"/>
      <c r="I332" s="224"/>
      <c r="J332" s="224"/>
      <c r="K332" s="224"/>
      <c r="L332" s="224"/>
      <c r="M332" s="224"/>
      <c r="N332" s="224"/>
      <c r="O332" s="224"/>
      <c r="P332" s="224"/>
    </row>
    <row r="333" spans="1:2" ht="12.75">
      <c r="A333" s="76" t="e">
        <f>HLOOKUP('[2]NEER Claim Cost Calculator'!$I$22,B337:Q386,MATCH('[2]NEER Claim Cost Calculator'!$K$22,A337:A386))</f>
        <v>#REF!</v>
      </c>
      <c r="B333" s="78" t="s">
        <v>18087</v>
      </c>
    </row>
    <row r="334" spans="1:16" ht="12.75">
      <c r="A334" s="475" t="s">
        <v>18088</v>
      </c>
      <c r="B334" s="475"/>
      <c r="C334" s="475"/>
      <c r="D334" s="475"/>
      <c r="E334" s="475"/>
      <c r="F334" s="475"/>
      <c r="G334" s="475"/>
      <c r="H334" s="475"/>
      <c r="I334" s="475"/>
      <c r="J334" s="475"/>
      <c r="K334" s="475"/>
      <c r="L334" s="475"/>
      <c r="M334" s="475"/>
      <c r="N334" s="475"/>
      <c r="O334" s="475"/>
      <c r="P334" s="475"/>
    </row>
    <row r="335" spans="1:16" ht="12.75">
      <c r="A335" s="479" t="s">
        <v>18089</v>
      </c>
      <c r="B335" s="479" t="s">
        <v>18090</v>
      </c>
      <c r="C335" s="479" t="s">
        <v>18091</v>
      </c>
      <c r="D335" s="479" t="s">
        <v>18092</v>
      </c>
      <c r="E335" s="479" t="s">
        <v>18093</v>
      </c>
      <c r="F335" s="479" t="s">
        <v>18094</v>
      </c>
      <c r="G335" s="479" t="s">
        <v>18095</v>
      </c>
      <c r="H335" s="479" t="s">
        <v>18096</v>
      </c>
      <c r="I335" s="479" t="s">
        <v>18097</v>
      </c>
      <c r="J335" s="479" t="s">
        <v>18098</v>
      </c>
      <c r="K335" s="479" t="s">
        <v>18099</v>
      </c>
      <c r="L335" s="479" t="s">
        <v>18100</v>
      </c>
      <c r="M335" s="479" t="s">
        <v>18101</v>
      </c>
      <c r="N335" s="479" t="s">
        <v>18102</v>
      </c>
      <c r="O335" s="479" t="s">
        <v>18103</v>
      </c>
      <c r="P335" s="479" t="s">
        <v>18104</v>
      </c>
    </row>
    <row r="336" spans="1:16" ht="12.75">
      <c r="A336" s="80" t="s">
        <v>18105</v>
      </c>
      <c r="B336" s="222" t="s">
        <v>18106</v>
      </c>
      <c r="C336" s="222" t="s">
        <v>18107</v>
      </c>
      <c r="D336" s="222" t="s">
        <v>18108</v>
      </c>
      <c r="E336" s="222" t="s">
        <v>18109</v>
      </c>
      <c r="F336" s="222" t="s">
        <v>18110</v>
      </c>
      <c r="G336" s="222" t="s">
        <v>18111</v>
      </c>
      <c r="H336" s="222" t="s">
        <v>18112</v>
      </c>
      <c r="I336" s="222" t="s">
        <v>18113</v>
      </c>
      <c r="J336" s="222" t="s">
        <v>18114</v>
      </c>
      <c r="K336" s="222" t="s">
        <v>18115</v>
      </c>
      <c r="L336" s="222" t="s">
        <v>18116</v>
      </c>
      <c r="M336" s="222" t="s">
        <v>18117</v>
      </c>
      <c r="N336" s="222" t="s">
        <v>18118</v>
      </c>
      <c r="O336" s="222" t="s">
        <v>18119</v>
      </c>
      <c r="P336" s="222" t="s">
        <v>18120</v>
      </c>
    </row>
    <row r="337" spans="1:16" ht="12.75">
      <c r="A337" s="82" t="s">
        <v>18121</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ht="12.75">
      <c r="A338" s="77">
        <v>0</v>
      </c>
      <c r="B338" s="223">
        <v>0</v>
      </c>
      <c r="C338" s="223">
        <v>0</v>
      </c>
      <c r="D338" s="223">
        <v>8.1612</v>
      </c>
      <c r="E338" s="223">
        <v>3.3413</v>
      </c>
      <c r="F338" s="223">
        <v>11.5488</v>
      </c>
      <c r="G338" s="223">
        <v>3.7076</v>
      </c>
      <c r="H338" s="223">
        <v>15.9372</v>
      </c>
      <c r="I338" s="223">
        <v>4.5144</v>
      </c>
      <c r="J338" s="223">
        <v>17.406</v>
      </c>
      <c r="K338" s="223">
        <v>2.5493</v>
      </c>
      <c r="L338" s="223">
        <v>4.9248</v>
      </c>
      <c r="M338" s="223">
        <v>4.163</v>
      </c>
      <c r="N338" s="223">
        <v>0</v>
      </c>
      <c r="O338" s="223">
        <v>0</v>
      </c>
      <c r="P338" s="223">
        <v>0</v>
      </c>
    </row>
    <row r="339" spans="1:16" ht="12.75">
      <c r="A339" s="77">
        <v>1</v>
      </c>
      <c r="B339" s="224">
        <v>0</v>
      </c>
      <c r="C339" s="224">
        <v>0</v>
      </c>
      <c r="D339" s="224">
        <v>7.2544</v>
      </c>
      <c r="E339" s="224">
        <v>2.97</v>
      </c>
      <c r="F339" s="224">
        <v>10.2656</v>
      </c>
      <c r="G339" s="224">
        <v>3.2956</v>
      </c>
      <c r="H339" s="224">
        <v>14.1664</v>
      </c>
      <c r="I339" s="224">
        <v>4.0128</v>
      </c>
      <c r="J339" s="224">
        <v>15.472</v>
      </c>
      <c r="K339" s="224">
        <v>2.266</v>
      </c>
      <c r="L339" s="224">
        <v>4.3776</v>
      </c>
      <c r="M339" s="224">
        <v>3.7004</v>
      </c>
      <c r="N339" s="224">
        <v>0</v>
      </c>
      <c r="O339" s="224">
        <v>0</v>
      </c>
      <c r="P339" s="224">
        <v>0</v>
      </c>
    </row>
    <row r="340" spans="1:16" ht="12.75">
      <c r="A340" s="77">
        <v>2</v>
      </c>
      <c r="B340" s="224">
        <v>0</v>
      </c>
      <c r="C340" s="224">
        <v>0</v>
      </c>
      <c r="D340" s="224">
        <v>6.3476</v>
      </c>
      <c r="E340" s="224">
        <v>2.5988</v>
      </c>
      <c r="F340" s="224">
        <v>8.9824</v>
      </c>
      <c r="G340" s="224">
        <v>2.8837</v>
      </c>
      <c r="H340" s="224">
        <v>12.3956</v>
      </c>
      <c r="I340" s="224">
        <v>3.5112</v>
      </c>
      <c r="J340" s="224">
        <v>13.538</v>
      </c>
      <c r="K340" s="224">
        <v>1.9828</v>
      </c>
      <c r="L340" s="224">
        <v>3.8304</v>
      </c>
      <c r="M340" s="224">
        <v>3.2379</v>
      </c>
      <c r="N340" s="224">
        <v>0</v>
      </c>
      <c r="O340" s="224">
        <v>0</v>
      </c>
      <c r="P340" s="224">
        <v>0</v>
      </c>
    </row>
    <row r="341" spans="1:16" ht="12.75">
      <c r="A341" s="77">
        <v>3</v>
      </c>
      <c r="B341" s="224">
        <v>0</v>
      </c>
      <c r="C341" s="224">
        <v>0</v>
      </c>
      <c r="D341" s="224">
        <v>5.4408</v>
      </c>
      <c r="E341" s="224">
        <v>2.2275</v>
      </c>
      <c r="F341" s="224">
        <v>7.6992</v>
      </c>
      <c r="G341" s="224">
        <v>2.4717</v>
      </c>
      <c r="H341" s="224">
        <v>10.6248</v>
      </c>
      <c r="I341" s="224">
        <v>3.0096</v>
      </c>
      <c r="J341" s="224">
        <v>11.604</v>
      </c>
      <c r="K341" s="224">
        <v>1.6995</v>
      </c>
      <c r="L341" s="224">
        <v>3.2832</v>
      </c>
      <c r="M341" s="224">
        <v>2.7753</v>
      </c>
      <c r="N341" s="224">
        <v>0</v>
      </c>
      <c r="O341" s="224">
        <v>0</v>
      </c>
      <c r="P341" s="224">
        <v>0</v>
      </c>
    </row>
    <row r="342" spans="1:16" ht="12.75">
      <c r="A342" s="77">
        <v>4</v>
      </c>
      <c r="B342" s="224">
        <v>0</v>
      </c>
      <c r="C342" s="224">
        <v>0</v>
      </c>
      <c r="D342" s="224">
        <v>4.534</v>
      </c>
      <c r="E342" s="224">
        <v>1.8563</v>
      </c>
      <c r="F342" s="224">
        <v>6.416</v>
      </c>
      <c r="G342" s="224">
        <v>2.0598</v>
      </c>
      <c r="H342" s="224">
        <v>8.854</v>
      </c>
      <c r="I342" s="224">
        <v>2.508</v>
      </c>
      <c r="J342" s="224">
        <v>9.67</v>
      </c>
      <c r="K342" s="224">
        <v>1.4163</v>
      </c>
      <c r="L342" s="224">
        <v>2.736</v>
      </c>
      <c r="M342" s="224">
        <v>2.3128</v>
      </c>
      <c r="N342" s="224">
        <v>0</v>
      </c>
      <c r="O342" s="224">
        <v>0</v>
      </c>
      <c r="P342" s="224">
        <v>0</v>
      </c>
    </row>
    <row r="343" spans="1:16" ht="12.75">
      <c r="A343" s="77">
        <v>5</v>
      </c>
      <c r="B343" s="224">
        <v>0</v>
      </c>
      <c r="C343" s="224">
        <v>0</v>
      </c>
      <c r="D343" s="224">
        <v>3.6272</v>
      </c>
      <c r="E343" s="224">
        <v>1.485</v>
      </c>
      <c r="F343" s="224">
        <v>5.1328</v>
      </c>
      <c r="G343" s="224">
        <v>1.6478</v>
      </c>
      <c r="H343" s="224">
        <v>7.0832</v>
      </c>
      <c r="I343" s="224">
        <v>2.0064</v>
      </c>
      <c r="J343" s="224">
        <v>7.736</v>
      </c>
      <c r="K343" s="224">
        <v>1.133</v>
      </c>
      <c r="L343" s="224">
        <v>2.1888</v>
      </c>
      <c r="M343" s="224">
        <v>1.8502</v>
      </c>
      <c r="N343" s="224">
        <v>0</v>
      </c>
      <c r="O343" s="224">
        <v>0</v>
      </c>
      <c r="P343" s="224">
        <v>0</v>
      </c>
    </row>
    <row r="344" spans="1:16" ht="12.75">
      <c r="A344" s="77">
        <v>6</v>
      </c>
      <c r="B344" s="224">
        <v>0</v>
      </c>
      <c r="C344" s="224">
        <v>0</v>
      </c>
      <c r="D344" s="224">
        <v>2.7204</v>
      </c>
      <c r="E344" s="224">
        <v>1.1138</v>
      </c>
      <c r="F344" s="224">
        <v>3.8496</v>
      </c>
      <c r="G344" s="224">
        <v>1.2359</v>
      </c>
      <c r="H344" s="224">
        <v>5.3124</v>
      </c>
      <c r="I344" s="224">
        <v>1.5048</v>
      </c>
      <c r="J344" s="224">
        <v>5.802</v>
      </c>
      <c r="K344" s="224">
        <v>0.8498</v>
      </c>
      <c r="L344" s="224">
        <v>1.6416</v>
      </c>
      <c r="M344" s="224">
        <v>1.3877</v>
      </c>
      <c r="N344" s="224">
        <v>0</v>
      </c>
      <c r="O344" s="224">
        <v>0</v>
      </c>
      <c r="P344" s="224">
        <v>0</v>
      </c>
    </row>
    <row r="345" spans="1:16" ht="12.75">
      <c r="A345" s="77">
        <v>7</v>
      </c>
      <c r="B345" s="224">
        <v>0</v>
      </c>
      <c r="C345" s="224">
        <v>0</v>
      </c>
      <c r="D345" s="224">
        <v>2.6532</v>
      </c>
      <c r="E345" s="224">
        <v>1.0828</v>
      </c>
      <c r="F345" s="224">
        <v>3.6658</v>
      </c>
      <c r="G345" s="224">
        <v>1.2015</v>
      </c>
      <c r="H345" s="224">
        <v>5.0958</v>
      </c>
      <c r="I345" s="224">
        <v>1.463</v>
      </c>
      <c r="J345" s="224">
        <v>5.5853</v>
      </c>
      <c r="K345" s="224">
        <v>0.8261</v>
      </c>
      <c r="L345" s="224">
        <v>1.6925</v>
      </c>
      <c r="M345" s="224">
        <v>1.3491</v>
      </c>
      <c r="N345" s="224">
        <v>0</v>
      </c>
      <c r="O345" s="224">
        <v>0</v>
      </c>
      <c r="P345" s="224">
        <v>0</v>
      </c>
    </row>
    <row r="346" spans="1:16" ht="12.75">
      <c r="A346" s="77">
        <v>8</v>
      </c>
      <c r="B346" s="224">
        <v>0</v>
      </c>
      <c r="C346" s="224">
        <v>0</v>
      </c>
      <c r="D346" s="224">
        <v>2.586</v>
      </c>
      <c r="E346" s="224">
        <v>1.0519</v>
      </c>
      <c r="F346" s="224">
        <v>3.4819</v>
      </c>
      <c r="G346" s="224">
        <v>1.1672</v>
      </c>
      <c r="H346" s="224">
        <v>4.8791</v>
      </c>
      <c r="I346" s="224">
        <v>1.4212</v>
      </c>
      <c r="J346" s="224">
        <v>5.3685</v>
      </c>
      <c r="K346" s="224">
        <v>0.8025</v>
      </c>
      <c r="L346" s="224">
        <v>1.7435</v>
      </c>
      <c r="M346" s="224">
        <v>1.3106</v>
      </c>
      <c r="N346" s="224">
        <v>0</v>
      </c>
      <c r="O346" s="224">
        <v>0</v>
      </c>
      <c r="P346" s="224">
        <v>0</v>
      </c>
    </row>
    <row r="347" spans="1:16" ht="12.75">
      <c r="A347" s="77">
        <v>9</v>
      </c>
      <c r="B347" s="224">
        <v>0</v>
      </c>
      <c r="C347" s="224">
        <v>0</v>
      </c>
      <c r="D347" s="224">
        <v>2.5188</v>
      </c>
      <c r="E347" s="224">
        <v>1.0209</v>
      </c>
      <c r="F347" s="224">
        <v>3.2981</v>
      </c>
      <c r="G347" s="224">
        <v>1.1329</v>
      </c>
      <c r="H347" s="224">
        <v>4.6625</v>
      </c>
      <c r="I347" s="224">
        <v>1.3794</v>
      </c>
      <c r="J347" s="224">
        <v>5.1518</v>
      </c>
      <c r="K347" s="224">
        <v>0.7789</v>
      </c>
      <c r="L347" s="224">
        <v>1.7944</v>
      </c>
      <c r="M347" s="224">
        <v>1.272</v>
      </c>
      <c r="N347" s="224">
        <v>0</v>
      </c>
      <c r="O347" s="224">
        <v>0</v>
      </c>
      <c r="P347" s="224">
        <v>0</v>
      </c>
    </row>
    <row r="348" spans="1:16" ht="12.75">
      <c r="A348" s="77">
        <v>10</v>
      </c>
      <c r="B348" s="224">
        <v>0</v>
      </c>
      <c r="C348" s="224">
        <v>0</v>
      </c>
      <c r="D348" s="224">
        <v>2.4516</v>
      </c>
      <c r="E348" s="224">
        <v>0.99</v>
      </c>
      <c r="F348" s="224">
        <v>3.1142</v>
      </c>
      <c r="G348" s="224">
        <v>1.0985</v>
      </c>
      <c r="H348" s="224">
        <v>4.4458</v>
      </c>
      <c r="I348" s="224">
        <v>1.3376</v>
      </c>
      <c r="J348" s="224">
        <v>4.935</v>
      </c>
      <c r="K348" s="224">
        <v>0.7553</v>
      </c>
      <c r="L348" s="224">
        <v>1.8453</v>
      </c>
      <c r="M348" s="224">
        <v>1.2335</v>
      </c>
      <c r="N348" s="224">
        <v>0</v>
      </c>
      <c r="O348" s="224">
        <v>0</v>
      </c>
      <c r="P348" s="224">
        <v>0</v>
      </c>
    </row>
    <row r="349" spans="1:16" ht="12.75">
      <c r="A349" s="77">
        <v>11</v>
      </c>
      <c r="B349" s="224">
        <v>0</v>
      </c>
      <c r="C349" s="224">
        <v>0</v>
      </c>
      <c r="D349" s="224">
        <v>2.3844</v>
      </c>
      <c r="E349" s="224">
        <v>0.9591</v>
      </c>
      <c r="F349" s="224">
        <v>2.9304</v>
      </c>
      <c r="G349" s="224">
        <v>1.0642</v>
      </c>
      <c r="H349" s="224">
        <v>4.2292</v>
      </c>
      <c r="I349" s="224">
        <v>1.2958</v>
      </c>
      <c r="J349" s="224">
        <v>4.7183</v>
      </c>
      <c r="K349" s="224">
        <v>0.7317</v>
      </c>
      <c r="L349" s="224">
        <v>1.8963</v>
      </c>
      <c r="M349" s="224">
        <v>1.1949</v>
      </c>
      <c r="N349" s="224">
        <v>0</v>
      </c>
      <c r="O349" s="224">
        <v>0</v>
      </c>
      <c r="P349" s="224">
        <v>0</v>
      </c>
    </row>
    <row r="350" spans="1:16" ht="12.75">
      <c r="A350" s="77">
        <v>12</v>
      </c>
      <c r="B350" s="224">
        <v>0</v>
      </c>
      <c r="C350" s="224">
        <v>0</v>
      </c>
      <c r="D350" s="224">
        <v>2.3172</v>
      </c>
      <c r="E350" s="224">
        <v>0.9281</v>
      </c>
      <c r="F350" s="224">
        <v>2.7465</v>
      </c>
      <c r="G350" s="224">
        <v>1.0299</v>
      </c>
      <c r="H350" s="224">
        <v>4.0125</v>
      </c>
      <c r="I350" s="224">
        <v>1.254</v>
      </c>
      <c r="J350" s="224">
        <v>4.5015</v>
      </c>
      <c r="K350" s="224">
        <v>0.7081</v>
      </c>
      <c r="L350" s="224">
        <v>1.9472</v>
      </c>
      <c r="M350" s="224">
        <v>1.1564</v>
      </c>
      <c r="N350" s="224">
        <v>0</v>
      </c>
      <c r="O350" s="224">
        <v>0</v>
      </c>
      <c r="P350" s="224">
        <v>0</v>
      </c>
    </row>
    <row r="351" spans="1:16" ht="12.75">
      <c r="A351" s="77">
        <v>13</v>
      </c>
      <c r="B351" s="224">
        <v>0</v>
      </c>
      <c r="C351" s="224">
        <v>0</v>
      </c>
      <c r="D351" s="224">
        <v>2.25</v>
      </c>
      <c r="E351" s="224">
        <v>0.8972</v>
      </c>
      <c r="F351" s="224">
        <v>2.5627</v>
      </c>
      <c r="G351" s="224">
        <v>0.9955</v>
      </c>
      <c r="H351" s="224">
        <v>3.7959</v>
      </c>
      <c r="I351" s="224">
        <v>1.2122</v>
      </c>
      <c r="J351" s="224">
        <v>4.2848</v>
      </c>
      <c r="K351" s="224">
        <v>0.6845</v>
      </c>
      <c r="L351" s="224">
        <v>1.9981</v>
      </c>
      <c r="M351" s="224">
        <v>1.1178</v>
      </c>
      <c r="N351" s="224">
        <v>0</v>
      </c>
      <c r="O351" s="224">
        <v>0</v>
      </c>
      <c r="P351" s="224">
        <v>0</v>
      </c>
    </row>
    <row r="352" spans="1:16" ht="12.75">
      <c r="A352" s="77">
        <v>14</v>
      </c>
      <c r="B352" s="224">
        <v>0</v>
      </c>
      <c r="C352" s="224">
        <v>0</v>
      </c>
      <c r="D352" s="224">
        <v>2.1828</v>
      </c>
      <c r="E352" s="224">
        <v>0.8663</v>
      </c>
      <c r="F352" s="224">
        <v>2.3788</v>
      </c>
      <c r="G352" s="224">
        <v>0.9612</v>
      </c>
      <c r="H352" s="224">
        <v>3.5792</v>
      </c>
      <c r="I352" s="224">
        <v>1.1704</v>
      </c>
      <c r="J352" s="224">
        <v>4.068</v>
      </c>
      <c r="K352" s="224">
        <v>0.6609</v>
      </c>
      <c r="L352" s="224">
        <v>2.0491</v>
      </c>
      <c r="M352" s="224">
        <v>1.0793</v>
      </c>
      <c r="N352" s="224">
        <v>0</v>
      </c>
      <c r="O352" s="224">
        <v>0</v>
      </c>
      <c r="P352" s="224">
        <v>0</v>
      </c>
    </row>
    <row r="353" spans="1:16" ht="12.75">
      <c r="A353" s="77">
        <v>15</v>
      </c>
      <c r="B353" s="224">
        <v>0</v>
      </c>
      <c r="C353" s="224">
        <v>0</v>
      </c>
      <c r="D353" s="224">
        <v>2.1156</v>
      </c>
      <c r="E353" s="224">
        <v>0.8353</v>
      </c>
      <c r="F353" s="224">
        <v>2.195</v>
      </c>
      <c r="G353" s="224">
        <v>0.9269</v>
      </c>
      <c r="H353" s="224">
        <v>3.3626</v>
      </c>
      <c r="I353" s="224">
        <v>1.1286</v>
      </c>
      <c r="J353" s="224">
        <v>3.8513</v>
      </c>
      <c r="K353" s="224">
        <v>0.6373</v>
      </c>
      <c r="L353" s="224">
        <v>2.1</v>
      </c>
      <c r="M353" s="224">
        <v>1.0407</v>
      </c>
      <c r="N353" s="224">
        <v>0</v>
      </c>
      <c r="O353" s="224">
        <v>0</v>
      </c>
      <c r="P353" s="224">
        <v>0</v>
      </c>
    </row>
    <row r="354" spans="1:16" ht="12.75">
      <c r="A354" s="77">
        <v>16</v>
      </c>
      <c r="B354" s="224">
        <v>0</v>
      </c>
      <c r="C354" s="224">
        <v>0</v>
      </c>
      <c r="D354" s="224">
        <v>2.0484</v>
      </c>
      <c r="E354" s="224">
        <v>0.8044</v>
      </c>
      <c r="F354" s="224">
        <v>2.0111</v>
      </c>
      <c r="G354" s="224">
        <v>0.8926</v>
      </c>
      <c r="H354" s="224">
        <v>3.1459</v>
      </c>
      <c r="I354" s="224">
        <v>1.0868</v>
      </c>
      <c r="J354" s="224">
        <v>3.6345</v>
      </c>
      <c r="K354" s="224">
        <v>0.6137</v>
      </c>
      <c r="L354" s="224">
        <v>2.1509</v>
      </c>
      <c r="M354" s="224">
        <v>1.0022</v>
      </c>
      <c r="N354" s="224">
        <v>0</v>
      </c>
      <c r="O354" s="224">
        <v>0</v>
      </c>
      <c r="P354" s="224">
        <v>0</v>
      </c>
    </row>
    <row r="355" spans="1:16" ht="12.75">
      <c r="A355" s="77">
        <v>17</v>
      </c>
      <c r="B355" s="224">
        <v>0</v>
      </c>
      <c r="C355" s="224">
        <v>0</v>
      </c>
      <c r="D355" s="224">
        <v>1.9812</v>
      </c>
      <c r="E355" s="224">
        <v>0.7734</v>
      </c>
      <c r="F355" s="224">
        <v>1.8273</v>
      </c>
      <c r="G355" s="224">
        <v>0.8582</v>
      </c>
      <c r="H355" s="224">
        <v>2.9293</v>
      </c>
      <c r="I355" s="224">
        <v>1.045</v>
      </c>
      <c r="J355" s="224">
        <v>3.4178</v>
      </c>
      <c r="K355" s="224">
        <v>0.5901</v>
      </c>
      <c r="L355" s="224">
        <v>2.2019</v>
      </c>
      <c r="M355" s="224">
        <v>0.9636</v>
      </c>
      <c r="N355" s="224">
        <v>0</v>
      </c>
      <c r="O355" s="224">
        <v>0</v>
      </c>
      <c r="P355" s="224">
        <v>0</v>
      </c>
    </row>
    <row r="356" spans="1:16" ht="12.75">
      <c r="A356" s="77">
        <v>18</v>
      </c>
      <c r="B356" s="224">
        <v>0</v>
      </c>
      <c r="C356" s="224">
        <v>0</v>
      </c>
      <c r="D356" s="224">
        <v>1.914</v>
      </c>
      <c r="E356" s="224">
        <v>0.7425</v>
      </c>
      <c r="F356" s="224">
        <v>1.6434</v>
      </c>
      <c r="G356" s="224">
        <v>0.8239</v>
      </c>
      <c r="H356" s="224">
        <v>2.7126</v>
      </c>
      <c r="I356" s="224">
        <v>1.0032</v>
      </c>
      <c r="J356" s="224">
        <v>3.201</v>
      </c>
      <c r="K356" s="224">
        <v>0.5665</v>
      </c>
      <c r="L356" s="224">
        <v>2.2528</v>
      </c>
      <c r="M356" s="224">
        <v>0.9251</v>
      </c>
      <c r="N356" s="224">
        <v>2.7626</v>
      </c>
      <c r="O356" s="224">
        <v>0.8631</v>
      </c>
      <c r="P356" s="224">
        <v>0</v>
      </c>
    </row>
    <row r="357" spans="1:16" ht="12.75">
      <c r="A357" s="77">
        <v>19</v>
      </c>
      <c r="B357" s="224">
        <v>0</v>
      </c>
      <c r="C357" s="224">
        <v>0</v>
      </c>
      <c r="D357" s="224">
        <v>1.9193</v>
      </c>
      <c r="E357" s="224">
        <v>0.7319</v>
      </c>
      <c r="F357" s="224">
        <v>1.6844</v>
      </c>
      <c r="G357" s="224">
        <v>0.8034</v>
      </c>
      <c r="H357" s="224">
        <v>2.6627</v>
      </c>
      <c r="I357" s="224">
        <v>0.9788</v>
      </c>
      <c r="J357" s="224">
        <v>3.0893</v>
      </c>
      <c r="K357" s="224">
        <v>0.5892</v>
      </c>
      <c r="L357" s="224">
        <v>2.192</v>
      </c>
      <c r="M357" s="224">
        <v>0.9233</v>
      </c>
      <c r="N357" s="224">
        <v>2.6858</v>
      </c>
      <c r="O357" s="224">
        <v>0.8391</v>
      </c>
      <c r="P357" s="224">
        <v>0</v>
      </c>
    </row>
    <row r="358" spans="1:16" ht="12.75">
      <c r="A358" s="77">
        <v>20</v>
      </c>
      <c r="B358" s="224">
        <v>0</v>
      </c>
      <c r="C358" s="224">
        <v>0</v>
      </c>
      <c r="D358" s="224">
        <v>1.9245</v>
      </c>
      <c r="E358" s="224">
        <v>0.7213</v>
      </c>
      <c r="F358" s="224">
        <v>1.7255</v>
      </c>
      <c r="G358" s="224">
        <v>0.7828</v>
      </c>
      <c r="H358" s="224">
        <v>2.6128</v>
      </c>
      <c r="I358" s="224">
        <v>0.9545</v>
      </c>
      <c r="J358" s="224">
        <v>2.9776</v>
      </c>
      <c r="K358" s="224">
        <v>0.6119</v>
      </c>
      <c r="L358" s="224">
        <v>2.1313</v>
      </c>
      <c r="M358" s="224">
        <v>0.9214</v>
      </c>
      <c r="N358" s="224">
        <v>2.6091</v>
      </c>
      <c r="O358" s="224">
        <v>0.8152</v>
      </c>
      <c r="P358" s="224">
        <v>0</v>
      </c>
    </row>
    <row r="359" spans="1:16" ht="12.75">
      <c r="A359" s="77">
        <v>21</v>
      </c>
      <c r="B359" s="224">
        <v>0</v>
      </c>
      <c r="C359" s="224">
        <v>0</v>
      </c>
      <c r="D359" s="224">
        <v>1.9298</v>
      </c>
      <c r="E359" s="224">
        <v>0.7107</v>
      </c>
      <c r="F359" s="224">
        <v>1.7665</v>
      </c>
      <c r="G359" s="224">
        <v>0.7623</v>
      </c>
      <c r="H359" s="224">
        <v>2.5629</v>
      </c>
      <c r="I359" s="224">
        <v>0.9301</v>
      </c>
      <c r="J359" s="224">
        <v>2.8659</v>
      </c>
      <c r="K359" s="224">
        <v>0.6346</v>
      </c>
      <c r="L359" s="224">
        <v>2.0705</v>
      </c>
      <c r="M359" s="224">
        <v>0.9196</v>
      </c>
      <c r="N359" s="224">
        <v>2.5323</v>
      </c>
      <c r="O359" s="224">
        <v>0.7912</v>
      </c>
      <c r="P359" s="224">
        <v>0</v>
      </c>
    </row>
    <row r="360" spans="1:16" ht="12.75">
      <c r="A360" s="77">
        <v>22</v>
      </c>
      <c r="B360" s="224">
        <v>0</v>
      </c>
      <c r="C360" s="224">
        <v>0</v>
      </c>
      <c r="D360" s="224">
        <v>1.9351</v>
      </c>
      <c r="E360" s="224">
        <v>0.7001</v>
      </c>
      <c r="F360" s="224">
        <v>1.8075</v>
      </c>
      <c r="G360" s="224">
        <v>0.7418</v>
      </c>
      <c r="H360" s="224">
        <v>2.513</v>
      </c>
      <c r="I360" s="224">
        <v>0.9058</v>
      </c>
      <c r="J360" s="224">
        <v>2.7542</v>
      </c>
      <c r="K360" s="224">
        <v>0.6573</v>
      </c>
      <c r="L360" s="224">
        <v>2.0097</v>
      </c>
      <c r="M360" s="224">
        <v>0.9177</v>
      </c>
      <c r="N360" s="224">
        <v>2.4556</v>
      </c>
      <c r="O360" s="224">
        <v>0.7672</v>
      </c>
      <c r="P360" s="224">
        <v>0</v>
      </c>
    </row>
    <row r="361" spans="1:16" ht="12.75">
      <c r="A361" s="77">
        <v>23</v>
      </c>
      <c r="B361" s="224">
        <v>0</v>
      </c>
      <c r="C361" s="224">
        <v>0</v>
      </c>
      <c r="D361" s="224">
        <v>1.9403</v>
      </c>
      <c r="E361" s="224">
        <v>0.6895</v>
      </c>
      <c r="F361" s="224">
        <v>1.8485</v>
      </c>
      <c r="G361" s="224">
        <v>0.7212</v>
      </c>
      <c r="H361" s="224">
        <v>2.463</v>
      </c>
      <c r="I361" s="224">
        <v>0.8814</v>
      </c>
      <c r="J361" s="224">
        <v>2.6425</v>
      </c>
      <c r="K361" s="224">
        <v>0.68</v>
      </c>
      <c r="L361" s="224">
        <v>1.9489</v>
      </c>
      <c r="M361" s="224">
        <v>0.9159</v>
      </c>
      <c r="N361" s="224">
        <v>2.3789</v>
      </c>
      <c r="O361" s="224">
        <v>0.7432</v>
      </c>
      <c r="P361" s="224">
        <v>0</v>
      </c>
    </row>
    <row r="362" spans="1:16" ht="12.75">
      <c r="A362" s="77">
        <v>24</v>
      </c>
      <c r="B362" s="224">
        <v>0</v>
      </c>
      <c r="C362" s="224">
        <v>0</v>
      </c>
      <c r="D362" s="224">
        <v>1.9456</v>
      </c>
      <c r="E362" s="224">
        <v>0.6789</v>
      </c>
      <c r="F362" s="224">
        <v>1.8896</v>
      </c>
      <c r="G362" s="224">
        <v>0.7007</v>
      </c>
      <c r="H362" s="224">
        <v>2.4131</v>
      </c>
      <c r="I362" s="224">
        <v>0.857</v>
      </c>
      <c r="J362" s="224">
        <v>2.5308</v>
      </c>
      <c r="K362" s="224">
        <v>0.7027</v>
      </c>
      <c r="L362" s="224">
        <v>1.8882</v>
      </c>
      <c r="M362" s="224">
        <v>0.9141</v>
      </c>
      <c r="N362" s="224">
        <v>2.3021</v>
      </c>
      <c r="O362" s="224">
        <v>0.7193</v>
      </c>
      <c r="P362" s="224">
        <v>0</v>
      </c>
    </row>
    <row r="363" spans="1:16" ht="12.75">
      <c r="A363" s="77">
        <v>25</v>
      </c>
      <c r="B363" s="224">
        <v>0</v>
      </c>
      <c r="C363" s="224">
        <v>0</v>
      </c>
      <c r="D363" s="224">
        <v>1.9508</v>
      </c>
      <c r="E363" s="224">
        <v>0.6683</v>
      </c>
      <c r="F363" s="224">
        <v>1.9306</v>
      </c>
      <c r="G363" s="224">
        <v>0.6802</v>
      </c>
      <c r="H363" s="224">
        <v>2.3632</v>
      </c>
      <c r="I363" s="224">
        <v>0.8327</v>
      </c>
      <c r="J363" s="224">
        <v>2.4191</v>
      </c>
      <c r="K363" s="224">
        <v>0.7254</v>
      </c>
      <c r="L363" s="224">
        <v>1.8274</v>
      </c>
      <c r="M363" s="224">
        <v>0.9122</v>
      </c>
      <c r="N363" s="224">
        <v>2.2254</v>
      </c>
      <c r="O363" s="224">
        <v>0.6953</v>
      </c>
      <c r="P363" s="224">
        <v>0</v>
      </c>
    </row>
    <row r="364" spans="1:16" ht="12.75">
      <c r="A364" s="77">
        <v>26</v>
      </c>
      <c r="B364" s="224">
        <v>0</v>
      </c>
      <c r="C364" s="224">
        <v>0</v>
      </c>
      <c r="D364" s="224">
        <v>1.9561</v>
      </c>
      <c r="E364" s="224">
        <v>0.6577</v>
      </c>
      <c r="F364" s="224">
        <v>1.9716</v>
      </c>
      <c r="G364" s="224">
        <v>0.6596</v>
      </c>
      <c r="H364" s="224">
        <v>2.3133</v>
      </c>
      <c r="I364" s="224">
        <v>0.8083</v>
      </c>
      <c r="J364" s="224">
        <v>2.3074</v>
      </c>
      <c r="K364" s="224">
        <v>0.7481</v>
      </c>
      <c r="L364" s="224">
        <v>1.7666</v>
      </c>
      <c r="M364" s="224">
        <v>0.9104</v>
      </c>
      <c r="N364" s="224">
        <v>2.1487</v>
      </c>
      <c r="O364" s="224">
        <v>0.6713</v>
      </c>
      <c r="P364" s="224">
        <v>0</v>
      </c>
    </row>
    <row r="365" spans="1:16" ht="12.75">
      <c r="A365" s="77">
        <v>27</v>
      </c>
      <c r="B365" s="224">
        <v>0</v>
      </c>
      <c r="C365" s="224">
        <v>0</v>
      </c>
      <c r="D365" s="224">
        <v>1.9614</v>
      </c>
      <c r="E365" s="224">
        <v>0.6471</v>
      </c>
      <c r="F365" s="224">
        <v>2.0126</v>
      </c>
      <c r="G365" s="224">
        <v>0.6391</v>
      </c>
      <c r="H365" s="224">
        <v>2.2634</v>
      </c>
      <c r="I365" s="224">
        <v>0.7839</v>
      </c>
      <c r="J365" s="224">
        <v>2.1957</v>
      </c>
      <c r="K365" s="224">
        <v>0.7708</v>
      </c>
      <c r="L365" s="224">
        <v>1.7059</v>
      </c>
      <c r="M365" s="224">
        <v>0.9085</v>
      </c>
      <c r="N365" s="224">
        <v>2.0719</v>
      </c>
      <c r="O365" s="224">
        <v>0.6473</v>
      </c>
      <c r="P365" s="224">
        <v>0</v>
      </c>
    </row>
    <row r="366" spans="1:16" ht="12.75">
      <c r="A366" s="77">
        <v>28</v>
      </c>
      <c r="B366" s="224">
        <v>0</v>
      </c>
      <c r="C366" s="224">
        <v>0</v>
      </c>
      <c r="D366" s="224">
        <v>1.9666</v>
      </c>
      <c r="E366" s="224">
        <v>0.6365</v>
      </c>
      <c r="F366" s="224">
        <v>2.0537</v>
      </c>
      <c r="G366" s="224">
        <v>0.6186</v>
      </c>
      <c r="H366" s="224">
        <v>2.2135</v>
      </c>
      <c r="I366" s="224">
        <v>0.7596</v>
      </c>
      <c r="J366" s="224">
        <v>2.084</v>
      </c>
      <c r="K366" s="224">
        <v>0.7935</v>
      </c>
      <c r="L366" s="224">
        <v>1.6451</v>
      </c>
      <c r="M366" s="224">
        <v>0.9067</v>
      </c>
      <c r="N366" s="224">
        <v>1.9952</v>
      </c>
      <c r="O366" s="224">
        <v>0.6234</v>
      </c>
      <c r="P366" s="224">
        <v>0</v>
      </c>
    </row>
    <row r="367" spans="1:16" ht="12.75">
      <c r="A367" s="77">
        <v>29</v>
      </c>
      <c r="B367" s="224">
        <v>0</v>
      </c>
      <c r="C367" s="224">
        <v>0</v>
      </c>
      <c r="D367" s="224">
        <v>1.9719</v>
      </c>
      <c r="E367" s="224">
        <v>0.6259</v>
      </c>
      <c r="F367" s="224">
        <v>2.0947</v>
      </c>
      <c r="G367" s="224">
        <v>0.598</v>
      </c>
      <c r="H367" s="224">
        <v>2.1636</v>
      </c>
      <c r="I367" s="224">
        <v>0.7352</v>
      </c>
      <c r="J367" s="224">
        <v>1.9723</v>
      </c>
      <c r="K367" s="224">
        <v>0.8162</v>
      </c>
      <c r="L367" s="224">
        <v>1.5843</v>
      </c>
      <c r="M367" s="224">
        <v>0.9048</v>
      </c>
      <c r="N367" s="224">
        <v>1.9184</v>
      </c>
      <c r="O367" s="224">
        <v>0.5994</v>
      </c>
      <c r="P367" s="224">
        <v>0</v>
      </c>
    </row>
    <row r="368" spans="1:16" ht="12.75">
      <c r="A368" s="77">
        <v>30</v>
      </c>
      <c r="B368" s="224">
        <v>0</v>
      </c>
      <c r="C368" s="224">
        <v>0</v>
      </c>
      <c r="D368" s="224">
        <v>1.9772</v>
      </c>
      <c r="E368" s="224">
        <v>0.6153</v>
      </c>
      <c r="F368" s="224">
        <v>2.1357</v>
      </c>
      <c r="G368" s="224">
        <v>0.5775</v>
      </c>
      <c r="H368" s="224">
        <v>2.1137</v>
      </c>
      <c r="I368" s="224">
        <v>0.7109</v>
      </c>
      <c r="J368" s="224">
        <v>1.8606</v>
      </c>
      <c r="K368" s="224">
        <v>0.839</v>
      </c>
      <c r="L368" s="224">
        <v>1.5236</v>
      </c>
      <c r="M368" s="224">
        <v>0.903</v>
      </c>
      <c r="N368" s="224">
        <v>1.8417</v>
      </c>
      <c r="O368" s="224">
        <v>0.5754</v>
      </c>
      <c r="P368" s="224">
        <v>0</v>
      </c>
    </row>
    <row r="369" spans="1:16" ht="12.75">
      <c r="A369" s="77">
        <v>31</v>
      </c>
      <c r="B369" s="224">
        <v>0</v>
      </c>
      <c r="C369" s="224">
        <v>0</v>
      </c>
      <c r="D369" s="224">
        <v>1.9079</v>
      </c>
      <c r="E369" s="224">
        <v>0.6045</v>
      </c>
      <c r="F369" s="224">
        <v>2.1339</v>
      </c>
      <c r="G369" s="224">
        <v>0.5676</v>
      </c>
      <c r="H369" s="224">
        <v>2.0956</v>
      </c>
      <c r="I369" s="224">
        <v>0.6974</v>
      </c>
      <c r="J369" s="224">
        <v>1.8974</v>
      </c>
      <c r="K369" s="224">
        <v>0.819</v>
      </c>
      <c r="L369" s="224">
        <v>1.5065</v>
      </c>
      <c r="M369" s="224">
        <v>0.8855</v>
      </c>
      <c r="N369" s="224">
        <v>1.785</v>
      </c>
      <c r="O369" s="224">
        <v>0.5705</v>
      </c>
      <c r="P369" s="224">
        <v>0</v>
      </c>
    </row>
    <row r="370" spans="1:16" ht="12.75">
      <c r="A370" s="77">
        <v>32</v>
      </c>
      <c r="B370" s="224">
        <v>0</v>
      </c>
      <c r="C370" s="224">
        <v>0</v>
      </c>
      <c r="D370" s="224">
        <v>1.8386</v>
      </c>
      <c r="E370" s="224">
        <v>0.5938</v>
      </c>
      <c r="F370" s="224">
        <v>2.1321</v>
      </c>
      <c r="G370" s="224">
        <v>0.5578</v>
      </c>
      <c r="H370" s="224">
        <v>2.0775</v>
      </c>
      <c r="I370" s="224">
        <v>0.684</v>
      </c>
      <c r="J370" s="224">
        <v>1.9342</v>
      </c>
      <c r="K370" s="224">
        <v>0.799</v>
      </c>
      <c r="L370" s="224">
        <v>1.4895</v>
      </c>
      <c r="M370" s="224">
        <v>0.868</v>
      </c>
      <c r="N370" s="224">
        <v>1.7283</v>
      </c>
      <c r="O370" s="224">
        <v>0.5657</v>
      </c>
      <c r="P370" s="224">
        <v>0</v>
      </c>
    </row>
    <row r="371" spans="1:16" ht="12.75">
      <c r="A371" s="77">
        <v>33</v>
      </c>
      <c r="B371" s="224">
        <v>0</v>
      </c>
      <c r="C371" s="224">
        <v>0</v>
      </c>
      <c r="D371" s="224">
        <v>1.7694</v>
      </c>
      <c r="E371" s="224">
        <v>0.583</v>
      </c>
      <c r="F371" s="224">
        <v>2.1303</v>
      </c>
      <c r="G371" s="224">
        <v>0.5479</v>
      </c>
      <c r="H371" s="224">
        <v>2.0595</v>
      </c>
      <c r="I371" s="224">
        <v>0.6706</v>
      </c>
      <c r="J371" s="224">
        <v>1.971</v>
      </c>
      <c r="K371" s="224">
        <v>0.779</v>
      </c>
      <c r="L371" s="224">
        <v>1.4724</v>
      </c>
      <c r="M371" s="224">
        <v>0.8505</v>
      </c>
      <c r="N371" s="224">
        <v>1.6715</v>
      </c>
      <c r="O371" s="224">
        <v>0.5608</v>
      </c>
      <c r="P371" s="224">
        <v>0</v>
      </c>
    </row>
    <row r="372" spans="1:16" ht="12.75">
      <c r="A372" s="77">
        <v>34</v>
      </c>
      <c r="B372" s="224">
        <v>0</v>
      </c>
      <c r="C372" s="224">
        <v>0</v>
      </c>
      <c r="D372" s="224">
        <v>1.7001</v>
      </c>
      <c r="E372" s="224">
        <v>0.5722</v>
      </c>
      <c r="F372" s="224">
        <v>2.1285</v>
      </c>
      <c r="G372" s="224">
        <v>0.538</v>
      </c>
      <c r="H372" s="224">
        <v>2.0414</v>
      </c>
      <c r="I372" s="224">
        <v>0.6572</v>
      </c>
      <c r="J372" s="224">
        <v>2.0077</v>
      </c>
      <c r="K372" s="224">
        <v>0.759</v>
      </c>
      <c r="L372" s="224">
        <v>1.4554</v>
      </c>
      <c r="M372" s="224">
        <v>0.833</v>
      </c>
      <c r="N372" s="224">
        <v>1.6148</v>
      </c>
      <c r="O372" s="224">
        <v>0.5559</v>
      </c>
      <c r="P372" s="224">
        <v>0</v>
      </c>
    </row>
    <row r="373" spans="1:16" ht="12.75">
      <c r="A373" s="77">
        <v>35</v>
      </c>
      <c r="B373" s="224">
        <v>0</v>
      </c>
      <c r="C373" s="224">
        <v>0</v>
      </c>
      <c r="D373" s="224">
        <v>1.6308</v>
      </c>
      <c r="E373" s="224">
        <v>0.5614</v>
      </c>
      <c r="F373" s="224">
        <v>2.1267</v>
      </c>
      <c r="G373" s="224">
        <v>0.5281</v>
      </c>
      <c r="H373" s="224">
        <v>2.0234</v>
      </c>
      <c r="I373" s="224">
        <v>0.6438</v>
      </c>
      <c r="J373" s="224">
        <v>2.0445</v>
      </c>
      <c r="K373" s="224">
        <v>0.739</v>
      </c>
      <c r="L373" s="224">
        <v>1.4383</v>
      </c>
      <c r="M373" s="224">
        <v>0.8155</v>
      </c>
      <c r="N373" s="224">
        <v>1.5581</v>
      </c>
      <c r="O373" s="224">
        <v>0.5511</v>
      </c>
      <c r="P373" s="224">
        <v>0</v>
      </c>
    </row>
    <row r="374" spans="1:16" ht="12.75">
      <c r="A374" s="77">
        <v>36</v>
      </c>
      <c r="B374" s="224">
        <v>0</v>
      </c>
      <c r="C374" s="224">
        <v>0</v>
      </c>
      <c r="D374" s="224">
        <v>1.5616</v>
      </c>
      <c r="E374" s="224">
        <v>0.5507</v>
      </c>
      <c r="F374" s="224">
        <v>2.1249</v>
      </c>
      <c r="G374" s="224">
        <v>0.5183</v>
      </c>
      <c r="H374" s="224">
        <v>2.0053</v>
      </c>
      <c r="I374" s="224">
        <v>0.6304</v>
      </c>
      <c r="J374" s="224">
        <v>2.0813</v>
      </c>
      <c r="K374" s="224">
        <v>0.719</v>
      </c>
      <c r="L374" s="224">
        <v>1.4213</v>
      </c>
      <c r="M374" s="224">
        <v>0.798</v>
      </c>
      <c r="N374" s="224">
        <v>1.5014</v>
      </c>
      <c r="O374" s="224">
        <v>0.5462</v>
      </c>
      <c r="P374" s="224">
        <v>0</v>
      </c>
    </row>
    <row r="375" spans="1:16" ht="12.75">
      <c r="A375" s="77">
        <v>37</v>
      </c>
      <c r="B375" s="224">
        <v>0</v>
      </c>
      <c r="C375" s="224">
        <v>0</v>
      </c>
      <c r="D375" s="224">
        <v>1.4923</v>
      </c>
      <c r="E375" s="224">
        <v>0.5399</v>
      </c>
      <c r="F375" s="224">
        <v>2.123</v>
      </c>
      <c r="G375" s="224">
        <v>0.5084</v>
      </c>
      <c r="H375" s="224">
        <v>1.9873</v>
      </c>
      <c r="I375" s="224">
        <v>0.617</v>
      </c>
      <c r="J375" s="224">
        <v>2.1181</v>
      </c>
      <c r="K375" s="224">
        <v>0.699</v>
      </c>
      <c r="L375" s="224">
        <v>1.4042</v>
      </c>
      <c r="M375" s="224">
        <v>0.7805</v>
      </c>
      <c r="N375" s="224">
        <v>1.4446</v>
      </c>
      <c r="O375" s="224">
        <v>0.5413</v>
      </c>
      <c r="P375" s="224">
        <v>0</v>
      </c>
    </row>
    <row r="376" spans="1:16" ht="12.75">
      <c r="A376" s="77">
        <v>38</v>
      </c>
      <c r="B376" s="224">
        <v>0</v>
      </c>
      <c r="C376" s="224">
        <v>0</v>
      </c>
      <c r="D376" s="224">
        <v>1.4231</v>
      </c>
      <c r="E376" s="224">
        <v>0.5291</v>
      </c>
      <c r="F376" s="224">
        <v>2.1212</v>
      </c>
      <c r="G376" s="224">
        <v>0.4985</v>
      </c>
      <c r="H376" s="224">
        <v>1.9692</v>
      </c>
      <c r="I376" s="224">
        <v>0.6036</v>
      </c>
      <c r="J376" s="224">
        <v>2.1549</v>
      </c>
      <c r="K376" s="224">
        <v>0.679</v>
      </c>
      <c r="L376" s="224">
        <v>1.3872</v>
      </c>
      <c r="M376" s="224">
        <v>0.763</v>
      </c>
      <c r="N376" s="224">
        <v>1.3879</v>
      </c>
      <c r="O376" s="224">
        <v>0.5365</v>
      </c>
      <c r="P376" s="224">
        <v>0</v>
      </c>
    </row>
    <row r="377" spans="1:16" ht="12.75">
      <c r="A377" s="77">
        <v>39</v>
      </c>
      <c r="B377" s="224">
        <v>0</v>
      </c>
      <c r="C377" s="224">
        <v>0</v>
      </c>
      <c r="D377" s="224">
        <v>1.3538</v>
      </c>
      <c r="E377" s="224">
        <v>0.5183</v>
      </c>
      <c r="F377" s="224">
        <v>2.1194</v>
      </c>
      <c r="G377" s="224">
        <v>0.4886</v>
      </c>
      <c r="H377" s="224">
        <v>1.9512</v>
      </c>
      <c r="I377" s="224">
        <v>0.5902</v>
      </c>
      <c r="J377" s="224">
        <v>2.1917</v>
      </c>
      <c r="K377" s="224">
        <v>0.659</v>
      </c>
      <c r="L377" s="224">
        <v>1.3701</v>
      </c>
      <c r="M377" s="224">
        <v>0.7455</v>
      </c>
      <c r="N377" s="224">
        <v>1.3312</v>
      </c>
      <c r="O377" s="224">
        <v>0.5316</v>
      </c>
      <c r="P377" s="224">
        <v>0</v>
      </c>
    </row>
    <row r="378" spans="1:16" ht="12.75">
      <c r="A378" s="77">
        <v>40</v>
      </c>
      <c r="B378" s="224">
        <v>0</v>
      </c>
      <c r="C378" s="224">
        <v>0</v>
      </c>
      <c r="D378" s="224">
        <v>1.2845</v>
      </c>
      <c r="E378" s="224">
        <v>0.5076</v>
      </c>
      <c r="F378" s="224">
        <v>2.1176</v>
      </c>
      <c r="G378" s="224">
        <v>0.4788</v>
      </c>
      <c r="H378" s="224">
        <v>1.9331</v>
      </c>
      <c r="I378" s="224">
        <v>0.5768</v>
      </c>
      <c r="J378" s="224">
        <v>2.2284</v>
      </c>
      <c r="K378" s="224">
        <v>0.639</v>
      </c>
      <c r="L378" s="224">
        <v>1.3531</v>
      </c>
      <c r="M378" s="224">
        <v>0.728</v>
      </c>
      <c r="N378" s="224">
        <v>1.2745</v>
      </c>
      <c r="O378" s="224">
        <v>0.5267</v>
      </c>
      <c r="P378" s="224">
        <v>0</v>
      </c>
    </row>
    <row r="379" spans="1:16" ht="12.75">
      <c r="A379" s="77">
        <v>41</v>
      </c>
      <c r="B379" s="224">
        <v>0</v>
      </c>
      <c r="C379" s="224">
        <v>0</v>
      </c>
      <c r="D379" s="224">
        <v>1.2153</v>
      </c>
      <c r="E379" s="224">
        <v>0.4968</v>
      </c>
      <c r="F379" s="224">
        <v>2.1158</v>
      </c>
      <c r="G379" s="224">
        <v>0.4689</v>
      </c>
      <c r="H379" s="224">
        <v>1.9151</v>
      </c>
      <c r="I379" s="224">
        <v>0.5634</v>
      </c>
      <c r="J379" s="224">
        <v>2.2652</v>
      </c>
      <c r="K379" s="224">
        <v>0.619</v>
      </c>
      <c r="L379" s="224">
        <v>1.336</v>
      </c>
      <c r="M379" s="224">
        <v>0.7105</v>
      </c>
      <c r="N379" s="224">
        <v>1.2177</v>
      </c>
      <c r="O379" s="224">
        <v>0.5219</v>
      </c>
      <c r="P379" s="224">
        <v>0</v>
      </c>
    </row>
    <row r="380" spans="1:16" ht="12.75">
      <c r="A380" s="77">
        <v>42</v>
      </c>
      <c r="B380" s="224">
        <v>0</v>
      </c>
      <c r="C380" s="224">
        <v>0</v>
      </c>
      <c r="D380" s="224">
        <v>1.146</v>
      </c>
      <c r="E380" s="224">
        <v>0.486</v>
      </c>
      <c r="F380" s="224">
        <v>2.114</v>
      </c>
      <c r="G380" s="224">
        <v>0.459</v>
      </c>
      <c r="H380" s="224">
        <v>1.897</v>
      </c>
      <c r="I380" s="224">
        <v>0.55</v>
      </c>
      <c r="J380" s="224">
        <v>2.302</v>
      </c>
      <c r="K380" s="224">
        <v>0.599</v>
      </c>
      <c r="L380" s="224">
        <v>1.319</v>
      </c>
      <c r="M380" s="224">
        <v>0.693</v>
      </c>
      <c r="N380" s="224">
        <v>1.161</v>
      </c>
      <c r="O380" s="224">
        <v>0.517</v>
      </c>
      <c r="P380" s="224">
        <v>0</v>
      </c>
    </row>
    <row r="381" spans="1:16" ht="12.75">
      <c r="A381" s="77">
        <v>43</v>
      </c>
      <c r="B381" s="224">
        <v>0</v>
      </c>
      <c r="C381" s="224">
        <v>0</v>
      </c>
      <c r="D381" s="224">
        <v>1.2028</v>
      </c>
      <c r="E381" s="224">
        <v>0.4793</v>
      </c>
      <c r="F381" s="224">
        <v>2.1132</v>
      </c>
      <c r="G381" s="224">
        <v>0.4542</v>
      </c>
      <c r="H381" s="224">
        <v>1.9032</v>
      </c>
      <c r="I381" s="224">
        <v>0.5398</v>
      </c>
      <c r="J381" s="224">
        <v>2.2881</v>
      </c>
      <c r="K381" s="224">
        <v>0.5801</v>
      </c>
      <c r="L381" s="224">
        <v>1.2941</v>
      </c>
      <c r="M381" s="224">
        <v>0.6898</v>
      </c>
      <c r="N381" s="224">
        <v>1.1321</v>
      </c>
      <c r="O381" s="224">
        <v>0.5215</v>
      </c>
      <c r="P381" s="224">
        <v>0</v>
      </c>
    </row>
    <row r="382" spans="1:16" ht="12.75">
      <c r="A382" s="77">
        <v>44</v>
      </c>
      <c r="B382" s="224">
        <v>0</v>
      </c>
      <c r="C382" s="224">
        <v>0</v>
      </c>
      <c r="D382" s="224">
        <v>1.2595</v>
      </c>
      <c r="E382" s="224">
        <v>0.4725</v>
      </c>
      <c r="F382" s="224">
        <v>2.1123</v>
      </c>
      <c r="G382" s="224">
        <v>0.4493</v>
      </c>
      <c r="H382" s="224">
        <v>1.9093</v>
      </c>
      <c r="I382" s="224">
        <v>0.5297</v>
      </c>
      <c r="J382" s="224">
        <v>2.2742</v>
      </c>
      <c r="K382" s="224">
        <v>0.5612</v>
      </c>
      <c r="L382" s="224">
        <v>1.2692</v>
      </c>
      <c r="M382" s="224">
        <v>0.6865</v>
      </c>
      <c r="N382" s="224">
        <v>1.1032</v>
      </c>
      <c r="O382" s="224">
        <v>0.526</v>
      </c>
      <c r="P382" s="224">
        <v>0</v>
      </c>
    </row>
    <row r="383" spans="1:16" ht="12.75">
      <c r="A383" s="77">
        <v>45</v>
      </c>
      <c r="B383" s="224">
        <v>0</v>
      </c>
      <c r="C383" s="224">
        <v>0</v>
      </c>
      <c r="D383" s="224">
        <v>1.3163</v>
      </c>
      <c r="E383" s="224">
        <v>0.4658</v>
      </c>
      <c r="F383" s="224">
        <v>2.1115</v>
      </c>
      <c r="G383" s="224">
        <v>0.4445</v>
      </c>
      <c r="H383" s="224">
        <v>1.9155</v>
      </c>
      <c r="I383" s="224">
        <v>0.5195</v>
      </c>
      <c r="J383" s="224">
        <v>2.2603</v>
      </c>
      <c r="K383" s="224">
        <v>0.5423</v>
      </c>
      <c r="L383" s="224">
        <v>1.2443</v>
      </c>
      <c r="M383" s="224">
        <v>0.6833</v>
      </c>
      <c r="N383" s="224">
        <v>1.0743</v>
      </c>
      <c r="O383" s="224">
        <v>0.5305</v>
      </c>
      <c r="P383" s="224">
        <v>0</v>
      </c>
    </row>
    <row r="384" spans="1:16" ht="12.75">
      <c r="A384" s="77">
        <v>46</v>
      </c>
      <c r="B384" s="224">
        <v>0</v>
      </c>
      <c r="C384" s="224">
        <v>0</v>
      </c>
      <c r="D384" s="224">
        <v>1.373</v>
      </c>
      <c r="E384" s="224">
        <v>0.459</v>
      </c>
      <c r="F384" s="224">
        <v>2.1107</v>
      </c>
      <c r="G384" s="224">
        <v>0.4397</v>
      </c>
      <c r="H384" s="224">
        <v>1.9217</v>
      </c>
      <c r="I384" s="224">
        <v>0.5093</v>
      </c>
      <c r="J384" s="224">
        <v>2.2463</v>
      </c>
      <c r="K384" s="224">
        <v>0.5233</v>
      </c>
      <c r="L384" s="224">
        <v>1.2193</v>
      </c>
      <c r="M384" s="224">
        <v>0.68</v>
      </c>
      <c r="N384" s="224">
        <v>1.0453</v>
      </c>
      <c r="O384" s="224">
        <v>0.535</v>
      </c>
      <c r="P384" s="224">
        <v>0</v>
      </c>
    </row>
    <row r="385" spans="1:16" ht="12.75">
      <c r="A385" s="77">
        <v>47</v>
      </c>
      <c r="B385" s="224">
        <v>0</v>
      </c>
      <c r="C385" s="224">
        <v>0</v>
      </c>
      <c r="D385" s="224">
        <v>1.4298</v>
      </c>
      <c r="E385" s="224">
        <v>0.4523</v>
      </c>
      <c r="F385" s="224">
        <v>2.1098</v>
      </c>
      <c r="G385" s="224">
        <v>0.4348</v>
      </c>
      <c r="H385" s="224">
        <v>1.9278</v>
      </c>
      <c r="I385" s="224">
        <v>0.4992</v>
      </c>
      <c r="J385" s="224">
        <v>2.2324</v>
      </c>
      <c r="K385" s="224">
        <v>0.5044</v>
      </c>
      <c r="L385" s="224">
        <v>1.1944</v>
      </c>
      <c r="M385" s="224">
        <v>0.6768</v>
      </c>
      <c r="N385" s="224">
        <v>1.0164</v>
      </c>
      <c r="O385" s="224">
        <v>0.5395</v>
      </c>
      <c r="P385" s="224">
        <v>0</v>
      </c>
    </row>
    <row r="386" spans="1:16" ht="12.75">
      <c r="A386" s="77">
        <v>48</v>
      </c>
      <c r="B386" s="224">
        <v>0</v>
      </c>
      <c r="C386" s="224">
        <v>0</v>
      </c>
      <c r="D386" s="224">
        <v>1.4865</v>
      </c>
      <c r="E386" s="224">
        <v>0.4455</v>
      </c>
      <c r="F386" s="224">
        <v>2.109</v>
      </c>
      <c r="G386" s="224">
        <v>0.43</v>
      </c>
      <c r="H386" s="224">
        <v>1.934</v>
      </c>
      <c r="I386" s="224">
        <v>0.489</v>
      </c>
      <c r="J386" s="224">
        <v>2.2185</v>
      </c>
      <c r="K386" s="224">
        <v>0.4855</v>
      </c>
      <c r="L386" s="224">
        <v>1.1695</v>
      </c>
      <c r="M386" s="224">
        <v>0.6735</v>
      </c>
      <c r="N386" s="224">
        <v>0.9875</v>
      </c>
      <c r="O386" s="224">
        <v>0.544</v>
      </c>
      <c r="P386" s="224">
        <v>0</v>
      </c>
    </row>
    <row r="387" spans="2:16" ht="12.75">
      <c r="B387" s="224"/>
      <c r="C387" s="224"/>
      <c r="D387" s="224"/>
      <c r="E387" s="224"/>
      <c r="F387" s="224"/>
      <c r="G387" s="224"/>
      <c r="H387" s="224"/>
      <c r="I387" s="224"/>
      <c r="J387" s="224"/>
      <c r="K387" s="224"/>
      <c r="L387" s="224"/>
      <c r="M387" s="224"/>
      <c r="N387" s="224"/>
      <c r="O387" s="224"/>
      <c r="P387" s="224"/>
    </row>
    <row r="388" spans="1:2" ht="12.75">
      <c r="A388" s="76" t="e">
        <f>HLOOKUP('[2]NEER Claim Cost Calculator'!$I$22,B392:Q441,MATCH('[2]NEER Claim Cost Calculator'!$K$22,A392:A441))</f>
        <v>#REF!</v>
      </c>
      <c r="B388" s="78" t="s">
        <v>18122</v>
      </c>
    </row>
    <row r="389" spans="1:16" ht="12.75">
      <c r="A389" s="475" t="s">
        <v>18123</v>
      </c>
      <c r="B389" s="475"/>
      <c r="C389" s="475"/>
      <c r="D389" s="475"/>
      <c r="E389" s="475"/>
      <c r="F389" s="475"/>
      <c r="G389" s="475"/>
      <c r="H389" s="475"/>
      <c r="I389" s="475"/>
      <c r="J389" s="475"/>
      <c r="K389" s="475"/>
      <c r="L389" s="475"/>
      <c r="M389" s="475"/>
      <c r="N389" s="475"/>
      <c r="O389" s="475"/>
      <c r="P389" s="475"/>
    </row>
    <row r="390" spans="1:16" ht="12.75">
      <c r="A390" s="479" t="s">
        <v>18124</v>
      </c>
      <c r="B390" s="479" t="s">
        <v>18125</v>
      </c>
      <c r="C390" s="479" t="s">
        <v>18126</v>
      </c>
      <c r="D390" s="479" t="s">
        <v>18127</v>
      </c>
      <c r="E390" s="479" t="s">
        <v>18128</v>
      </c>
      <c r="F390" s="479" t="s">
        <v>18129</v>
      </c>
      <c r="G390" s="479" t="s">
        <v>18130</v>
      </c>
      <c r="H390" s="479" t="s">
        <v>18131</v>
      </c>
      <c r="I390" s="479" t="s">
        <v>18132</v>
      </c>
      <c r="J390" s="479" t="s">
        <v>18133</v>
      </c>
      <c r="K390" s="479" t="s">
        <v>18134</v>
      </c>
      <c r="L390" s="479" t="s">
        <v>18135</v>
      </c>
      <c r="M390" s="479" t="s">
        <v>18136</v>
      </c>
      <c r="N390" s="479" t="s">
        <v>18137</v>
      </c>
      <c r="O390" s="479" t="s">
        <v>18138</v>
      </c>
      <c r="P390" s="479" t="s">
        <v>18139</v>
      </c>
    </row>
    <row r="391" spans="1:16" ht="12.75">
      <c r="A391" s="80" t="s">
        <v>18140</v>
      </c>
      <c r="B391" s="222" t="s">
        <v>18141</v>
      </c>
      <c r="C391" s="222" t="s">
        <v>18142</v>
      </c>
      <c r="D391" s="222" t="s">
        <v>18143</v>
      </c>
      <c r="E391" s="222" t="s">
        <v>18144</v>
      </c>
      <c r="F391" s="222" t="s">
        <v>18145</v>
      </c>
      <c r="G391" s="222" t="s">
        <v>18146</v>
      </c>
      <c r="H391" s="222" t="s">
        <v>18147</v>
      </c>
      <c r="I391" s="222" t="s">
        <v>18148</v>
      </c>
      <c r="J391" s="222" t="s">
        <v>18149</v>
      </c>
      <c r="K391" s="222" t="s">
        <v>18150</v>
      </c>
      <c r="L391" s="222" t="s">
        <v>18151</v>
      </c>
      <c r="M391" s="222" t="s">
        <v>18152</v>
      </c>
      <c r="N391" s="222" t="s">
        <v>18153</v>
      </c>
      <c r="O391" s="222" t="s">
        <v>18154</v>
      </c>
      <c r="P391" s="222" t="s">
        <v>18155</v>
      </c>
    </row>
    <row r="392" spans="1:16" ht="12.75">
      <c r="A392" s="82" t="s">
        <v>18156</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ht="12.75">
      <c r="A393" s="77">
        <v>0</v>
      </c>
      <c r="B393" s="223">
        <v>0</v>
      </c>
      <c r="C393" s="223">
        <v>0</v>
      </c>
      <c r="D393" s="223">
        <v>7.1712</v>
      </c>
      <c r="E393" s="223">
        <v>2.9205</v>
      </c>
      <c r="F393" s="223">
        <v>11.5092</v>
      </c>
      <c r="G393" s="223">
        <v>3.4947</v>
      </c>
      <c r="H393" s="223">
        <v>13.8852</v>
      </c>
      <c r="I393" s="223">
        <v>3.8412</v>
      </c>
      <c r="J393" s="223">
        <v>15.1848</v>
      </c>
      <c r="K393" s="223">
        <v>2.2869</v>
      </c>
      <c r="L393" s="223">
        <v>9.1584</v>
      </c>
      <c r="M393" s="223">
        <v>4.2669</v>
      </c>
      <c r="N393" s="223">
        <v>0</v>
      </c>
      <c r="O393" s="223">
        <v>0</v>
      </c>
      <c r="P393" s="223">
        <v>0</v>
      </c>
    </row>
    <row r="394" spans="1:16" ht="12.75">
      <c r="A394" s="77">
        <v>1</v>
      </c>
      <c r="B394" s="224">
        <v>0</v>
      </c>
      <c r="C394" s="224">
        <v>0</v>
      </c>
      <c r="D394" s="224">
        <v>6.3744</v>
      </c>
      <c r="E394" s="224">
        <v>2.596</v>
      </c>
      <c r="F394" s="224">
        <v>10.2304</v>
      </c>
      <c r="G394" s="224">
        <v>3.1064</v>
      </c>
      <c r="H394" s="224">
        <v>12.3424</v>
      </c>
      <c r="I394" s="224">
        <v>3.4144</v>
      </c>
      <c r="J394" s="224">
        <v>13.4976</v>
      </c>
      <c r="K394" s="224">
        <v>2.0328</v>
      </c>
      <c r="L394" s="224">
        <v>8.1408</v>
      </c>
      <c r="M394" s="224">
        <v>3.7928</v>
      </c>
      <c r="N394" s="224">
        <v>0</v>
      </c>
      <c r="O394" s="224">
        <v>0</v>
      </c>
      <c r="P394" s="224">
        <v>0</v>
      </c>
    </row>
    <row r="395" spans="1:16" ht="12.75">
      <c r="A395" s="77">
        <v>2</v>
      </c>
      <c r="B395" s="224">
        <v>0</v>
      </c>
      <c r="C395" s="224">
        <v>0</v>
      </c>
      <c r="D395" s="224">
        <v>5.5776</v>
      </c>
      <c r="E395" s="224">
        <v>2.2715</v>
      </c>
      <c r="F395" s="224">
        <v>8.9516</v>
      </c>
      <c r="G395" s="224">
        <v>2.7181</v>
      </c>
      <c r="H395" s="224">
        <v>10.7996</v>
      </c>
      <c r="I395" s="224">
        <v>2.9876</v>
      </c>
      <c r="J395" s="224">
        <v>11.8104</v>
      </c>
      <c r="K395" s="224">
        <v>1.7787</v>
      </c>
      <c r="L395" s="224">
        <v>7.1232</v>
      </c>
      <c r="M395" s="224">
        <v>3.3187</v>
      </c>
      <c r="N395" s="224">
        <v>0</v>
      </c>
      <c r="O395" s="224">
        <v>0</v>
      </c>
      <c r="P395" s="224">
        <v>0</v>
      </c>
    </row>
    <row r="396" spans="1:16" ht="12.75">
      <c r="A396" s="77">
        <v>3</v>
      </c>
      <c r="B396" s="224">
        <v>0</v>
      </c>
      <c r="C396" s="224">
        <v>0</v>
      </c>
      <c r="D396" s="224">
        <v>4.7808</v>
      </c>
      <c r="E396" s="224">
        <v>1.947</v>
      </c>
      <c r="F396" s="224">
        <v>7.6728</v>
      </c>
      <c r="G396" s="224">
        <v>2.3298</v>
      </c>
      <c r="H396" s="224">
        <v>9.2568</v>
      </c>
      <c r="I396" s="224">
        <v>2.5608</v>
      </c>
      <c r="J396" s="224">
        <v>10.1232</v>
      </c>
      <c r="K396" s="224">
        <v>1.5246</v>
      </c>
      <c r="L396" s="224">
        <v>6.1056</v>
      </c>
      <c r="M396" s="224">
        <v>2.8446</v>
      </c>
      <c r="N396" s="224">
        <v>0</v>
      </c>
      <c r="O396" s="224">
        <v>0</v>
      </c>
      <c r="P396" s="224">
        <v>0</v>
      </c>
    </row>
    <row r="397" spans="1:16" ht="12.75">
      <c r="A397" s="77">
        <v>4</v>
      </c>
      <c r="B397" s="224">
        <v>0</v>
      </c>
      <c r="C397" s="224">
        <v>0</v>
      </c>
      <c r="D397" s="224">
        <v>3.984</v>
      </c>
      <c r="E397" s="224">
        <v>1.6225</v>
      </c>
      <c r="F397" s="224">
        <v>6.394</v>
      </c>
      <c r="G397" s="224">
        <v>1.9415</v>
      </c>
      <c r="H397" s="224">
        <v>7.714</v>
      </c>
      <c r="I397" s="224">
        <v>2.134</v>
      </c>
      <c r="J397" s="224">
        <v>8.436</v>
      </c>
      <c r="K397" s="224">
        <v>1.2705</v>
      </c>
      <c r="L397" s="224">
        <v>5.088</v>
      </c>
      <c r="M397" s="224">
        <v>2.3705</v>
      </c>
      <c r="N397" s="224">
        <v>0</v>
      </c>
      <c r="O397" s="224">
        <v>0</v>
      </c>
      <c r="P397" s="224">
        <v>0</v>
      </c>
    </row>
    <row r="398" spans="1:16" ht="12.75">
      <c r="A398" s="77">
        <v>5</v>
      </c>
      <c r="B398" s="224">
        <v>0</v>
      </c>
      <c r="C398" s="224">
        <v>0</v>
      </c>
      <c r="D398" s="224">
        <v>3.1872</v>
      </c>
      <c r="E398" s="224">
        <v>1.298</v>
      </c>
      <c r="F398" s="224">
        <v>5.1152</v>
      </c>
      <c r="G398" s="224">
        <v>1.5532</v>
      </c>
      <c r="H398" s="224">
        <v>6.1712</v>
      </c>
      <c r="I398" s="224">
        <v>1.7072</v>
      </c>
      <c r="J398" s="224">
        <v>6.7488</v>
      </c>
      <c r="K398" s="224">
        <v>1.0164</v>
      </c>
      <c r="L398" s="224">
        <v>4.0704</v>
      </c>
      <c r="M398" s="224">
        <v>1.8964</v>
      </c>
      <c r="N398" s="224">
        <v>0</v>
      </c>
      <c r="O398" s="224">
        <v>0</v>
      </c>
      <c r="P398" s="224">
        <v>0</v>
      </c>
    </row>
    <row r="399" spans="1:16" ht="12.75">
      <c r="A399" s="77">
        <v>6</v>
      </c>
      <c r="B399" s="224">
        <v>0</v>
      </c>
      <c r="C399" s="224">
        <v>0</v>
      </c>
      <c r="D399" s="224">
        <v>2.3904</v>
      </c>
      <c r="E399" s="224">
        <v>0.9735</v>
      </c>
      <c r="F399" s="224">
        <v>3.8364</v>
      </c>
      <c r="G399" s="224">
        <v>1.1649</v>
      </c>
      <c r="H399" s="224">
        <v>4.6284</v>
      </c>
      <c r="I399" s="224">
        <v>1.2804</v>
      </c>
      <c r="J399" s="224">
        <v>5.0616</v>
      </c>
      <c r="K399" s="224">
        <v>0.7623</v>
      </c>
      <c r="L399" s="224">
        <v>3.0528</v>
      </c>
      <c r="M399" s="224">
        <v>1.4223</v>
      </c>
      <c r="N399" s="224">
        <v>0</v>
      </c>
      <c r="O399" s="224">
        <v>0</v>
      </c>
      <c r="P399" s="224">
        <v>0</v>
      </c>
    </row>
    <row r="400" spans="1:16" ht="12.75">
      <c r="A400" s="77">
        <v>7</v>
      </c>
      <c r="B400" s="224">
        <v>0</v>
      </c>
      <c r="C400" s="224">
        <v>0</v>
      </c>
      <c r="D400" s="224">
        <v>2.3453</v>
      </c>
      <c r="E400" s="224">
        <v>0.9465</v>
      </c>
      <c r="F400" s="224">
        <v>3.6713</v>
      </c>
      <c r="G400" s="224">
        <v>1.1325</v>
      </c>
      <c r="H400" s="224">
        <v>4.4435</v>
      </c>
      <c r="I400" s="224">
        <v>1.2448</v>
      </c>
      <c r="J400" s="224">
        <v>4.8918</v>
      </c>
      <c r="K400" s="224">
        <v>0.7411</v>
      </c>
      <c r="L400" s="224">
        <v>2.9772</v>
      </c>
      <c r="M400" s="224">
        <v>1.3828</v>
      </c>
      <c r="N400" s="224">
        <v>0</v>
      </c>
      <c r="O400" s="224">
        <v>0</v>
      </c>
      <c r="P400" s="224">
        <v>0</v>
      </c>
    </row>
    <row r="401" spans="1:16" ht="12.75">
      <c r="A401" s="77">
        <v>8</v>
      </c>
      <c r="B401" s="224">
        <v>0</v>
      </c>
      <c r="C401" s="224">
        <v>0</v>
      </c>
      <c r="D401" s="224">
        <v>2.3002</v>
      </c>
      <c r="E401" s="224">
        <v>0.9194</v>
      </c>
      <c r="F401" s="224">
        <v>3.5061</v>
      </c>
      <c r="G401" s="224">
        <v>1.1002</v>
      </c>
      <c r="H401" s="224">
        <v>4.2587</v>
      </c>
      <c r="I401" s="224">
        <v>1.2093</v>
      </c>
      <c r="J401" s="224">
        <v>4.722</v>
      </c>
      <c r="K401" s="224">
        <v>0.72</v>
      </c>
      <c r="L401" s="224">
        <v>2.9017</v>
      </c>
      <c r="M401" s="224">
        <v>1.3433</v>
      </c>
      <c r="N401" s="224">
        <v>0</v>
      </c>
      <c r="O401" s="224">
        <v>0</v>
      </c>
      <c r="P401" s="224">
        <v>0</v>
      </c>
    </row>
    <row r="402" spans="1:16" ht="12.75">
      <c r="A402" s="77">
        <v>9</v>
      </c>
      <c r="B402" s="224">
        <v>0</v>
      </c>
      <c r="C402" s="224">
        <v>0</v>
      </c>
      <c r="D402" s="224">
        <v>2.2551</v>
      </c>
      <c r="E402" s="224">
        <v>0.8924</v>
      </c>
      <c r="F402" s="224">
        <v>3.341</v>
      </c>
      <c r="G402" s="224">
        <v>1.0678</v>
      </c>
      <c r="H402" s="224">
        <v>4.0738</v>
      </c>
      <c r="I402" s="224">
        <v>1.1737</v>
      </c>
      <c r="J402" s="224">
        <v>4.5522</v>
      </c>
      <c r="K402" s="224">
        <v>0.6988</v>
      </c>
      <c r="L402" s="224">
        <v>2.8261</v>
      </c>
      <c r="M402" s="224">
        <v>1.3038</v>
      </c>
      <c r="N402" s="224">
        <v>0</v>
      </c>
      <c r="O402" s="224">
        <v>0</v>
      </c>
      <c r="P402" s="224">
        <v>0</v>
      </c>
    </row>
    <row r="403" spans="1:16" ht="12.75">
      <c r="A403" s="77">
        <v>10</v>
      </c>
      <c r="B403" s="224">
        <v>0</v>
      </c>
      <c r="C403" s="224">
        <v>0</v>
      </c>
      <c r="D403" s="224">
        <v>2.21</v>
      </c>
      <c r="E403" s="224">
        <v>0.8653</v>
      </c>
      <c r="F403" s="224">
        <v>3.1758</v>
      </c>
      <c r="G403" s="224">
        <v>1.0355</v>
      </c>
      <c r="H403" s="224">
        <v>3.889</v>
      </c>
      <c r="I403" s="224">
        <v>1.1381</v>
      </c>
      <c r="J403" s="224">
        <v>4.3824</v>
      </c>
      <c r="K403" s="224">
        <v>0.6776</v>
      </c>
      <c r="L403" s="224">
        <v>2.7506</v>
      </c>
      <c r="M403" s="224">
        <v>1.2643</v>
      </c>
      <c r="N403" s="224">
        <v>0</v>
      </c>
      <c r="O403" s="224">
        <v>0</v>
      </c>
      <c r="P403" s="224">
        <v>0</v>
      </c>
    </row>
    <row r="404" spans="1:16" ht="12.75">
      <c r="A404" s="77">
        <v>11</v>
      </c>
      <c r="B404" s="224">
        <v>0</v>
      </c>
      <c r="C404" s="224">
        <v>0</v>
      </c>
      <c r="D404" s="224">
        <v>2.1649</v>
      </c>
      <c r="E404" s="224">
        <v>0.8383</v>
      </c>
      <c r="F404" s="224">
        <v>3.0107</v>
      </c>
      <c r="G404" s="224">
        <v>1.0031</v>
      </c>
      <c r="H404" s="224">
        <v>3.7041</v>
      </c>
      <c r="I404" s="224">
        <v>1.1026</v>
      </c>
      <c r="J404" s="224">
        <v>4.2126</v>
      </c>
      <c r="K404" s="224">
        <v>0.6564</v>
      </c>
      <c r="L404" s="224">
        <v>2.675</v>
      </c>
      <c r="M404" s="224">
        <v>1.2248</v>
      </c>
      <c r="N404" s="224">
        <v>0</v>
      </c>
      <c r="O404" s="224">
        <v>0</v>
      </c>
      <c r="P404" s="224">
        <v>0</v>
      </c>
    </row>
    <row r="405" spans="1:16" ht="12.75">
      <c r="A405" s="77">
        <v>12</v>
      </c>
      <c r="B405" s="224">
        <v>0</v>
      </c>
      <c r="C405" s="224">
        <v>0</v>
      </c>
      <c r="D405" s="224">
        <v>2.1198</v>
      </c>
      <c r="E405" s="224">
        <v>0.8113</v>
      </c>
      <c r="F405" s="224">
        <v>2.8455</v>
      </c>
      <c r="G405" s="224">
        <v>0.9708</v>
      </c>
      <c r="H405" s="224">
        <v>3.5193</v>
      </c>
      <c r="I405" s="224">
        <v>1.067</v>
      </c>
      <c r="J405" s="224">
        <v>4.0428</v>
      </c>
      <c r="K405" s="224">
        <v>0.6353</v>
      </c>
      <c r="L405" s="224">
        <v>2.5995</v>
      </c>
      <c r="M405" s="224">
        <v>1.1853</v>
      </c>
      <c r="N405" s="224">
        <v>0</v>
      </c>
      <c r="O405" s="224">
        <v>0</v>
      </c>
      <c r="P405" s="224">
        <v>0</v>
      </c>
    </row>
    <row r="406" spans="1:16" ht="12.75">
      <c r="A406" s="77">
        <v>13</v>
      </c>
      <c r="B406" s="224">
        <v>0</v>
      </c>
      <c r="C406" s="224">
        <v>0</v>
      </c>
      <c r="D406" s="224">
        <v>2.0746</v>
      </c>
      <c r="E406" s="224">
        <v>0.7842</v>
      </c>
      <c r="F406" s="224">
        <v>2.6804</v>
      </c>
      <c r="G406" s="224">
        <v>0.9384</v>
      </c>
      <c r="H406" s="224">
        <v>3.3344</v>
      </c>
      <c r="I406" s="224">
        <v>1.0314</v>
      </c>
      <c r="J406" s="224">
        <v>3.8729</v>
      </c>
      <c r="K406" s="224">
        <v>0.6141</v>
      </c>
      <c r="L406" s="224">
        <v>2.5239</v>
      </c>
      <c r="M406" s="224">
        <v>1.1457</v>
      </c>
      <c r="N406" s="224">
        <v>0</v>
      </c>
      <c r="O406" s="224">
        <v>0</v>
      </c>
      <c r="P406" s="224">
        <v>0</v>
      </c>
    </row>
    <row r="407" spans="1:16" ht="12.75">
      <c r="A407" s="77">
        <v>14</v>
      </c>
      <c r="B407" s="224">
        <v>0</v>
      </c>
      <c r="C407" s="224">
        <v>0</v>
      </c>
      <c r="D407" s="224">
        <v>2.0295</v>
      </c>
      <c r="E407" s="224">
        <v>0.7572</v>
      </c>
      <c r="F407" s="224">
        <v>2.5152</v>
      </c>
      <c r="G407" s="224">
        <v>0.906</v>
      </c>
      <c r="H407" s="224">
        <v>3.1495</v>
      </c>
      <c r="I407" s="224">
        <v>0.9959</v>
      </c>
      <c r="J407" s="224">
        <v>3.7031</v>
      </c>
      <c r="K407" s="224">
        <v>0.5929</v>
      </c>
      <c r="L407" s="224">
        <v>2.4483</v>
      </c>
      <c r="M407" s="224">
        <v>1.1062</v>
      </c>
      <c r="N407" s="224">
        <v>0</v>
      </c>
      <c r="O407" s="224">
        <v>0</v>
      </c>
      <c r="P407" s="224">
        <v>0</v>
      </c>
    </row>
    <row r="408" spans="1:16" ht="12.75">
      <c r="A408" s="77">
        <v>15</v>
      </c>
      <c r="B408" s="224">
        <v>0</v>
      </c>
      <c r="C408" s="224">
        <v>0</v>
      </c>
      <c r="D408" s="224">
        <v>1.9844</v>
      </c>
      <c r="E408" s="224">
        <v>0.7301</v>
      </c>
      <c r="F408" s="224">
        <v>2.3501</v>
      </c>
      <c r="G408" s="224">
        <v>0.8737</v>
      </c>
      <c r="H408" s="224">
        <v>2.9647</v>
      </c>
      <c r="I408" s="224">
        <v>0.9603</v>
      </c>
      <c r="J408" s="224">
        <v>3.5333</v>
      </c>
      <c r="K408" s="224">
        <v>0.5717</v>
      </c>
      <c r="L408" s="224">
        <v>2.3728</v>
      </c>
      <c r="M408" s="224">
        <v>1.0667</v>
      </c>
      <c r="N408" s="224">
        <v>0</v>
      </c>
      <c r="O408" s="224">
        <v>0</v>
      </c>
      <c r="P408" s="224">
        <v>0</v>
      </c>
    </row>
    <row r="409" spans="1:16" ht="12.75">
      <c r="A409" s="77">
        <v>16</v>
      </c>
      <c r="B409" s="224">
        <v>0</v>
      </c>
      <c r="C409" s="224">
        <v>0</v>
      </c>
      <c r="D409" s="224">
        <v>1.9393</v>
      </c>
      <c r="E409" s="224">
        <v>0.7031</v>
      </c>
      <c r="F409" s="224">
        <v>2.1849</v>
      </c>
      <c r="G409" s="224">
        <v>0.8413</v>
      </c>
      <c r="H409" s="224">
        <v>2.7798</v>
      </c>
      <c r="I409" s="224">
        <v>0.9247</v>
      </c>
      <c r="J409" s="224">
        <v>3.3635</v>
      </c>
      <c r="K409" s="224">
        <v>0.5506</v>
      </c>
      <c r="L409" s="224">
        <v>2.2972</v>
      </c>
      <c r="M409" s="224">
        <v>1.0272</v>
      </c>
      <c r="N409" s="224">
        <v>0</v>
      </c>
      <c r="O409" s="224">
        <v>0</v>
      </c>
      <c r="P409" s="224">
        <v>0</v>
      </c>
    </row>
    <row r="410" spans="1:16" ht="12.75">
      <c r="A410" s="77">
        <v>17</v>
      </c>
      <c r="B410" s="224">
        <v>0</v>
      </c>
      <c r="C410" s="224">
        <v>0</v>
      </c>
      <c r="D410" s="224">
        <v>1.8942</v>
      </c>
      <c r="E410" s="224">
        <v>0.676</v>
      </c>
      <c r="F410" s="224">
        <v>2.0198</v>
      </c>
      <c r="G410" s="224">
        <v>0.809</v>
      </c>
      <c r="H410" s="224">
        <v>2.595</v>
      </c>
      <c r="I410" s="224">
        <v>0.8892</v>
      </c>
      <c r="J410" s="224">
        <v>3.1937</v>
      </c>
      <c r="K410" s="224">
        <v>0.5294</v>
      </c>
      <c r="L410" s="224">
        <v>2.2217</v>
      </c>
      <c r="M410" s="224">
        <v>0.9877</v>
      </c>
      <c r="N410" s="224">
        <v>0</v>
      </c>
      <c r="O410" s="224">
        <v>0</v>
      </c>
      <c r="P410" s="224">
        <v>0</v>
      </c>
    </row>
    <row r="411" spans="1:16" ht="12.75">
      <c r="A411" s="77">
        <v>18</v>
      </c>
      <c r="B411" s="224">
        <v>0</v>
      </c>
      <c r="C411" s="224">
        <v>0</v>
      </c>
      <c r="D411" s="224">
        <v>1.8491</v>
      </c>
      <c r="E411" s="224">
        <v>0.649</v>
      </c>
      <c r="F411" s="224">
        <v>1.8546</v>
      </c>
      <c r="G411" s="224">
        <v>0.7766</v>
      </c>
      <c r="H411" s="224">
        <v>2.4101</v>
      </c>
      <c r="I411" s="224">
        <v>0.8536</v>
      </c>
      <c r="J411" s="224">
        <v>3.0239</v>
      </c>
      <c r="K411" s="224">
        <v>0.5082</v>
      </c>
      <c r="L411" s="224">
        <v>2.1461</v>
      </c>
      <c r="M411" s="224">
        <v>0.9482</v>
      </c>
      <c r="N411" s="224">
        <v>2.6334</v>
      </c>
      <c r="O411" s="224">
        <v>0.9025</v>
      </c>
      <c r="P411" s="224">
        <v>0</v>
      </c>
    </row>
    <row r="412" spans="1:16" ht="12.75">
      <c r="A412" s="77">
        <v>19</v>
      </c>
      <c r="B412" s="224">
        <v>0</v>
      </c>
      <c r="C412" s="224">
        <v>0</v>
      </c>
      <c r="D412" s="224">
        <v>1.9208</v>
      </c>
      <c r="E412" s="224">
        <v>0.642</v>
      </c>
      <c r="F412" s="224">
        <v>1.9305</v>
      </c>
      <c r="G412" s="224">
        <v>0.7641</v>
      </c>
      <c r="H412" s="224">
        <v>2.4443</v>
      </c>
      <c r="I412" s="224">
        <v>0.8415</v>
      </c>
      <c r="J412" s="224">
        <v>2.9156</v>
      </c>
      <c r="K412" s="224">
        <v>0.5163</v>
      </c>
      <c r="L412" s="224">
        <v>2.0784</v>
      </c>
      <c r="M412" s="224">
        <v>0.9545</v>
      </c>
      <c r="N412" s="224">
        <v>2.5603</v>
      </c>
      <c r="O412" s="224">
        <v>0.8774</v>
      </c>
      <c r="P412" s="224">
        <v>0</v>
      </c>
    </row>
    <row r="413" spans="1:16" ht="12.75">
      <c r="A413" s="77">
        <v>20</v>
      </c>
      <c r="B413" s="224">
        <v>0</v>
      </c>
      <c r="C413" s="224">
        <v>0</v>
      </c>
      <c r="D413" s="224">
        <v>1.9924</v>
      </c>
      <c r="E413" s="224">
        <v>0.635</v>
      </c>
      <c r="F413" s="224">
        <v>2.0065</v>
      </c>
      <c r="G413" s="224">
        <v>0.7516</v>
      </c>
      <c r="H413" s="224">
        <v>2.4785</v>
      </c>
      <c r="I413" s="224">
        <v>0.8295</v>
      </c>
      <c r="J413" s="224">
        <v>2.8073</v>
      </c>
      <c r="K413" s="224">
        <v>0.5243</v>
      </c>
      <c r="L413" s="224">
        <v>2.0107</v>
      </c>
      <c r="M413" s="224">
        <v>0.9608</v>
      </c>
      <c r="N413" s="224">
        <v>2.4871</v>
      </c>
      <c r="O413" s="224">
        <v>0.8523</v>
      </c>
      <c r="P413" s="224">
        <v>0</v>
      </c>
    </row>
    <row r="414" spans="1:16" ht="12.75">
      <c r="A414" s="77">
        <v>21</v>
      </c>
      <c r="B414" s="224">
        <v>0</v>
      </c>
      <c r="C414" s="224">
        <v>0</v>
      </c>
      <c r="D414" s="224">
        <v>2.0641</v>
      </c>
      <c r="E414" s="224">
        <v>0.628</v>
      </c>
      <c r="F414" s="224">
        <v>2.0824</v>
      </c>
      <c r="G414" s="224">
        <v>0.7392</v>
      </c>
      <c r="H414" s="224">
        <v>2.5127</v>
      </c>
      <c r="I414" s="224">
        <v>0.8174</v>
      </c>
      <c r="J414" s="224">
        <v>2.699</v>
      </c>
      <c r="K414" s="224">
        <v>0.5324</v>
      </c>
      <c r="L414" s="224">
        <v>1.943</v>
      </c>
      <c r="M414" s="224">
        <v>0.9671</v>
      </c>
      <c r="N414" s="224">
        <v>2.414</v>
      </c>
      <c r="O414" s="224">
        <v>0.8273</v>
      </c>
      <c r="P414" s="224">
        <v>0</v>
      </c>
    </row>
    <row r="415" spans="1:16" ht="12.75">
      <c r="A415" s="77">
        <v>22</v>
      </c>
      <c r="B415" s="224">
        <v>0</v>
      </c>
      <c r="C415" s="224">
        <v>0</v>
      </c>
      <c r="D415" s="224">
        <v>2.1357</v>
      </c>
      <c r="E415" s="224">
        <v>0.621</v>
      </c>
      <c r="F415" s="224">
        <v>2.1583</v>
      </c>
      <c r="G415" s="224">
        <v>0.7267</v>
      </c>
      <c r="H415" s="224">
        <v>2.5468</v>
      </c>
      <c r="I415" s="224">
        <v>0.8053</v>
      </c>
      <c r="J415" s="224">
        <v>2.5906</v>
      </c>
      <c r="K415" s="224">
        <v>0.5404</v>
      </c>
      <c r="L415" s="224">
        <v>1.8752</v>
      </c>
      <c r="M415" s="224">
        <v>0.9734</v>
      </c>
      <c r="N415" s="224">
        <v>2.3408</v>
      </c>
      <c r="O415" s="224">
        <v>0.8022</v>
      </c>
      <c r="P415" s="224">
        <v>0</v>
      </c>
    </row>
    <row r="416" spans="1:16" ht="12.75">
      <c r="A416" s="77">
        <v>23</v>
      </c>
      <c r="B416" s="224">
        <v>0</v>
      </c>
      <c r="C416" s="224">
        <v>0</v>
      </c>
      <c r="D416" s="224">
        <v>2.2074</v>
      </c>
      <c r="E416" s="224">
        <v>0.614</v>
      </c>
      <c r="F416" s="224">
        <v>2.2342</v>
      </c>
      <c r="G416" s="224">
        <v>0.7142</v>
      </c>
      <c r="H416" s="224">
        <v>2.581</v>
      </c>
      <c r="I416" s="224">
        <v>0.7932</v>
      </c>
      <c r="J416" s="224">
        <v>2.4823</v>
      </c>
      <c r="K416" s="224">
        <v>0.5485</v>
      </c>
      <c r="L416" s="224">
        <v>1.8075</v>
      </c>
      <c r="M416" s="224">
        <v>0.9797</v>
      </c>
      <c r="N416" s="224">
        <v>2.2677</v>
      </c>
      <c r="O416" s="224">
        <v>0.7771</v>
      </c>
      <c r="P416" s="224">
        <v>0</v>
      </c>
    </row>
    <row r="417" spans="1:16" ht="12.75">
      <c r="A417" s="77">
        <v>24</v>
      </c>
      <c r="B417" s="224">
        <v>0</v>
      </c>
      <c r="C417" s="224">
        <v>0</v>
      </c>
      <c r="D417" s="224">
        <v>2.2791</v>
      </c>
      <c r="E417" s="224">
        <v>0.607</v>
      </c>
      <c r="F417" s="224">
        <v>2.3102</v>
      </c>
      <c r="G417" s="224">
        <v>0.7017</v>
      </c>
      <c r="H417" s="224">
        <v>2.6152</v>
      </c>
      <c r="I417" s="224">
        <v>0.7812</v>
      </c>
      <c r="J417" s="224">
        <v>2.374</v>
      </c>
      <c r="K417" s="224">
        <v>0.5565</v>
      </c>
      <c r="L417" s="224">
        <v>1.7398</v>
      </c>
      <c r="M417" s="224">
        <v>0.986</v>
      </c>
      <c r="N417" s="224">
        <v>2.1945</v>
      </c>
      <c r="O417" s="224">
        <v>0.7521</v>
      </c>
      <c r="P417" s="224">
        <v>0</v>
      </c>
    </row>
    <row r="418" spans="1:16" ht="12.75">
      <c r="A418" s="77">
        <v>25</v>
      </c>
      <c r="B418" s="224">
        <v>0</v>
      </c>
      <c r="C418" s="224">
        <v>0</v>
      </c>
      <c r="D418" s="224">
        <v>2.3507</v>
      </c>
      <c r="E418" s="224">
        <v>0.5999</v>
      </c>
      <c r="F418" s="224">
        <v>2.3861</v>
      </c>
      <c r="G418" s="224">
        <v>0.6892</v>
      </c>
      <c r="H418" s="224">
        <v>2.6494</v>
      </c>
      <c r="I418" s="224">
        <v>0.7691</v>
      </c>
      <c r="J418" s="224">
        <v>2.2657</v>
      </c>
      <c r="K418" s="224">
        <v>0.5646</v>
      </c>
      <c r="L418" s="224">
        <v>1.6721</v>
      </c>
      <c r="M418" s="224">
        <v>0.9923</v>
      </c>
      <c r="N418" s="224">
        <v>2.1214</v>
      </c>
      <c r="O418" s="224">
        <v>0.727</v>
      </c>
      <c r="P418" s="224">
        <v>0</v>
      </c>
    </row>
    <row r="419" spans="1:16" ht="12.75">
      <c r="A419" s="77">
        <v>26</v>
      </c>
      <c r="B419" s="224">
        <v>0</v>
      </c>
      <c r="C419" s="224">
        <v>0</v>
      </c>
      <c r="D419" s="224">
        <v>2.4224</v>
      </c>
      <c r="E419" s="224">
        <v>0.5929</v>
      </c>
      <c r="F419" s="224">
        <v>2.462</v>
      </c>
      <c r="G419" s="224">
        <v>0.6768</v>
      </c>
      <c r="H419" s="224">
        <v>2.6836</v>
      </c>
      <c r="I419" s="224">
        <v>0.757</v>
      </c>
      <c r="J419" s="224">
        <v>2.1574</v>
      </c>
      <c r="K419" s="224">
        <v>0.5726</v>
      </c>
      <c r="L419" s="224">
        <v>1.6044</v>
      </c>
      <c r="M419" s="224">
        <v>0.9986</v>
      </c>
      <c r="N419" s="224">
        <v>2.0482</v>
      </c>
      <c r="O419" s="224">
        <v>0.7019</v>
      </c>
      <c r="P419" s="224">
        <v>0</v>
      </c>
    </row>
    <row r="420" spans="1:16" ht="12.75">
      <c r="A420" s="77">
        <v>27</v>
      </c>
      <c r="B420" s="224">
        <v>0</v>
      </c>
      <c r="C420" s="224">
        <v>0</v>
      </c>
      <c r="D420" s="224">
        <v>2.494</v>
      </c>
      <c r="E420" s="224">
        <v>0.5859</v>
      </c>
      <c r="F420" s="224">
        <v>2.5379</v>
      </c>
      <c r="G420" s="224">
        <v>0.6643</v>
      </c>
      <c r="H420" s="224">
        <v>2.7178</v>
      </c>
      <c r="I420" s="224">
        <v>0.745</v>
      </c>
      <c r="J420" s="224">
        <v>2.0491</v>
      </c>
      <c r="K420" s="224">
        <v>0.5807</v>
      </c>
      <c r="L420" s="224">
        <v>1.5367</v>
      </c>
      <c r="M420" s="224">
        <v>1.0049</v>
      </c>
      <c r="N420" s="224">
        <v>1.9751</v>
      </c>
      <c r="O420" s="224">
        <v>0.6769</v>
      </c>
      <c r="P420" s="224">
        <v>0</v>
      </c>
    </row>
    <row r="421" spans="1:16" ht="12.75">
      <c r="A421" s="77">
        <v>28</v>
      </c>
      <c r="B421" s="224">
        <v>0</v>
      </c>
      <c r="C421" s="224">
        <v>0</v>
      </c>
      <c r="D421" s="224">
        <v>2.5657</v>
      </c>
      <c r="E421" s="224">
        <v>0.5789</v>
      </c>
      <c r="F421" s="224">
        <v>2.6139</v>
      </c>
      <c r="G421" s="224">
        <v>0.6518</v>
      </c>
      <c r="H421" s="224">
        <v>2.7519</v>
      </c>
      <c r="I421" s="224">
        <v>0.7329</v>
      </c>
      <c r="J421" s="224">
        <v>1.9407</v>
      </c>
      <c r="K421" s="224">
        <v>0.5887</v>
      </c>
      <c r="L421" s="224">
        <v>1.4689</v>
      </c>
      <c r="M421" s="224">
        <v>1.0112</v>
      </c>
      <c r="N421" s="224">
        <v>1.9019</v>
      </c>
      <c r="O421" s="224">
        <v>0.6518</v>
      </c>
      <c r="P421" s="224">
        <v>0</v>
      </c>
    </row>
    <row r="422" spans="1:16" ht="12.75">
      <c r="A422" s="77">
        <v>29</v>
      </c>
      <c r="B422" s="224">
        <v>0</v>
      </c>
      <c r="C422" s="224">
        <v>0</v>
      </c>
      <c r="D422" s="224">
        <v>2.6373</v>
      </c>
      <c r="E422" s="224">
        <v>0.5719</v>
      </c>
      <c r="F422" s="224">
        <v>2.6898</v>
      </c>
      <c r="G422" s="224">
        <v>0.6393</v>
      </c>
      <c r="H422" s="224">
        <v>2.7861</v>
      </c>
      <c r="I422" s="224">
        <v>0.7208</v>
      </c>
      <c r="J422" s="224">
        <v>1.8324</v>
      </c>
      <c r="K422" s="224">
        <v>0.5968</v>
      </c>
      <c r="L422" s="224">
        <v>1.4012</v>
      </c>
      <c r="M422" s="224">
        <v>1.0175</v>
      </c>
      <c r="N422" s="224">
        <v>1.8288</v>
      </c>
      <c r="O422" s="224">
        <v>0.6267</v>
      </c>
      <c r="P422" s="224">
        <v>0</v>
      </c>
    </row>
    <row r="423" spans="1:16" ht="12.75">
      <c r="A423" s="77">
        <v>30</v>
      </c>
      <c r="B423" s="224">
        <v>0</v>
      </c>
      <c r="C423" s="224">
        <v>0</v>
      </c>
      <c r="D423" s="224">
        <v>2.709</v>
      </c>
      <c r="E423" s="224">
        <v>0.5649</v>
      </c>
      <c r="F423" s="224">
        <v>2.7657</v>
      </c>
      <c r="G423" s="224">
        <v>0.6269</v>
      </c>
      <c r="H423" s="224">
        <v>2.8203</v>
      </c>
      <c r="I423" s="224">
        <v>0.7088</v>
      </c>
      <c r="J423" s="224">
        <v>1.7241</v>
      </c>
      <c r="K423" s="224">
        <v>0.6048</v>
      </c>
      <c r="L423" s="224">
        <v>1.3335</v>
      </c>
      <c r="M423" s="224">
        <v>1.0238</v>
      </c>
      <c r="N423" s="224">
        <v>1.7556</v>
      </c>
      <c r="O423" s="224">
        <v>0.6017</v>
      </c>
      <c r="P423" s="224">
        <v>0</v>
      </c>
    </row>
    <row r="424" spans="1:16" ht="12.75">
      <c r="A424" s="77">
        <v>31</v>
      </c>
      <c r="B424" s="224">
        <v>0</v>
      </c>
      <c r="C424" s="224">
        <v>0</v>
      </c>
      <c r="D424" s="224">
        <v>3.0551</v>
      </c>
      <c r="E424" s="224">
        <v>0.5592</v>
      </c>
      <c r="F424" s="224">
        <v>2.7981</v>
      </c>
      <c r="G424" s="224">
        <v>0.6179</v>
      </c>
      <c r="H424" s="224">
        <v>2.8259</v>
      </c>
      <c r="I424" s="224">
        <v>0.6968</v>
      </c>
      <c r="J424" s="224">
        <v>1.7162</v>
      </c>
      <c r="K424" s="224">
        <v>0.5971</v>
      </c>
      <c r="L424" s="224">
        <v>1.3431</v>
      </c>
      <c r="M424" s="224">
        <v>1.0086</v>
      </c>
      <c r="N424" s="224">
        <v>1.7034</v>
      </c>
      <c r="O424" s="224">
        <v>0.6069</v>
      </c>
      <c r="P424" s="224">
        <v>0</v>
      </c>
    </row>
    <row r="425" spans="1:16" ht="12.75">
      <c r="A425" s="77">
        <v>32</v>
      </c>
      <c r="B425" s="224">
        <v>0</v>
      </c>
      <c r="C425" s="224">
        <v>0</v>
      </c>
      <c r="D425" s="224">
        <v>3.4012</v>
      </c>
      <c r="E425" s="224">
        <v>0.5536</v>
      </c>
      <c r="F425" s="224">
        <v>2.8306</v>
      </c>
      <c r="G425" s="224">
        <v>0.6089</v>
      </c>
      <c r="H425" s="224">
        <v>2.8314</v>
      </c>
      <c r="I425" s="224">
        <v>0.6848</v>
      </c>
      <c r="J425" s="224">
        <v>1.7083</v>
      </c>
      <c r="K425" s="224">
        <v>0.5893</v>
      </c>
      <c r="L425" s="224">
        <v>1.3528</v>
      </c>
      <c r="M425" s="224">
        <v>0.9935</v>
      </c>
      <c r="N425" s="224">
        <v>1.6512</v>
      </c>
      <c r="O425" s="224">
        <v>0.6122</v>
      </c>
      <c r="P425" s="224">
        <v>0</v>
      </c>
    </row>
    <row r="426" spans="1:16" ht="12.75">
      <c r="A426" s="77">
        <v>33</v>
      </c>
      <c r="B426" s="224">
        <v>0</v>
      </c>
      <c r="C426" s="224">
        <v>0</v>
      </c>
      <c r="D426" s="224">
        <v>3.7473</v>
      </c>
      <c r="E426" s="224">
        <v>0.5479</v>
      </c>
      <c r="F426" s="224">
        <v>2.863</v>
      </c>
      <c r="G426" s="224">
        <v>0.5999</v>
      </c>
      <c r="H426" s="224">
        <v>2.837</v>
      </c>
      <c r="I426" s="224">
        <v>0.6728</v>
      </c>
      <c r="J426" s="224">
        <v>1.7003</v>
      </c>
      <c r="K426" s="224">
        <v>0.5816</v>
      </c>
      <c r="L426" s="224">
        <v>1.3624</v>
      </c>
      <c r="M426" s="224">
        <v>0.9783</v>
      </c>
      <c r="N426" s="224">
        <v>1.599</v>
      </c>
      <c r="O426" s="224">
        <v>0.6175</v>
      </c>
      <c r="P426" s="224">
        <v>0</v>
      </c>
    </row>
    <row r="427" spans="1:16" ht="12.75">
      <c r="A427" s="77">
        <v>34</v>
      </c>
      <c r="B427" s="224">
        <v>0</v>
      </c>
      <c r="C427" s="224">
        <v>0</v>
      </c>
      <c r="D427" s="224">
        <v>4.0933</v>
      </c>
      <c r="E427" s="224">
        <v>0.5423</v>
      </c>
      <c r="F427" s="224">
        <v>2.8955</v>
      </c>
      <c r="G427" s="224">
        <v>0.5909</v>
      </c>
      <c r="H427" s="224">
        <v>2.8425</v>
      </c>
      <c r="I427" s="224">
        <v>0.6608</v>
      </c>
      <c r="J427" s="224">
        <v>1.6924</v>
      </c>
      <c r="K427" s="224">
        <v>0.5739</v>
      </c>
      <c r="L427" s="224">
        <v>1.372</v>
      </c>
      <c r="M427" s="224">
        <v>0.9632</v>
      </c>
      <c r="N427" s="224">
        <v>1.5467</v>
      </c>
      <c r="O427" s="224">
        <v>0.6228</v>
      </c>
      <c r="P427" s="224">
        <v>0</v>
      </c>
    </row>
    <row r="428" spans="1:16" ht="12.75">
      <c r="A428" s="77">
        <v>35</v>
      </c>
      <c r="B428" s="224">
        <v>0</v>
      </c>
      <c r="C428" s="224">
        <v>0</v>
      </c>
      <c r="D428" s="224">
        <v>4.4394</v>
      </c>
      <c r="E428" s="224">
        <v>0.5366</v>
      </c>
      <c r="F428" s="224">
        <v>2.9279</v>
      </c>
      <c r="G428" s="224">
        <v>0.5819</v>
      </c>
      <c r="H428" s="224">
        <v>2.8481</v>
      </c>
      <c r="I428" s="224">
        <v>0.6489</v>
      </c>
      <c r="J428" s="224">
        <v>1.6845</v>
      </c>
      <c r="K428" s="224">
        <v>0.5661</v>
      </c>
      <c r="L428" s="224">
        <v>1.3816</v>
      </c>
      <c r="M428" s="224">
        <v>0.948</v>
      </c>
      <c r="N428" s="224">
        <v>1.4945</v>
      </c>
      <c r="O428" s="224">
        <v>0.628</v>
      </c>
      <c r="P428" s="224">
        <v>0</v>
      </c>
    </row>
    <row r="429" spans="1:16" ht="12.75">
      <c r="A429" s="77">
        <v>36</v>
      </c>
      <c r="B429" s="224">
        <v>0</v>
      </c>
      <c r="C429" s="224">
        <v>0</v>
      </c>
      <c r="D429" s="224">
        <v>4.7855</v>
      </c>
      <c r="E429" s="224">
        <v>0.531</v>
      </c>
      <c r="F429" s="224">
        <v>2.9604</v>
      </c>
      <c r="G429" s="224">
        <v>0.5729</v>
      </c>
      <c r="H429" s="224">
        <v>2.8537</v>
      </c>
      <c r="I429" s="224">
        <v>0.6369</v>
      </c>
      <c r="J429" s="224">
        <v>1.6766</v>
      </c>
      <c r="K429" s="224">
        <v>0.5584</v>
      </c>
      <c r="L429" s="224">
        <v>1.3913</v>
      </c>
      <c r="M429" s="224">
        <v>0.9329</v>
      </c>
      <c r="N429" s="224">
        <v>1.4423</v>
      </c>
      <c r="O429" s="224">
        <v>0.6333</v>
      </c>
      <c r="P429" s="224">
        <v>0</v>
      </c>
    </row>
    <row r="430" spans="1:16" ht="12.75">
      <c r="A430" s="77">
        <v>37</v>
      </c>
      <c r="B430" s="224">
        <v>0</v>
      </c>
      <c r="C430" s="224">
        <v>0</v>
      </c>
      <c r="D430" s="224">
        <v>5.1316</v>
      </c>
      <c r="E430" s="224">
        <v>0.5253</v>
      </c>
      <c r="F430" s="224">
        <v>2.9928</v>
      </c>
      <c r="G430" s="224">
        <v>0.5639</v>
      </c>
      <c r="H430" s="224">
        <v>2.8592</v>
      </c>
      <c r="I430" s="224">
        <v>0.6249</v>
      </c>
      <c r="J430" s="224">
        <v>1.6686</v>
      </c>
      <c r="K430" s="224">
        <v>0.5507</v>
      </c>
      <c r="L430" s="224">
        <v>1.4009</v>
      </c>
      <c r="M430" s="224">
        <v>0.9177</v>
      </c>
      <c r="N430" s="224">
        <v>1.3901</v>
      </c>
      <c r="O430" s="224">
        <v>0.6386</v>
      </c>
      <c r="P430" s="224">
        <v>0</v>
      </c>
    </row>
    <row r="431" spans="1:16" ht="12.75">
      <c r="A431" s="77">
        <v>38</v>
      </c>
      <c r="B431" s="224">
        <v>0</v>
      </c>
      <c r="C431" s="224">
        <v>0</v>
      </c>
      <c r="D431" s="224">
        <v>5.4777</v>
      </c>
      <c r="E431" s="224">
        <v>0.5196</v>
      </c>
      <c r="F431" s="224">
        <v>3.0252</v>
      </c>
      <c r="G431" s="224">
        <v>0.555</v>
      </c>
      <c r="H431" s="224">
        <v>2.8648</v>
      </c>
      <c r="I431" s="224">
        <v>0.6129</v>
      </c>
      <c r="J431" s="224">
        <v>1.6607</v>
      </c>
      <c r="K431" s="224">
        <v>0.5429</v>
      </c>
      <c r="L431" s="224">
        <v>1.4105</v>
      </c>
      <c r="M431" s="224">
        <v>0.9026</v>
      </c>
      <c r="N431" s="224">
        <v>1.3379</v>
      </c>
      <c r="O431" s="224">
        <v>0.6439</v>
      </c>
      <c r="P431" s="224">
        <v>0</v>
      </c>
    </row>
    <row r="432" spans="1:16" ht="12.75">
      <c r="A432" s="77">
        <v>39</v>
      </c>
      <c r="B432" s="224">
        <v>0</v>
      </c>
      <c r="C432" s="224">
        <v>0</v>
      </c>
      <c r="D432" s="224">
        <v>5.8238</v>
      </c>
      <c r="E432" s="224">
        <v>0.514</v>
      </c>
      <c r="F432" s="224">
        <v>3.0577</v>
      </c>
      <c r="G432" s="224">
        <v>0.546</v>
      </c>
      <c r="H432" s="224">
        <v>2.8703</v>
      </c>
      <c r="I432" s="224">
        <v>0.6009</v>
      </c>
      <c r="J432" s="224">
        <v>1.6528</v>
      </c>
      <c r="K432" s="224">
        <v>0.5352</v>
      </c>
      <c r="L432" s="224">
        <v>1.4201</v>
      </c>
      <c r="M432" s="224">
        <v>0.8874</v>
      </c>
      <c r="N432" s="224">
        <v>1.2857</v>
      </c>
      <c r="O432" s="224">
        <v>0.6492</v>
      </c>
      <c r="P432" s="224">
        <v>0</v>
      </c>
    </row>
    <row r="433" spans="1:16" ht="12.75">
      <c r="A433" s="77">
        <v>40</v>
      </c>
      <c r="B433" s="224">
        <v>0</v>
      </c>
      <c r="C433" s="224">
        <v>0</v>
      </c>
      <c r="D433" s="224">
        <v>6.1698</v>
      </c>
      <c r="E433" s="224">
        <v>0.5083</v>
      </c>
      <c r="F433" s="224">
        <v>3.0901</v>
      </c>
      <c r="G433" s="224">
        <v>0.537</v>
      </c>
      <c r="H433" s="224">
        <v>2.8759</v>
      </c>
      <c r="I433" s="224">
        <v>0.589</v>
      </c>
      <c r="J433" s="224">
        <v>1.6449</v>
      </c>
      <c r="K433" s="224">
        <v>0.5275</v>
      </c>
      <c r="L433" s="224">
        <v>1.4298</v>
      </c>
      <c r="M433" s="224">
        <v>0.8723</v>
      </c>
      <c r="N433" s="224">
        <v>1.2334</v>
      </c>
      <c r="O433" s="224">
        <v>0.6544</v>
      </c>
      <c r="P433" s="224">
        <v>0</v>
      </c>
    </row>
    <row r="434" spans="1:16" ht="12.75">
      <c r="A434" s="77">
        <v>41</v>
      </c>
      <c r="B434" s="224">
        <v>0</v>
      </c>
      <c r="C434" s="224">
        <v>0</v>
      </c>
      <c r="D434" s="224">
        <v>6.5159</v>
      </c>
      <c r="E434" s="224">
        <v>0.5027</v>
      </c>
      <c r="F434" s="224">
        <v>3.1226</v>
      </c>
      <c r="G434" s="224">
        <v>0.528</v>
      </c>
      <c r="H434" s="224">
        <v>2.8814</v>
      </c>
      <c r="I434" s="224">
        <v>0.577</v>
      </c>
      <c r="J434" s="224">
        <v>1.6369</v>
      </c>
      <c r="K434" s="224">
        <v>0.5197</v>
      </c>
      <c r="L434" s="224">
        <v>1.4394</v>
      </c>
      <c r="M434" s="224">
        <v>0.8571</v>
      </c>
      <c r="N434" s="224">
        <v>1.1812</v>
      </c>
      <c r="O434" s="224">
        <v>0.6597</v>
      </c>
      <c r="P434" s="224">
        <v>0</v>
      </c>
    </row>
    <row r="435" spans="1:16" ht="12.75">
      <c r="A435" s="77">
        <v>42</v>
      </c>
      <c r="B435" s="224">
        <v>0</v>
      </c>
      <c r="C435" s="224">
        <v>0</v>
      </c>
      <c r="D435" s="224">
        <v>6.862</v>
      </c>
      <c r="E435" s="224">
        <v>0.497</v>
      </c>
      <c r="F435" s="224">
        <v>3.155</v>
      </c>
      <c r="G435" s="224">
        <v>0.519</v>
      </c>
      <c r="H435" s="224">
        <v>2.887</v>
      </c>
      <c r="I435" s="224">
        <v>0.565</v>
      </c>
      <c r="J435" s="224">
        <v>1.629</v>
      </c>
      <c r="K435" s="224">
        <v>0.512</v>
      </c>
      <c r="L435" s="224">
        <v>1.449</v>
      </c>
      <c r="M435" s="224">
        <v>0.842</v>
      </c>
      <c r="N435" s="224">
        <v>1.129</v>
      </c>
      <c r="O435" s="224">
        <v>0.665</v>
      </c>
      <c r="P435" s="224">
        <v>0</v>
      </c>
    </row>
    <row r="436" spans="1:16" ht="12.75">
      <c r="A436" s="77">
        <v>43</v>
      </c>
      <c r="B436" s="224">
        <v>0</v>
      </c>
      <c r="C436" s="224">
        <v>0</v>
      </c>
      <c r="D436" s="224">
        <v>6.3377</v>
      </c>
      <c r="E436" s="224">
        <v>0.4952</v>
      </c>
      <c r="F436" s="224">
        <v>2.9974</v>
      </c>
      <c r="G436" s="224">
        <v>0.5133</v>
      </c>
      <c r="H436" s="224">
        <v>2.8144</v>
      </c>
      <c r="I436" s="224">
        <v>0.5566</v>
      </c>
      <c r="J436" s="224">
        <v>1.6382</v>
      </c>
      <c r="K436" s="224">
        <v>0.5133</v>
      </c>
      <c r="L436" s="224">
        <v>1.4422</v>
      </c>
      <c r="M436" s="224">
        <v>0.8322</v>
      </c>
      <c r="N436" s="224">
        <v>1.1046</v>
      </c>
      <c r="O436" s="224">
        <v>0.653</v>
      </c>
      <c r="P436" s="224">
        <v>0</v>
      </c>
    </row>
    <row r="437" spans="1:16" ht="12.75">
      <c r="A437" s="77">
        <v>44</v>
      </c>
      <c r="B437" s="224">
        <v>0</v>
      </c>
      <c r="C437" s="224">
        <v>0</v>
      </c>
      <c r="D437" s="224">
        <v>5.8133</v>
      </c>
      <c r="E437" s="224">
        <v>0.4933</v>
      </c>
      <c r="F437" s="224">
        <v>2.8398</v>
      </c>
      <c r="G437" s="224">
        <v>0.5077</v>
      </c>
      <c r="H437" s="224">
        <v>2.7418</v>
      </c>
      <c r="I437" s="224">
        <v>0.5482</v>
      </c>
      <c r="J437" s="224">
        <v>1.6473</v>
      </c>
      <c r="K437" s="224">
        <v>0.5147</v>
      </c>
      <c r="L437" s="224">
        <v>1.4353</v>
      </c>
      <c r="M437" s="224">
        <v>0.8223</v>
      </c>
      <c r="N437" s="224">
        <v>1.0802</v>
      </c>
      <c r="O437" s="224">
        <v>0.641</v>
      </c>
      <c r="P437" s="224">
        <v>0</v>
      </c>
    </row>
    <row r="438" spans="1:16" ht="12.75">
      <c r="A438" s="77">
        <v>45</v>
      </c>
      <c r="B438" s="224">
        <v>0</v>
      </c>
      <c r="C438" s="224">
        <v>0</v>
      </c>
      <c r="D438" s="224">
        <v>5.289</v>
      </c>
      <c r="E438" s="224">
        <v>0.4915</v>
      </c>
      <c r="F438" s="224">
        <v>2.6823</v>
      </c>
      <c r="G438" s="224">
        <v>0.502</v>
      </c>
      <c r="H438" s="224">
        <v>2.6693</v>
      </c>
      <c r="I438" s="224">
        <v>0.5398</v>
      </c>
      <c r="J438" s="224">
        <v>1.6565</v>
      </c>
      <c r="K438" s="224">
        <v>0.516</v>
      </c>
      <c r="L438" s="224">
        <v>1.4285</v>
      </c>
      <c r="M438" s="224">
        <v>0.8125</v>
      </c>
      <c r="N438" s="224">
        <v>1.0558</v>
      </c>
      <c r="O438" s="224">
        <v>0.629</v>
      </c>
      <c r="P438" s="224">
        <v>0</v>
      </c>
    </row>
    <row r="439" spans="1:16" ht="12.75">
      <c r="A439" s="77">
        <v>46</v>
      </c>
      <c r="B439" s="224">
        <v>0</v>
      </c>
      <c r="C439" s="224">
        <v>0</v>
      </c>
      <c r="D439" s="224">
        <v>4.7647</v>
      </c>
      <c r="E439" s="224">
        <v>0.4897</v>
      </c>
      <c r="F439" s="224">
        <v>2.5247</v>
      </c>
      <c r="G439" s="224">
        <v>0.4963</v>
      </c>
      <c r="H439" s="224">
        <v>2.5967</v>
      </c>
      <c r="I439" s="224">
        <v>0.5313</v>
      </c>
      <c r="J439" s="224">
        <v>1.6657</v>
      </c>
      <c r="K439" s="224">
        <v>0.5173</v>
      </c>
      <c r="L439" s="224">
        <v>1.4217</v>
      </c>
      <c r="M439" s="224">
        <v>0.8027</v>
      </c>
      <c r="N439" s="224">
        <v>1.0313</v>
      </c>
      <c r="O439" s="224">
        <v>0.617</v>
      </c>
      <c r="P439" s="224">
        <v>0</v>
      </c>
    </row>
    <row r="440" spans="1:16" ht="12.75">
      <c r="A440" s="77">
        <v>47</v>
      </c>
      <c r="B440" s="224">
        <v>0</v>
      </c>
      <c r="C440" s="224">
        <v>0</v>
      </c>
      <c r="D440" s="224">
        <v>4.2403</v>
      </c>
      <c r="E440" s="224">
        <v>0.4878</v>
      </c>
      <c r="F440" s="224">
        <v>2.3671</v>
      </c>
      <c r="G440" s="224">
        <v>0.4907</v>
      </c>
      <c r="H440" s="224">
        <v>2.5241</v>
      </c>
      <c r="I440" s="224">
        <v>0.5229</v>
      </c>
      <c r="J440" s="224">
        <v>1.6748</v>
      </c>
      <c r="K440" s="224">
        <v>0.5187</v>
      </c>
      <c r="L440" s="224">
        <v>1.4148</v>
      </c>
      <c r="M440" s="224">
        <v>0.7928</v>
      </c>
      <c r="N440" s="224">
        <v>1.0069</v>
      </c>
      <c r="O440" s="224">
        <v>0.605</v>
      </c>
      <c r="P440" s="224">
        <v>0</v>
      </c>
    </row>
    <row r="441" spans="1:16" ht="12.75">
      <c r="A441" s="77">
        <v>48</v>
      </c>
      <c r="B441" s="224">
        <v>0</v>
      </c>
      <c r="C441" s="224">
        <v>0</v>
      </c>
      <c r="D441" s="224">
        <v>3.716</v>
      </c>
      <c r="E441" s="224">
        <v>0.486</v>
      </c>
      <c r="F441" s="224">
        <v>2.2095</v>
      </c>
      <c r="G441" s="224">
        <v>0.485</v>
      </c>
      <c r="H441" s="224">
        <v>2.4515</v>
      </c>
      <c r="I441" s="224">
        <v>0.5145</v>
      </c>
      <c r="J441" s="224">
        <v>1.684</v>
      </c>
      <c r="K441" s="224">
        <v>0.52</v>
      </c>
      <c r="L441" s="224">
        <v>1.408</v>
      </c>
      <c r="M441" s="224">
        <v>0.783</v>
      </c>
      <c r="N441" s="224">
        <v>0.9825</v>
      </c>
      <c r="O441" s="224">
        <v>0.593</v>
      </c>
      <c r="P441" s="224">
        <v>0</v>
      </c>
    </row>
    <row r="442" spans="2:16" ht="12.75">
      <c r="B442" s="224"/>
      <c r="C442" s="224"/>
      <c r="D442" s="224"/>
      <c r="E442" s="224"/>
      <c r="F442" s="224"/>
      <c r="G442" s="224"/>
      <c r="H442" s="224"/>
      <c r="I442" s="224"/>
      <c r="J442" s="224"/>
      <c r="K442" s="224"/>
      <c r="L442" s="224"/>
      <c r="M442" s="224"/>
      <c r="N442" s="224"/>
      <c r="O442" s="224"/>
      <c r="P442" s="224"/>
    </row>
  </sheetData>
  <sheetProtection password="C620" sheet="1" objects="1" scenarios="1"/>
  <mergeCells count="16">
    <mergeCell ref="A115:P115"/>
    <mergeCell ref="A4:P4"/>
    <mergeCell ref="A5:P5"/>
    <mergeCell ref="A59:P59"/>
    <mergeCell ref="A60:P60"/>
    <mergeCell ref="A114:P114"/>
    <mergeCell ref="A334:P334"/>
    <mergeCell ref="A335:P335"/>
    <mergeCell ref="A389:P389"/>
    <mergeCell ref="A390:P390"/>
    <mergeCell ref="A169:P169"/>
    <mergeCell ref="A170:P170"/>
    <mergeCell ref="A224:P224"/>
    <mergeCell ref="A225:P225"/>
    <mergeCell ref="A279:P279"/>
    <mergeCell ref="A280:P280"/>
  </mergeCells>
  <printOptions/>
  <pageMargins left="0.75" right="0.75" top="0.31" bottom="0.25"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1"/>
  <sheetViews>
    <sheetView workbookViewId="0" topLeftCell="A1">
      <selection activeCell="I22" sqref="I22:J22"/>
    </sheetView>
  </sheetViews>
  <sheetFormatPr defaultColWidth="9.140625" defaultRowHeight="12.75"/>
  <cols>
    <col min="1" max="1" width="8.28125" style="1" customWidth="1"/>
    <col min="2" max="2" width="6.7109375" style="78" customWidth="1"/>
    <col min="3" max="3" width="7.28125" style="78" bestFit="1" customWidth="1"/>
    <col min="4" max="4" width="7.57421875" style="78" customWidth="1"/>
    <col min="5" max="5" width="6.7109375" style="78" customWidth="1"/>
    <col min="6" max="6" width="8.140625" style="78" customWidth="1"/>
    <col min="7" max="7" width="6.7109375" style="78" customWidth="1"/>
    <col min="8" max="8" width="8.57421875" style="78" customWidth="1"/>
    <col min="9" max="9" width="6.7109375" style="78" customWidth="1"/>
    <col min="10" max="10" width="7.421875" style="78" bestFit="1" customWidth="1"/>
    <col min="11" max="16" width="6.7109375" style="78" customWidth="1"/>
    <col min="17" max="16384" width="9.140625" style="1" customWidth="1"/>
  </cols>
  <sheetData>
    <row r="1" spans="1:4" ht="12.75">
      <c r="A1" s="73" t="e">
        <f>IF(RateGroup&lt;45,HLOOKUP(ClmType,B7:Q56,MATCH(ClmAge,A7:A56)),IF(RateGroup&lt;135,HLOOKUP(ClmType,B62:Q111,MATCH(ClmAge,A62:A111)),IF(RateGroup&lt;191,HLOOKUP(ClmType,B117:Q166,MATCH(ClmAge,A117:A166)),IF(RateGroup&lt;543,HLOOKUP(ClmType,B172:Q221,MATCH(ClmAge,A172:A221)),IF(RateGroup&lt;591,HLOOKUP(ClmType,B227:Q276,MATCH(ClmAge,A227:A276)),IF(RateGroup&lt;690,HLOOKUP(ClmType,B282:Q331,MATCH(ClmAge,A282:A331)),2))))))</f>
        <v>#N/A</v>
      </c>
      <c r="B1" s="74" t="e">
        <f>IF(A1=2,IF(AND(RateGroup&gt;799,RateGroup&lt;876),HLOOKUP(ClmType,B337:Q386,MATCH(ClmAge,A337:A386)),IF(AND(RateGroup&gt;875,RateGroup&lt;984),HLOOKUP(ClmType,B392:Q441,MATCH(ClmAge,A392:A441)),"N/A")))</f>
        <v>#N/A</v>
      </c>
      <c r="C1" s="75" t="e">
        <f>IF((A1&lt;&gt;2),A1,B1)</f>
        <v>#N/A</v>
      </c>
      <c r="D1" s="78" t="s">
        <v>18157</v>
      </c>
    </row>
    <row r="3" ht="12.75">
      <c r="A3" s="76" t="e">
        <f>HLOOKUP('Calculatrice des coûts NMETI'!$I$22,B7:Q56,MATCH('Calculatrice des coûts NMETI'!$K$22,A7:A56))</f>
        <v>#N/A</v>
      </c>
    </row>
    <row r="4" spans="1:16" ht="12.75">
      <c r="A4" s="475" t="s">
        <v>18158</v>
      </c>
      <c r="B4" s="475"/>
      <c r="C4" s="475"/>
      <c r="D4" s="475"/>
      <c r="E4" s="475"/>
      <c r="F4" s="475"/>
      <c r="G4" s="475"/>
      <c r="H4" s="475"/>
      <c r="I4" s="475"/>
      <c r="J4" s="475"/>
      <c r="K4" s="475"/>
      <c r="L4" s="475"/>
      <c r="M4" s="475"/>
      <c r="N4" s="475"/>
      <c r="O4" s="475"/>
      <c r="P4" s="475"/>
    </row>
    <row r="5" spans="1:16" ht="12.75">
      <c r="A5" s="479" t="s">
        <v>18159</v>
      </c>
      <c r="B5" s="479"/>
      <c r="C5" s="479"/>
      <c r="D5" s="479"/>
      <c r="E5" s="479"/>
      <c r="F5" s="479"/>
      <c r="G5" s="479"/>
      <c r="H5" s="479"/>
      <c r="I5" s="479"/>
      <c r="J5" s="479"/>
      <c r="K5" s="479"/>
      <c r="L5" s="479"/>
      <c r="M5" s="479"/>
      <c r="N5" s="479"/>
      <c r="O5" s="479"/>
      <c r="P5" s="479"/>
    </row>
    <row r="6" spans="1:16" ht="12.75">
      <c r="A6" s="80" t="s">
        <v>18160</v>
      </c>
      <c r="B6" s="222" t="s">
        <v>18161</v>
      </c>
      <c r="C6" s="222" t="s">
        <v>18162</v>
      </c>
      <c r="D6" s="222" t="s">
        <v>18163</v>
      </c>
      <c r="E6" s="222" t="s">
        <v>18164</v>
      </c>
      <c r="F6" s="222" t="s">
        <v>18165</v>
      </c>
      <c r="G6" s="222" t="s">
        <v>18166</v>
      </c>
      <c r="H6" s="222" t="s">
        <v>18167</v>
      </c>
      <c r="I6" s="222" t="s">
        <v>18168</v>
      </c>
      <c r="J6" s="222" t="s">
        <v>18169</v>
      </c>
      <c r="K6" s="222" t="s">
        <v>18170</v>
      </c>
      <c r="L6" s="222" t="s">
        <v>18171</v>
      </c>
      <c r="M6" s="222" t="s">
        <v>18172</v>
      </c>
      <c r="N6" s="222" t="s">
        <v>18173</v>
      </c>
      <c r="O6" s="222" t="s">
        <v>18174</v>
      </c>
      <c r="P6" s="222" t="s">
        <v>18175</v>
      </c>
    </row>
    <row r="7" spans="1:16" ht="12.75">
      <c r="A7" s="82" t="s">
        <v>18176</v>
      </c>
      <c r="B7" s="272">
        <v>1</v>
      </c>
      <c r="C7" s="272">
        <v>2</v>
      </c>
      <c r="D7" s="272">
        <v>3</v>
      </c>
      <c r="E7" s="272">
        <v>4</v>
      </c>
      <c r="F7" s="272">
        <v>5</v>
      </c>
      <c r="G7" s="272">
        <v>6</v>
      </c>
      <c r="H7" s="272">
        <v>7</v>
      </c>
      <c r="I7" s="272">
        <v>8</v>
      </c>
      <c r="J7" s="272">
        <v>9</v>
      </c>
      <c r="K7" s="272">
        <v>10</v>
      </c>
      <c r="L7" s="272">
        <v>11</v>
      </c>
      <c r="M7" s="272">
        <v>12</v>
      </c>
      <c r="N7" s="272">
        <v>13</v>
      </c>
      <c r="O7" s="272">
        <v>14</v>
      </c>
      <c r="P7" s="272">
        <v>15</v>
      </c>
    </row>
    <row r="8" spans="1:16" ht="12.75">
      <c r="A8" s="77">
        <v>0</v>
      </c>
      <c r="B8" s="224">
        <v>0</v>
      </c>
      <c r="C8" s="224">
        <v>0</v>
      </c>
      <c r="D8" s="224">
        <v>19.3238</v>
      </c>
      <c r="E8" s="224">
        <v>6.7205</v>
      </c>
      <c r="F8" s="224">
        <v>24.9825</v>
      </c>
      <c r="G8" s="224">
        <v>6.8828</v>
      </c>
      <c r="H8" s="224">
        <v>23.4413</v>
      </c>
      <c r="I8" s="224">
        <v>5.575</v>
      </c>
      <c r="J8" s="224">
        <v>18.9413</v>
      </c>
      <c r="K8" s="224">
        <v>3.0533</v>
      </c>
      <c r="L8" s="224">
        <v>8.6775</v>
      </c>
      <c r="M8" s="224">
        <v>6.6551</v>
      </c>
      <c r="N8" s="224">
        <v>0</v>
      </c>
      <c r="O8" s="224">
        <v>0</v>
      </c>
      <c r="P8" s="224">
        <v>0</v>
      </c>
    </row>
    <row r="9" spans="1:16" ht="12.75">
      <c r="A9" s="77">
        <v>1</v>
      </c>
      <c r="B9" s="224">
        <v>0</v>
      </c>
      <c r="C9" s="224">
        <v>0</v>
      </c>
      <c r="D9" s="224">
        <v>17.1767</v>
      </c>
      <c r="E9" s="224">
        <v>5.9738</v>
      </c>
      <c r="F9" s="224">
        <v>22.2067</v>
      </c>
      <c r="G9" s="224">
        <v>6.118</v>
      </c>
      <c r="H9" s="224">
        <v>20.8367</v>
      </c>
      <c r="I9" s="224">
        <v>4.9556</v>
      </c>
      <c r="J9" s="224">
        <v>16.8367</v>
      </c>
      <c r="K9" s="224">
        <v>2.714</v>
      </c>
      <c r="L9" s="224">
        <v>7.7133</v>
      </c>
      <c r="M9" s="224">
        <v>5.9156</v>
      </c>
      <c r="N9" s="224">
        <v>0</v>
      </c>
      <c r="O9" s="224">
        <v>0</v>
      </c>
      <c r="P9" s="224">
        <v>0</v>
      </c>
    </row>
    <row r="10" spans="1:16" ht="12.75">
      <c r="A10" s="77">
        <v>2</v>
      </c>
      <c r="B10" s="224">
        <v>0</v>
      </c>
      <c r="C10" s="224">
        <v>0</v>
      </c>
      <c r="D10" s="224">
        <v>15.0296</v>
      </c>
      <c r="E10" s="224">
        <v>5.2271</v>
      </c>
      <c r="F10" s="224">
        <v>19.4308</v>
      </c>
      <c r="G10" s="224">
        <v>5.3533</v>
      </c>
      <c r="H10" s="224">
        <v>18.2321</v>
      </c>
      <c r="I10" s="224">
        <v>4.3361</v>
      </c>
      <c r="J10" s="224">
        <v>14.7321</v>
      </c>
      <c r="K10" s="224">
        <v>2.3748</v>
      </c>
      <c r="L10" s="224">
        <v>6.7492</v>
      </c>
      <c r="M10" s="224">
        <v>5.1762</v>
      </c>
      <c r="N10" s="224">
        <v>0</v>
      </c>
      <c r="O10" s="224">
        <v>0</v>
      </c>
      <c r="P10" s="224">
        <v>0</v>
      </c>
    </row>
    <row r="11" spans="1:16" ht="12.75">
      <c r="A11" s="77">
        <v>3</v>
      </c>
      <c r="B11" s="224">
        <v>0</v>
      </c>
      <c r="C11" s="224">
        <v>0</v>
      </c>
      <c r="D11" s="224">
        <v>12.8825</v>
      </c>
      <c r="E11" s="224">
        <v>4.4803</v>
      </c>
      <c r="F11" s="224">
        <v>16.655</v>
      </c>
      <c r="G11" s="224">
        <v>4.5885</v>
      </c>
      <c r="H11" s="224">
        <v>15.6275</v>
      </c>
      <c r="I11" s="224">
        <v>3.7167</v>
      </c>
      <c r="J11" s="224">
        <v>12.6275</v>
      </c>
      <c r="K11" s="224">
        <v>2.0355</v>
      </c>
      <c r="L11" s="224">
        <v>5.785</v>
      </c>
      <c r="M11" s="224">
        <v>4.4367</v>
      </c>
      <c r="N11" s="224">
        <v>0</v>
      </c>
      <c r="O11" s="224">
        <v>0</v>
      </c>
      <c r="P11" s="224">
        <v>0</v>
      </c>
    </row>
    <row r="12" spans="1:16" ht="12.75">
      <c r="A12" s="77">
        <v>4</v>
      </c>
      <c r="B12" s="224">
        <v>0</v>
      </c>
      <c r="C12" s="224">
        <v>0</v>
      </c>
      <c r="D12" s="224">
        <v>10.7354</v>
      </c>
      <c r="E12" s="224">
        <v>3.7336</v>
      </c>
      <c r="F12" s="224">
        <v>13.8792</v>
      </c>
      <c r="G12" s="224">
        <v>3.8238</v>
      </c>
      <c r="H12" s="224">
        <v>13.0229</v>
      </c>
      <c r="I12" s="224">
        <v>3.0972</v>
      </c>
      <c r="J12" s="224">
        <v>10.5229</v>
      </c>
      <c r="K12" s="224">
        <v>1.6963</v>
      </c>
      <c r="L12" s="224">
        <v>4.8208</v>
      </c>
      <c r="M12" s="224">
        <v>3.6973</v>
      </c>
      <c r="N12" s="224">
        <v>0</v>
      </c>
      <c r="O12" s="224">
        <v>0</v>
      </c>
      <c r="P12" s="224">
        <v>0</v>
      </c>
    </row>
    <row r="13" spans="1:16" ht="12.75">
      <c r="A13" s="77">
        <v>5</v>
      </c>
      <c r="B13" s="224">
        <v>0</v>
      </c>
      <c r="C13" s="224">
        <v>0</v>
      </c>
      <c r="D13" s="224">
        <v>8.5883</v>
      </c>
      <c r="E13" s="224">
        <v>2.9869</v>
      </c>
      <c r="F13" s="224">
        <v>11.1033</v>
      </c>
      <c r="G13" s="224">
        <v>3.059</v>
      </c>
      <c r="H13" s="224">
        <v>10.4183</v>
      </c>
      <c r="I13" s="224">
        <v>2.4778</v>
      </c>
      <c r="J13" s="224">
        <v>8.4183</v>
      </c>
      <c r="K13" s="224">
        <v>1.357</v>
      </c>
      <c r="L13" s="224">
        <v>3.8567</v>
      </c>
      <c r="M13" s="224">
        <v>2.9578</v>
      </c>
      <c r="N13" s="224">
        <v>0</v>
      </c>
      <c r="O13" s="224">
        <v>0</v>
      </c>
      <c r="P13" s="224">
        <v>0</v>
      </c>
    </row>
    <row r="14" spans="1:16" ht="12.75">
      <c r="A14" s="77">
        <v>6</v>
      </c>
      <c r="B14" s="224">
        <v>0</v>
      </c>
      <c r="C14" s="224">
        <v>0</v>
      </c>
      <c r="D14" s="224">
        <v>6.4413</v>
      </c>
      <c r="E14" s="224">
        <v>2.2402</v>
      </c>
      <c r="F14" s="224">
        <v>8.3275</v>
      </c>
      <c r="G14" s="224">
        <v>2.2943</v>
      </c>
      <c r="H14" s="224">
        <v>7.8138</v>
      </c>
      <c r="I14" s="224">
        <v>1.8583</v>
      </c>
      <c r="J14" s="224">
        <v>6.3138</v>
      </c>
      <c r="K14" s="224">
        <v>1.0178</v>
      </c>
      <c r="L14" s="224">
        <v>2.8925</v>
      </c>
      <c r="M14" s="224">
        <v>2.2184</v>
      </c>
      <c r="N14" s="224">
        <v>0</v>
      </c>
      <c r="O14" s="224">
        <v>0</v>
      </c>
      <c r="P14" s="224">
        <v>0</v>
      </c>
    </row>
    <row r="15" spans="1:16" ht="12.75">
      <c r="A15" s="77">
        <v>7</v>
      </c>
      <c r="B15" s="224">
        <v>0</v>
      </c>
      <c r="C15" s="224">
        <v>0</v>
      </c>
      <c r="D15" s="224">
        <v>6.237</v>
      </c>
      <c r="E15" s="224">
        <v>2.1779</v>
      </c>
      <c r="F15" s="224">
        <v>7.8821</v>
      </c>
      <c r="G15" s="224">
        <v>2.2305</v>
      </c>
      <c r="H15" s="224">
        <v>7.4797</v>
      </c>
      <c r="I15" s="224">
        <v>1.8067</v>
      </c>
      <c r="J15" s="224">
        <v>6.1646</v>
      </c>
      <c r="K15" s="224">
        <v>0.9895</v>
      </c>
      <c r="L15" s="224">
        <v>2.9134</v>
      </c>
      <c r="M15" s="224">
        <v>2.1567</v>
      </c>
      <c r="N15" s="224">
        <v>0</v>
      </c>
      <c r="O15" s="224">
        <v>0</v>
      </c>
      <c r="P15" s="224">
        <v>0</v>
      </c>
    </row>
    <row r="16" spans="1:16" ht="12.75">
      <c r="A16" s="77">
        <v>8</v>
      </c>
      <c r="B16" s="224">
        <v>0</v>
      </c>
      <c r="C16" s="224">
        <v>0</v>
      </c>
      <c r="D16" s="224">
        <v>6.0328</v>
      </c>
      <c r="E16" s="224">
        <v>2.1157</v>
      </c>
      <c r="F16" s="224">
        <v>7.4368</v>
      </c>
      <c r="G16" s="224">
        <v>2.1668</v>
      </c>
      <c r="H16" s="224">
        <v>7.1457</v>
      </c>
      <c r="I16" s="224">
        <v>1.7551</v>
      </c>
      <c r="J16" s="224">
        <v>6.0155</v>
      </c>
      <c r="K16" s="224">
        <v>0.9612</v>
      </c>
      <c r="L16" s="224">
        <v>2.9342</v>
      </c>
      <c r="M16" s="224">
        <v>2.0951</v>
      </c>
      <c r="N16" s="224">
        <v>0</v>
      </c>
      <c r="O16" s="224">
        <v>0</v>
      </c>
      <c r="P16" s="224">
        <v>0</v>
      </c>
    </row>
    <row r="17" spans="1:16" ht="12.75">
      <c r="A17" s="77">
        <v>9</v>
      </c>
      <c r="B17" s="224">
        <v>0</v>
      </c>
      <c r="C17" s="224">
        <v>0</v>
      </c>
      <c r="D17" s="224">
        <v>5.8286</v>
      </c>
      <c r="E17" s="224">
        <v>2.0535</v>
      </c>
      <c r="F17" s="224">
        <v>6.9914</v>
      </c>
      <c r="G17" s="224">
        <v>2.1031</v>
      </c>
      <c r="H17" s="224">
        <v>6.8117</v>
      </c>
      <c r="I17" s="224">
        <v>1.7035</v>
      </c>
      <c r="J17" s="224">
        <v>5.8663</v>
      </c>
      <c r="K17" s="224">
        <v>0.9329</v>
      </c>
      <c r="L17" s="224">
        <v>2.9551</v>
      </c>
      <c r="M17" s="224">
        <v>2.0335</v>
      </c>
      <c r="N17" s="224">
        <v>0</v>
      </c>
      <c r="O17" s="224">
        <v>0</v>
      </c>
      <c r="P17" s="224">
        <v>0</v>
      </c>
    </row>
    <row r="18" spans="1:16" ht="12.75">
      <c r="A18" s="77">
        <v>10</v>
      </c>
      <c r="B18" s="224">
        <v>0</v>
      </c>
      <c r="C18" s="224">
        <v>0</v>
      </c>
      <c r="D18" s="224">
        <v>5.6244</v>
      </c>
      <c r="E18" s="224">
        <v>1.9913</v>
      </c>
      <c r="F18" s="224">
        <v>6.546</v>
      </c>
      <c r="G18" s="224">
        <v>2.0393</v>
      </c>
      <c r="H18" s="224">
        <v>6.4776</v>
      </c>
      <c r="I18" s="224">
        <v>1.6519</v>
      </c>
      <c r="J18" s="224">
        <v>5.7172</v>
      </c>
      <c r="K18" s="224">
        <v>0.9047</v>
      </c>
      <c r="L18" s="224">
        <v>2.976</v>
      </c>
      <c r="M18" s="224">
        <v>1.9719</v>
      </c>
      <c r="N18" s="224">
        <v>0</v>
      </c>
      <c r="O18" s="224">
        <v>0</v>
      </c>
      <c r="P18" s="224">
        <v>0</v>
      </c>
    </row>
    <row r="19" spans="1:16" ht="12.75">
      <c r="A19" s="77">
        <v>11</v>
      </c>
      <c r="B19" s="224">
        <v>0</v>
      </c>
      <c r="C19" s="224">
        <v>0</v>
      </c>
      <c r="D19" s="224">
        <v>5.4202</v>
      </c>
      <c r="E19" s="224">
        <v>1.929</v>
      </c>
      <c r="F19" s="224">
        <v>6.1007</v>
      </c>
      <c r="G19" s="224">
        <v>1.9756</v>
      </c>
      <c r="H19" s="224">
        <v>6.1436</v>
      </c>
      <c r="I19" s="224">
        <v>1.6002</v>
      </c>
      <c r="J19" s="224">
        <v>5.5681</v>
      </c>
      <c r="K19" s="224">
        <v>0.8764</v>
      </c>
      <c r="L19" s="224">
        <v>2.9969</v>
      </c>
      <c r="M19" s="224">
        <v>1.9102</v>
      </c>
      <c r="N19" s="224">
        <v>0</v>
      </c>
      <c r="O19" s="224">
        <v>0</v>
      </c>
      <c r="P19" s="224">
        <v>0</v>
      </c>
    </row>
    <row r="20" spans="1:16" ht="12.75">
      <c r="A20" s="77">
        <v>12</v>
      </c>
      <c r="B20" s="224">
        <v>0</v>
      </c>
      <c r="C20" s="224">
        <v>0</v>
      </c>
      <c r="D20" s="224">
        <v>5.216</v>
      </c>
      <c r="E20" s="224">
        <v>1.8668</v>
      </c>
      <c r="F20" s="224">
        <v>5.6553</v>
      </c>
      <c r="G20" s="224">
        <v>1.9119</v>
      </c>
      <c r="H20" s="224">
        <v>5.8096</v>
      </c>
      <c r="I20" s="224">
        <v>1.5486</v>
      </c>
      <c r="J20" s="224">
        <v>5.4189</v>
      </c>
      <c r="K20" s="224">
        <v>0.8481</v>
      </c>
      <c r="L20" s="224">
        <v>3.0177</v>
      </c>
      <c r="M20" s="224">
        <v>1.8486</v>
      </c>
      <c r="N20" s="224">
        <v>0</v>
      </c>
      <c r="O20" s="224">
        <v>0</v>
      </c>
      <c r="P20" s="224">
        <v>0</v>
      </c>
    </row>
    <row r="21" spans="1:16" ht="12.75">
      <c r="A21" s="77">
        <v>13</v>
      </c>
      <c r="B21" s="224">
        <v>0</v>
      </c>
      <c r="C21" s="224">
        <v>0</v>
      </c>
      <c r="D21" s="224">
        <v>5.0118</v>
      </c>
      <c r="E21" s="224">
        <v>1.8046</v>
      </c>
      <c r="F21" s="224">
        <v>5.2099</v>
      </c>
      <c r="G21" s="224">
        <v>1.8481</v>
      </c>
      <c r="H21" s="224">
        <v>5.4755</v>
      </c>
      <c r="I21" s="224">
        <v>1.497</v>
      </c>
      <c r="J21" s="224">
        <v>5.2698</v>
      </c>
      <c r="K21" s="224">
        <v>0.8199</v>
      </c>
      <c r="L21" s="224">
        <v>3.0386</v>
      </c>
      <c r="M21" s="224">
        <v>1.787</v>
      </c>
      <c r="N21" s="224">
        <v>0</v>
      </c>
      <c r="O21" s="224">
        <v>0</v>
      </c>
      <c r="P21" s="224">
        <v>0</v>
      </c>
    </row>
    <row r="22" spans="1:16" ht="12.75">
      <c r="A22" s="77">
        <v>14</v>
      </c>
      <c r="B22" s="224">
        <v>0</v>
      </c>
      <c r="C22" s="224">
        <v>0</v>
      </c>
      <c r="D22" s="224">
        <v>4.8076</v>
      </c>
      <c r="E22" s="224">
        <v>1.7424</v>
      </c>
      <c r="F22" s="224">
        <v>4.7646</v>
      </c>
      <c r="G22" s="224">
        <v>1.7844</v>
      </c>
      <c r="H22" s="224">
        <v>5.1415</v>
      </c>
      <c r="I22" s="224">
        <v>1.4454</v>
      </c>
      <c r="J22" s="224">
        <v>5.1207</v>
      </c>
      <c r="K22" s="224">
        <v>0.7916</v>
      </c>
      <c r="L22" s="224">
        <v>3.0595</v>
      </c>
      <c r="M22" s="224">
        <v>1.7254</v>
      </c>
      <c r="N22" s="224">
        <v>0</v>
      </c>
      <c r="O22" s="224">
        <v>0</v>
      </c>
      <c r="P22" s="224">
        <v>0</v>
      </c>
    </row>
    <row r="23" spans="1:16" ht="12.75">
      <c r="A23" s="77">
        <v>15</v>
      </c>
      <c r="B23" s="224">
        <v>0</v>
      </c>
      <c r="C23" s="224">
        <v>0</v>
      </c>
      <c r="D23" s="224">
        <v>4.6034</v>
      </c>
      <c r="E23" s="224">
        <v>1.6801</v>
      </c>
      <c r="F23" s="224">
        <v>4.3192</v>
      </c>
      <c r="G23" s="224">
        <v>1.7207</v>
      </c>
      <c r="H23" s="224">
        <v>4.8075</v>
      </c>
      <c r="I23" s="224">
        <v>1.3938</v>
      </c>
      <c r="J23" s="224">
        <v>4.9715</v>
      </c>
      <c r="K23" s="224">
        <v>0.7633</v>
      </c>
      <c r="L23" s="224">
        <v>3.0803</v>
      </c>
      <c r="M23" s="224">
        <v>1.6638</v>
      </c>
      <c r="N23" s="224">
        <v>0</v>
      </c>
      <c r="O23" s="224">
        <v>0</v>
      </c>
      <c r="P23" s="224">
        <v>0</v>
      </c>
    </row>
    <row r="24" spans="1:16" ht="12.75">
      <c r="A24" s="77">
        <v>16</v>
      </c>
      <c r="B24" s="224">
        <v>0</v>
      </c>
      <c r="C24" s="224">
        <v>0</v>
      </c>
      <c r="D24" s="224">
        <v>4.3992</v>
      </c>
      <c r="E24" s="224">
        <v>1.6179</v>
      </c>
      <c r="F24" s="224">
        <v>3.8738</v>
      </c>
      <c r="G24" s="224">
        <v>1.657</v>
      </c>
      <c r="H24" s="224">
        <v>4.4734</v>
      </c>
      <c r="I24" s="224">
        <v>1.3421</v>
      </c>
      <c r="J24" s="224">
        <v>4.8224</v>
      </c>
      <c r="K24" s="224">
        <v>0.735</v>
      </c>
      <c r="L24" s="224">
        <v>3.1012</v>
      </c>
      <c r="M24" s="224">
        <v>1.6021</v>
      </c>
      <c r="N24" s="224">
        <v>0</v>
      </c>
      <c r="O24" s="224">
        <v>0</v>
      </c>
      <c r="P24" s="224">
        <v>0</v>
      </c>
    </row>
    <row r="25" spans="1:16" ht="12.75">
      <c r="A25" s="77">
        <v>17</v>
      </c>
      <c r="B25" s="224">
        <v>0</v>
      </c>
      <c r="C25" s="224">
        <v>0</v>
      </c>
      <c r="D25" s="224">
        <v>4.195</v>
      </c>
      <c r="E25" s="224">
        <v>1.5557</v>
      </c>
      <c r="F25" s="224">
        <v>3.4285</v>
      </c>
      <c r="G25" s="224">
        <v>1.5932</v>
      </c>
      <c r="H25" s="224">
        <v>4.1394</v>
      </c>
      <c r="I25" s="224">
        <v>1.2905</v>
      </c>
      <c r="J25" s="224">
        <v>4.6732</v>
      </c>
      <c r="K25" s="224">
        <v>0.7068</v>
      </c>
      <c r="L25" s="224">
        <v>3.1221</v>
      </c>
      <c r="M25" s="224">
        <v>1.5405</v>
      </c>
      <c r="N25" s="224">
        <v>0</v>
      </c>
      <c r="O25" s="224">
        <v>0</v>
      </c>
      <c r="P25" s="224">
        <v>0</v>
      </c>
    </row>
    <row r="26" spans="1:16" ht="12.75">
      <c r="A26" s="77">
        <v>18</v>
      </c>
      <c r="B26" s="224">
        <v>0</v>
      </c>
      <c r="C26" s="224">
        <v>0</v>
      </c>
      <c r="D26" s="224">
        <v>3.9908</v>
      </c>
      <c r="E26" s="224">
        <v>1.4934</v>
      </c>
      <c r="F26" s="224">
        <v>2.9831</v>
      </c>
      <c r="G26" s="224">
        <v>1.5295</v>
      </c>
      <c r="H26" s="224">
        <v>3.8054</v>
      </c>
      <c r="I26" s="224">
        <v>1.2389</v>
      </c>
      <c r="J26" s="224">
        <v>4.5241</v>
      </c>
      <c r="K26" s="224">
        <v>0.6785</v>
      </c>
      <c r="L26" s="224">
        <v>3.143</v>
      </c>
      <c r="M26" s="224">
        <v>1.4789</v>
      </c>
      <c r="N26" s="224">
        <v>3.8627</v>
      </c>
      <c r="O26" s="224">
        <v>1.4096</v>
      </c>
      <c r="P26" s="224">
        <v>0</v>
      </c>
    </row>
    <row r="27" spans="1:16" ht="12.75">
      <c r="A27" s="77">
        <v>19</v>
      </c>
      <c r="B27" s="224">
        <v>0</v>
      </c>
      <c r="C27" s="224">
        <v>0</v>
      </c>
      <c r="D27" s="224">
        <v>3.9571</v>
      </c>
      <c r="E27" s="224">
        <v>1.4465</v>
      </c>
      <c r="F27" s="224">
        <v>3.0935</v>
      </c>
      <c r="G27" s="224">
        <v>1.4746</v>
      </c>
      <c r="H27" s="224">
        <v>3.74</v>
      </c>
      <c r="I27" s="224">
        <v>1.2254</v>
      </c>
      <c r="J27" s="224">
        <v>4.4096</v>
      </c>
      <c r="K27" s="224">
        <v>0.6959</v>
      </c>
      <c r="L27" s="224">
        <v>3.0766</v>
      </c>
      <c r="M27" s="224">
        <v>1.4474</v>
      </c>
      <c r="N27" s="224">
        <v>3.7554</v>
      </c>
      <c r="O27" s="224">
        <v>1.3705</v>
      </c>
      <c r="P27" s="224">
        <v>0</v>
      </c>
    </row>
    <row r="28" spans="1:16" ht="12.75">
      <c r="A28" s="77">
        <v>20</v>
      </c>
      <c r="B28" s="224">
        <v>0</v>
      </c>
      <c r="C28" s="224">
        <v>0</v>
      </c>
      <c r="D28" s="224">
        <v>3.9233</v>
      </c>
      <c r="E28" s="224">
        <v>1.3996</v>
      </c>
      <c r="F28" s="224">
        <v>3.2039</v>
      </c>
      <c r="G28" s="224">
        <v>1.4198</v>
      </c>
      <c r="H28" s="224">
        <v>3.6747</v>
      </c>
      <c r="I28" s="224">
        <v>1.2119</v>
      </c>
      <c r="J28" s="224">
        <v>4.2952</v>
      </c>
      <c r="K28" s="224">
        <v>0.7134</v>
      </c>
      <c r="L28" s="224">
        <v>3.0102</v>
      </c>
      <c r="M28" s="224">
        <v>1.4159</v>
      </c>
      <c r="N28" s="224">
        <v>3.6481</v>
      </c>
      <c r="O28" s="224">
        <v>1.3313</v>
      </c>
      <c r="P28" s="224">
        <v>0</v>
      </c>
    </row>
    <row r="29" spans="1:16" ht="12.75">
      <c r="A29" s="77">
        <v>21</v>
      </c>
      <c r="B29" s="224">
        <v>0</v>
      </c>
      <c r="C29" s="224">
        <v>0</v>
      </c>
      <c r="D29" s="224">
        <v>3.8896</v>
      </c>
      <c r="E29" s="224">
        <v>1.3527</v>
      </c>
      <c r="F29" s="224">
        <v>3.3142</v>
      </c>
      <c r="G29" s="224">
        <v>1.3649</v>
      </c>
      <c r="H29" s="224">
        <v>3.6094</v>
      </c>
      <c r="I29" s="224">
        <v>1.1984</v>
      </c>
      <c r="J29" s="224">
        <v>4.1807</v>
      </c>
      <c r="K29" s="224">
        <v>0.7308</v>
      </c>
      <c r="L29" s="224">
        <v>2.9438</v>
      </c>
      <c r="M29" s="224">
        <v>1.3845</v>
      </c>
      <c r="N29" s="224">
        <v>3.5408</v>
      </c>
      <c r="O29" s="224">
        <v>1.2921</v>
      </c>
      <c r="P29" s="224">
        <v>0</v>
      </c>
    </row>
    <row r="30" spans="1:16" ht="12.75">
      <c r="A30" s="77">
        <v>22</v>
      </c>
      <c r="B30" s="224">
        <v>0</v>
      </c>
      <c r="C30" s="224">
        <v>0</v>
      </c>
      <c r="D30" s="224">
        <v>3.8559</v>
      </c>
      <c r="E30" s="224">
        <v>1.3058</v>
      </c>
      <c r="F30" s="224">
        <v>3.4246</v>
      </c>
      <c r="G30" s="224">
        <v>1.3101</v>
      </c>
      <c r="H30" s="224">
        <v>3.5441</v>
      </c>
      <c r="I30" s="224">
        <v>1.1849</v>
      </c>
      <c r="J30" s="224">
        <v>4.0662</v>
      </c>
      <c r="K30" s="224">
        <v>0.7482</v>
      </c>
      <c r="L30" s="224">
        <v>2.8774</v>
      </c>
      <c r="M30" s="224">
        <v>1.353</v>
      </c>
      <c r="N30" s="224">
        <v>3.4335</v>
      </c>
      <c r="O30" s="224">
        <v>1.253</v>
      </c>
      <c r="P30" s="224">
        <v>0</v>
      </c>
    </row>
    <row r="31" spans="1:16" ht="12.75">
      <c r="A31" s="77">
        <v>23</v>
      </c>
      <c r="B31" s="224">
        <v>0</v>
      </c>
      <c r="C31" s="224">
        <v>0</v>
      </c>
      <c r="D31" s="224">
        <v>3.8221</v>
      </c>
      <c r="E31" s="224">
        <v>1.2589</v>
      </c>
      <c r="F31" s="224">
        <v>3.535</v>
      </c>
      <c r="G31" s="224">
        <v>1.2552</v>
      </c>
      <c r="H31" s="224">
        <v>3.4788</v>
      </c>
      <c r="I31" s="224">
        <v>1.1714</v>
      </c>
      <c r="J31" s="224">
        <v>3.9517</v>
      </c>
      <c r="K31" s="224">
        <v>0.7657</v>
      </c>
      <c r="L31" s="224">
        <v>2.811</v>
      </c>
      <c r="M31" s="224">
        <v>1.3215</v>
      </c>
      <c r="N31" s="224">
        <v>3.3262</v>
      </c>
      <c r="O31" s="224">
        <v>1.2138</v>
      </c>
      <c r="P31" s="224">
        <v>0</v>
      </c>
    </row>
    <row r="32" spans="1:16" ht="12.75">
      <c r="A32" s="77">
        <v>24</v>
      </c>
      <c r="B32" s="224">
        <v>0</v>
      </c>
      <c r="C32" s="224">
        <v>0</v>
      </c>
      <c r="D32" s="224">
        <v>3.7884</v>
      </c>
      <c r="E32" s="224">
        <v>1.212</v>
      </c>
      <c r="F32" s="224">
        <v>3.6454</v>
      </c>
      <c r="G32" s="224">
        <v>1.2004</v>
      </c>
      <c r="H32" s="224">
        <v>3.4135</v>
      </c>
      <c r="I32" s="224">
        <v>1.1579</v>
      </c>
      <c r="J32" s="224">
        <v>3.8373</v>
      </c>
      <c r="K32" s="224">
        <v>0.7831</v>
      </c>
      <c r="L32" s="224">
        <v>2.7446</v>
      </c>
      <c r="M32" s="224">
        <v>1.29</v>
      </c>
      <c r="N32" s="224">
        <v>3.2189</v>
      </c>
      <c r="O32" s="224">
        <v>1.1747</v>
      </c>
      <c r="P32" s="224">
        <v>0</v>
      </c>
    </row>
    <row r="33" spans="1:16" ht="12.75">
      <c r="A33" s="77">
        <v>25</v>
      </c>
      <c r="B33" s="224">
        <v>0</v>
      </c>
      <c r="C33" s="224">
        <v>0</v>
      </c>
      <c r="D33" s="224">
        <v>3.7547</v>
      </c>
      <c r="E33" s="224">
        <v>1.1651</v>
      </c>
      <c r="F33" s="224">
        <v>3.7557</v>
      </c>
      <c r="G33" s="224">
        <v>1.1455</v>
      </c>
      <c r="H33" s="224">
        <v>3.3482</v>
      </c>
      <c r="I33" s="224">
        <v>1.1444</v>
      </c>
      <c r="J33" s="224">
        <v>3.7228</v>
      </c>
      <c r="K33" s="224">
        <v>0.8005</v>
      </c>
      <c r="L33" s="224">
        <v>2.6782</v>
      </c>
      <c r="M33" s="224">
        <v>1.2585</v>
      </c>
      <c r="N33" s="224">
        <v>3.1116</v>
      </c>
      <c r="O33" s="224">
        <v>1.1355</v>
      </c>
      <c r="P33" s="224">
        <v>0</v>
      </c>
    </row>
    <row r="34" spans="1:16" ht="12.75">
      <c r="A34" s="77">
        <v>26</v>
      </c>
      <c r="B34" s="224">
        <v>0</v>
      </c>
      <c r="C34" s="224">
        <v>0</v>
      </c>
      <c r="D34" s="224">
        <v>3.7209</v>
      </c>
      <c r="E34" s="224">
        <v>1.1182</v>
      </c>
      <c r="F34" s="224">
        <v>3.8661</v>
      </c>
      <c r="G34" s="224">
        <v>1.0906</v>
      </c>
      <c r="H34" s="224">
        <v>3.2829</v>
      </c>
      <c r="I34" s="224">
        <v>1.1309</v>
      </c>
      <c r="J34" s="224">
        <v>3.6083</v>
      </c>
      <c r="K34" s="224">
        <v>0.818</v>
      </c>
      <c r="L34" s="224">
        <v>2.6119</v>
      </c>
      <c r="M34" s="224">
        <v>1.227</v>
      </c>
      <c r="N34" s="224">
        <v>3.0043</v>
      </c>
      <c r="O34" s="224">
        <v>1.0964</v>
      </c>
      <c r="P34" s="224">
        <v>0</v>
      </c>
    </row>
    <row r="35" spans="1:16" ht="12.75">
      <c r="A35" s="77">
        <v>27</v>
      </c>
      <c r="B35" s="224">
        <v>0</v>
      </c>
      <c r="C35" s="224">
        <v>0</v>
      </c>
      <c r="D35" s="224">
        <v>3.6872</v>
      </c>
      <c r="E35" s="224">
        <v>1.0713</v>
      </c>
      <c r="F35" s="224">
        <v>3.9765</v>
      </c>
      <c r="G35" s="224">
        <v>1.0358</v>
      </c>
      <c r="H35" s="224">
        <v>3.2176</v>
      </c>
      <c r="I35" s="224">
        <v>1.1174</v>
      </c>
      <c r="J35" s="224">
        <v>3.4938</v>
      </c>
      <c r="K35" s="224">
        <v>0.8354</v>
      </c>
      <c r="L35" s="224">
        <v>2.5455</v>
      </c>
      <c r="M35" s="224">
        <v>1.1956</v>
      </c>
      <c r="N35" s="224">
        <v>2.897</v>
      </c>
      <c r="O35" s="224">
        <v>1.0572</v>
      </c>
      <c r="P35" s="224">
        <v>0</v>
      </c>
    </row>
    <row r="36" spans="1:16" ht="12.75">
      <c r="A36" s="77">
        <v>28</v>
      </c>
      <c r="B36" s="224">
        <v>0</v>
      </c>
      <c r="C36" s="224">
        <v>0</v>
      </c>
      <c r="D36" s="224">
        <v>3.6535</v>
      </c>
      <c r="E36" s="224">
        <v>1.0244</v>
      </c>
      <c r="F36" s="224">
        <v>4.0869</v>
      </c>
      <c r="G36" s="224">
        <v>0.9809</v>
      </c>
      <c r="H36" s="224">
        <v>3.1523</v>
      </c>
      <c r="I36" s="224">
        <v>1.1039</v>
      </c>
      <c r="J36" s="224">
        <v>3.3794</v>
      </c>
      <c r="K36" s="224">
        <v>0.8528</v>
      </c>
      <c r="L36" s="224">
        <v>2.4791</v>
      </c>
      <c r="M36" s="224">
        <v>1.1641</v>
      </c>
      <c r="N36" s="224">
        <v>2.7897</v>
      </c>
      <c r="O36" s="224">
        <v>1.0181</v>
      </c>
      <c r="P36" s="224">
        <v>0</v>
      </c>
    </row>
    <row r="37" spans="1:16" ht="12.75">
      <c r="A37" s="77">
        <v>29</v>
      </c>
      <c r="B37" s="224">
        <v>0</v>
      </c>
      <c r="C37" s="224">
        <v>0</v>
      </c>
      <c r="D37" s="224">
        <v>3.6197</v>
      </c>
      <c r="E37" s="224">
        <v>0.9775</v>
      </c>
      <c r="F37" s="224">
        <v>4.1972</v>
      </c>
      <c r="G37" s="224">
        <v>0.9261</v>
      </c>
      <c r="H37" s="224">
        <v>3.087</v>
      </c>
      <c r="I37" s="224">
        <v>1.0904</v>
      </c>
      <c r="J37" s="224">
        <v>3.2649</v>
      </c>
      <c r="K37" s="224">
        <v>0.8703</v>
      </c>
      <c r="L37" s="224">
        <v>2.4127</v>
      </c>
      <c r="M37" s="224">
        <v>1.1326</v>
      </c>
      <c r="N37" s="224">
        <v>2.6824</v>
      </c>
      <c r="O37" s="224">
        <v>0.9789</v>
      </c>
      <c r="P37" s="224">
        <v>0</v>
      </c>
    </row>
    <row r="38" spans="1:16" ht="12.75">
      <c r="A38" s="77">
        <v>30</v>
      </c>
      <c r="B38" s="224">
        <v>0</v>
      </c>
      <c r="C38" s="224">
        <v>0</v>
      </c>
      <c r="D38" s="224">
        <v>3.586</v>
      </c>
      <c r="E38" s="224">
        <v>0.9306</v>
      </c>
      <c r="F38" s="224">
        <v>4.3076</v>
      </c>
      <c r="G38" s="224">
        <v>0.8712</v>
      </c>
      <c r="H38" s="224">
        <v>3.0217</v>
      </c>
      <c r="I38" s="224">
        <v>1.0769</v>
      </c>
      <c r="J38" s="224">
        <v>3.1504</v>
      </c>
      <c r="K38" s="224">
        <v>0.8877</v>
      </c>
      <c r="L38" s="224">
        <v>2.3463</v>
      </c>
      <c r="M38" s="224">
        <v>1.1011</v>
      </c>
      <c r="N38" s="224">
        <v>2.5751</v>
      </c>
      <c r="O38" s="224">
        <v>0.9397</v>
      </c>
      <c r="P38" s="224">
        <v>0</v>
      </c>
    </row>
    <row r="39" spans="1:16" ht="12.75">
      <c r="A39" s="77">
        <v>31</v>
      </c>
      <c r="B39" s="224">
        <v>0</v>
      </c>
      <c r="C39" s="224">
        <v>0</v>
      </c>
      <c r="D39" s="224">
        <v>3.4173</v>
      </c>
      <c r="E39" s="224">
        <v>0.914</v>
      </c>
      <c r="F39" s="224">
        <v>4.3309</v>
      </c>
      <c r="G39" s="224">
        <v>0.8576</v>
      </c>
      <c r="H39" s="224">
        <v>2.8923</v>
      </c>
      <c r="I39" s="224">
        <v>1.0546</v>
      </c>
      <c r="J39" s="224">
        <v>3.1209</v>
      </c>
      <c r="K39" s="224">
        <v>0.8788</v>
      </c>
      <c r="L39" s="224">
        <v>2.3206</v>
      </c>
      <c r="M39" s="224">
        <v>1.1128</v>
      </c>
      <c r="N39" s="224">
        <v>2.4949</v>
      </c>
      <c r="O39" s="224">
        <v>0.9267</v>
      </c>
      <c r="P39" s="224">
        <v>0</v>
      </c>
    </row>
    <row r="40" spans="1:16" ht="12.75">
      <c r="A40" s="77">
        <v>32</v>
      </c>
      <c r="B40" s="224">
        <v>0</v>
      </c>
      <c r="C40" s="224">
        <v>0</v>
      </c>
      <c r="D40" s="224">
        <v>3.2485</v>
      </c>
      <c r="E40" s="224">
        <v>0.8974</v>
      </c>
      <c r="F40" s="224">
        <v>4.3542</v>
      </c>
      <c r="G40" s="224">
        <v>0.844</v>
      </c>
      <c r="H40" s="224">
        <v>2.7629</v>
      </c>
      <c r="I40" s="224">
        <v>1.0323</v>
      </c>
      <c r="J40" s="224">
        <v>3.0914</v>
      </c>
      <c r="K40" s="224">
        <v>0.8699</v>
      </c>
      <c r="L40" s="224">
        <v>2.295</v>
      </c>
      <c r="M40" s="224">
        <v>1.1245</v>
      </c>
      <c r="N40" s="224">
        <v>2.4148</v>
      </c>
      <c r="O40" s="224">
        <v>0.9136</v>
      </c>
      <c r="P40" s="224">
        <v>0</v>
      </c>
    </row>
    <row r="41" spans="1:16" ht="12.75">
      <c r="A41" s="77">
        <v>33</v>
      </c>
      <c r="B41" s="224">
        <v>0</v>
      </c>
      <c r="C41" s="224">
        <v>0</v>
      </c>
      <c r="D41" s="224">
        <v>3.0798</v>
      </c>
      <c r="E41" s="224">
        <v>0.8807</v>
      </c>
      <c r="F41" s="224">
        <v>4.3776</v>
      </c>
      <c r="G41" s="224">
        <v>0.8305</v>
      </c>
      <c r="H41" s="224">
        <v>2.6336</v>
      </c>
      <c r="I41" s="224">
        <v>1.01</v>
      </c>
      <c r="J41" s="224">
        <v>3.0619</v>
      </c>
      <c r="K41" s="224">
        <v>0.861</v>
      </c>
      <c r="L41" s="224">
        <v>2.2693</v>
      </c>
      <c r="M41" s="224">
        <v>1.1363</v>
      </c>
      <c r="N41" s="224">
        <v>2.3346</v>
      </c>
      <c r="O41" s="224">
        <v>0.9006</v>
      </c>
      <c r="P41" s="224">
        <v>0</v>
      </c>
    </row>
    <row r="42" spans="1:16" ht="12.75">
      <c r="A42" s="77">
        <v>34</v>
      </c>
      <c r="B42" s="224">
        <v>0</v>
      </c>
      <c r="C42" s="224">
        <v>0</v>
      </c>
      <c r="D42" s="224">
        <v>2.911</v>
      </c>
      <c r="E42" s="224">
        <v>0.8641</v>
      </c>
      <c r="F42" s="224">
        <v>4.4009</v>
      </c>
      <c r="G42" s="224">
        <v>0.8169</v>
      </c>
      <c r="H42" s="224">
        <v>2.5042</v>
      </c>
      <c r="I42" s="224">
        <v>0.9877</v>
      </c>
      <c r="J42" s="224">
        <v>3.0325</v>
      </c>
      <c r="K42" s="224">
        <v>0.8521</v>
      </c>
      <c r="L42" s="224">
        <v>2.2437</v>
      </c>
      <c r="M42" s="224">
        <v>1.148</v>
      </c>
      <c r="N42" s="224">
        <v>2.2544</v>
      </c>
      <c r="O42" s="224">
        <v>0.8875</v>
      </c>
      <c r="P42" s="224">
        <v>0</v>
      </c>
    </row>
    <row r="43" spans="1:16" ht="12.75">
      <c r="A43" s="77">
        <v>35</v>
      </c>
      <c r="B43" s="224">
        <v>0</v>
      </c>
      <c r="C43" s="224">
        <v>0</v>
      </c>
      <c r="D43" s="224">
        <v>2.7423</v>
      </c>
      <c r="E43" s="224">
        <v>0.8475</v>
      </c>
      <c r="F43" s="224">
        <v>4.4242</v>
      </c>
      <c r="G43" s="224">
        <v>0.8033</v>
      </c>
      <c r="H43" s="224">
        <v>2.3748</v>
      </c>
      <c r="I43" s="224">
        <v>0.9653</v>
      </c>
      <c r="J43" s="224">
        <v>3.003</v>
      </c>
      <c r="K43" s="224">
        <v>0.8433</v>
      </c>
      <c r="L43" s="224">
        <v>2.218</v>
      </c>
      <c r="M43" s="224">
        <v>1.1597</v>
      </c>
      <c r="N43" s="224">
        <v>2.1742</v>
      </c>
      <c r="O43" s="224">
        <v>0.8745</v>
      </c>
      <c r="P43" s="224">
        <v>0</v>
      </c>
    </row>
    <row r="44" spans="1:16" ht="12.75">
      <c r="A44" s="77">
        <v>36</v>
      </c>
      <c r="B44" s="224">
        <v>0</v>
      </c>
      <c r="C44" s="224">
        <v>0</v>
      </c>
      <c r="D44" s="224">
        <v>2.5735</v>
      </c>
      <c r="E44" s="224">
        <v>0.8309</v>
      </c>
      <c r="F44" s="224">
        <v>4.4475</v>
      </c>
      <c r="G44" s="224">
        <v>0.7897</v>
      </c>
      <c r="H44" s="224">
        <v>2.2454</v>
      </c>
      <c r="I44" s="224">
        <v>0.943</v>
      </c>
      <c r="J44" s="224">
        <v>2.9735</v>
      </c>
      <c r="K44" s="224">
        <v>0.8344</v>
      </c>
      <c r="L44" s="224">
        <v>2.1924</v>
      </c>
      <c r="M44" s="224">
        <v>1.1714</v>
      </c>
      <c r="N44" s="224">
        <v>2.0941</v>
      </c>
      <c r="O44" s="224">
        <v>0.8614</v>
      </c>
      <c r="P44" s="224">
        <v>0</v>
      </c>
    </row>
    <row r="45" spans="1:16" ht="12.75">
      <c r="A45" s="77">
        <v>37</v>
      </c>
      <c r="B45" s="224">
        <v>0</v>
      </c>
      <c r="C45" s="224">
        <v>0</v>
      </c>
      <c r="D45" s="224">
        <v>2.4048</v>
      </c>
      <c r="E45" s="224">
        <v>0.8142</v>
      </c>
      <c r="F45" s="224">
        <v>4.4709</v>
      </c>
      <c r="G45" s="224">
        <v>0.7761</v>
      </c>
      <c r="H45" s="224">
        <v>2.116</v>
      </c>
      <c r="I45" s="224">
        <v>0.9207</v>
      </c>
      <c r="J45" s="224">
        <v>2.944</v>
      </c>
      <c r="K45" s="224">
        <v>0.8255</v>
      </c>
      <c r="L45" s="224">
        <v>2.1667</v>
      </c>
      <c r="M45" s="224">
        <v>1.1832</v>
      </c>
      <c r="N45" s="224">
        <v>2.0139</v>
      </c>
      <c r="O45" s="224">
        <v>0.8484</v>
      </c>
      <c r="P45" s="224">
        <v>0</v>
      </c>
    </row>
    <row r="46" spans="1:16" ht="12.75">
      <c r="A46" s="77">
        <v>38</v>
      </c>
      <c r="B46" s="224">
        <v>0</v>
      </c>
      <c r="C46" s="224">
        <v>0</v>
      </c>
      <c r="D46" s="224">
        <v>2.236</v>
      </c>
      <c r="E46" s="224">
        <v>0.7976</v>
      </c>
      <c r="F46" s="224">
        <v>4.4942</v>
      </c>
      <c r="G46" s="224">
        <v>0.7626</v>
      </c>
      <c r="H46" s="224">
        <v>1.9867</v>
      </c>
      <c r="I46" s="224">
        <v>0.8984</v>
      </c>
      <c r="J46" s="224">
        <v>2.9145</v>
      </c>
      <c r="K46" s="224">
        <v>0.8166</v>
      </c>
      <c r="L46" s="224">
        <v>2.141</v>
      </c>
      <c r="M46" s="224">
        <v>1.1949</v>
      </c>
      <c r="N46" s="224">
        <v>1.9337</v>
      </c>
      <c r="O46" s="224">
        <v>0.8353</v>
      </c>
      <c r="P46" s="224">
        <v>0</v>
      </c>
    </row>
    <row r="47" spans="1:16" ht="12.75">
      <c r="A47" s="77">
        <v>39</v>
      </c>
      <c r="B47" s="224">
        <v>0</v>
      </c>
      <c r="C47" s="224">
        <v>0</v>
      </c>
      <c r="D47" s="224">
        <v>2.0673</v>
      </c>
      <c r="E47" s="224">
        <v>0.781</v>
      </c>
      <c r="F47" s="224">
        <v>4.5175</v>
      </c>
      <c r="G47" s="224">
        <v>0.749</v>
      </c>
      <c r="H47" s="224">
        <v>1.8573</v>
      </c>
      <c r="I47" s="224">
        <v>0.8761</v>
      </c>
      <c r="J47" s="224">
        <v>2.885</v>
      </c>
      <c r="K47" s="224">
        <v>0.8077</v>
      </c>
      <c r="L47" s="224">
        <v>2.1154</v>
      </c>
      <c r="M47" s="224">
        <v>1.2066</v>
      </c>
      <c r="N47" s="224">
        <v>1.8536</v>
      </c>
      <c r="O47" s="224">
        <v>0.8223</v>
      </c>
      <c r="P47" s="224">
        <v>0</v>
      </c>
    </row>
    <row r="48" spans="1:16" ht="12.75">
      <c r="A48" s="77">
        <v>40</v>
      </c>
      <c r="B48" s="224">
        <v>0</v>
      </c>
      <c r="C48" s="224">
        <v>0</v>
      </c>
      <c r="D48" s="224">
        <v>1.8985</v>
      </c>
      <c r="E48" s="224">
        <v>0.7644</v>
      </c>
      <c r="F48" s="224">
        <v>4.5408</v>
      </c>
      <c r="G48" s="224">
        <v>0.7354</v>
      </c>
      <c r="H48" s="224">
        <v>1.7279</v>
      </c>
      <c r="I48" s="224">
        <v>0.8538</v>
      </c>
      <c r="J48" s="224">
        <v>2.8555</v>
      </c>
      <c r="K48" s="224">
        <v>0.7988</v>
      </c>
      <c r="L48" s="224">
        <v>2.0897</v>
      </c>
      <c r="M48" s="224">
        <v>1.2183</v>
      </c>
      <c r="N48" s="224">
        <v>1.7734</v>
      </c>
      <c r="O48" s="224">
        <v>0.8092</v>
      </c>
      <c r="P48" s="224">
        <v>0</v>
      </c>
    </row>
    <row r="49" spans="1:16" ht="12.75">
      <c r="A49" s="77">
        <v>41</v>
      </c>
      <c r="B49" s="224">
        <v>0</v>
      </c>
      <c r="C49" s="224">
        <v>0</v>
      </c>
      <c r="D49" s="224">
        <v>1.7298</v>
      </c>
      <c r="E49" s="224">
        <v>0.7477</v>
      </c>
      <c r="F49" s="224">
        <v>4.5642</v>
      </c>
      <c r="G49" s="224">
        <v>0.7218</v>
      </c>
      <c r="H49" s="224">
        <v>1.5985</v>
      </c>
      <c r="I49" s="224">
        <v>0.8315</v>
      </c>
      <c r="J49" s="224">
        <v>2.826</v>
      </c>
      <c r="K49" s="224">
        <v>0.7899</v>
      </c>
      <c r="L49" s="224">
        <v>2.0641</v>
      </c>
      <c r="M49" s="224">
        <v>1.23</v>
      </c>
      <c r="N49" s="224">
        <v>1.6932</v>
      </c>
      <c r="O49" s="224">
        <v>0.7962</v>
      </c>
      <c r="P49" s="224">
        <v>0</v>
      </c>
    </row>
    <row r="50" spans="1:16" ht="12.75">
      <c r="A50" s="77">
        <v>42</v>
      </c>
      <c r="B50" s="224">
        <v>0</v>
      </c>
      <c r="C50" s="224">
        <v>0</v>
      </c>
      <c r="D50" s="224">
        <v>1.561</v>
      </c>
      <c r="E50" s="224">
        <v>0.7311</v>
      </c>
      <c r="F50" s="224">
        <v>4.5875</v>
      </c>
      <c r="G50" s="224">
        <v>0.7082</v>
      </c>
      <c r="H50" s="224">
        <v>1.4692</v>
      </c>
      <c r="I50" s="224">
        <v>0.8092</v>
      </c>
      <c r="J50" s="224">
        <v>2.7966</v>
      </c>
      <c r="K50" s="224">
        <v>0.781</v>
      </c>
      <c r="L50" s="224">
        <v>2.0384</v>
      </c>
      <c r="M50" s="224">
        <v>1.2418</v>
      </c>
      <c r="N50" s="224">
        <v>1.613</v>
      </c>
      <c r="O50" s="224">
        <v>0.7831</v>
      </c>
      <c r="P50" s="224">
        <v>0</v>
      </c>
    </row>
    <row r="51" spans="1:16" ht="12.75">
      <c r="A51" s="77">
        <v>43</v>
      </c>
      <c r="B51" s="224">
        <v>0</v>
      </c>
      <c r="C51" s="224">
        <v>0</v>
      </c>
      <c r="D51" s="224">
        <v>1.7381</v>
      </c>
      <c r="E51" s="224">
        <v>0.7218</v>
      </c>
      <c r="F51" s="224">
        <v>4.3535</v>
      </c>
      <c r="G51" s="224">
        <v>0.7006</v>
      </c>
      <c r="H51" s="224">
        <v>1.7469</v>
      </c>
      <c r="I51" s="224">
        <v>0.7948</v>
      </c>
      <c r="J51" s="224">
        <v>2.7377</v>
      </c>
      <c r="K51" s="224">
        <v>0.774</v>
      </c>
      <c r="L51" s="224">
        <v>2.0722</v>
      </c>
      <c r="M51" s="224">
        <v>1.2241</v>
      </c>
      <c r="N51" s="224">
        <v>1.5805</v>
      </c>
      <c r="O51" s="224">
        <v>0.7871</v>
      </c>
      <c r="P51" s="224">
        <v>0</v>
      </c>
    </row>
    <row r="52" spans="1:16" ht="12.75">
      <c r="A52" s="77">
        <v>44</v>
      </c>
      <c r="B52" s="224">
        <v>0</v>
      </c>
      <c r="C52" s="224">
        <v>0</v>
      </c>
      <c r="D52" s="224">
        <v>1.9151</v>
      </c>
      <c r="E52" s="224">
        <v>0.7126</v>
      </c>
      <c r="F52" s="224">
        <v>4.1196</v>
      </c>
      <c r="G52" s="224">
        <v>0.693</v>
      </c>
      <c r="H52" s="224">
        <v>2.0246</v>
      </c>
      <c r="I52" s="224">
        <v>0.7804</v>
      </c>
      <c r="J52" s="224">
        <v>2.6789</v>
      </c>
      <c r="K52" s="224">
        <v>0.767</v>
      </c>
      <c r="L52" s="224">
        <v>2.106</v>
      </c>
      <c r="M52" s="224">
        <v>1.2064</v>
      </c>
      <c r="N52" s="224">
        <v>1.548</v>
      </c>
      <c r="O52" s="224">
        <v>0.7911</v>
      </c>
      <c r="P52" s="224">
        <v>0</v>
      </c>
    </row>
    <row r="53" spans="1:16" ht="12.75">
      <c r="A53" s="77">
        <v>45</v>
      </c>
      <c r="B53" s="224">
        <v>0</v>
      </c>
      <c r="C53" s="224">
        <v>0</v>
      </c>
      <c r="D53" s="224">
        <v>2.0922</v>
      </c>
      <c r="E53" s="224">
        <v>0.7033</v>
      </c>
      <c r="F53" s="224">
        <v>3.8856</v>
      </c>
      <c r="G53" s="224">
        <v>0.6854</v>
      </c>
      <c r="H53" s="224">
        <v>2.3023</v>
      </c>
      <c r="I53" s="224">
        <v>0.766</v>
      </c>
      <c r="J53" s="224">
        <v>2.62</v>
      </c>
      <c r="K53" s="224">
        <v>0.76</v>
      </c>
      <c r="L53" s="224">
        <v>2.1398</v>
      </c>
      <c r="M53" s="224">
        <v>1.1887</v>
      </c>
      <c r="N53" s="224">
        <v>1.5155</v>
      </c>
      <c r="O53" s="224">
        <v>0.7951</v>
      </c>
      <c r="P53" s="224">
        <v>0</v>
      </c>
    </row>
    <row r="54" spans="1:16" ht="12.75">
      <c r="A54" s="77">
        <v>46</v>
      </c>
      <c r="B54" s="224">
        <v>0</v>
      </c>
      <c r="C54" s="224">
        <v>0</v>
      </c>
      <c r="D54" s="224">
        <v>2.2692</v>
      </c>
      <c r="E54" s="224">
        <v>0.694</v>
      </c>
      <c r="F54" s="224">
        <v>3.6516</v>
      </c>
      <c r="G54" s="224">
        <v>0.6777</v>
      </c>
      <c r="H54" s="224">
        <v>2.58</v>
      </c>
      <c r="I54" s="224">
        <v>0.7516</v>
      </c>
      <c r="J54" s="224">
        <v>2.5612</v>
      </c>
      <c r="K54" s="224">
        <v>0.753</v>
      </c>
      <c r="L54" s="224">
        <v>2.1736</v>
      </c>
      <c r="M54" s="224">
        <v>1.171</v>
      </c>
      <c r="N54" s="224">
        <v>1.483</v>
      </c>
      <c r="O54" s="224">
        <v>0.7991</v>
      </c>
      <c r="P54" s="224">
        <v>0</v>
      </c>
    </row>
    <row r="55" spans="1:16" ht="12.75">
      <c r="A55" s="77">
        <v>47</v>
      </c>
      <c r="B55" s="224">
        <v>0</v>
      </c>
      <c r="C55" s="224">
        <v>0</v>
      </c>
      <c r="D55" s="224">
        <v>2.4462</v>
      </c>
      <c r="E55" s="224">
        <v>0.6848</v>
      </c>
      <c r="F55" s="224">
        <v>3.4177</v>
      </c>
      <c r="G55" s="224">
        <v>0.6701</v>
      </c>
      <c r="H55" s="224">
        <v>2.8577</v>
      </c>
      <c r="I55" s="224">
        <v>0.7372</v>
      </c>
      <c r="J55" s="224">
        <v>2.5023</v>
      </c>
      <c r="K55" s="224">
        <v>0.7459</v>
      </c>
      <c r="L55" s="224">
        <v>2.2074</v>
      </c>
      <c r="M55" s="224">
        <v>1.1534</v>
      </c>
      <c r="N55" s="224">
        <v>1.4505</v>
      </c>
      <c r="O55" s="224">
        <v>0.8031</v>
      </c>
      <c r="P55" s="224">
        <v>0</v>
      </c>
    </row>
    <row r="56" spans="1:16" ht="12.75">
      <c r="A56" s="77">
        <v>48</v>
      </c>
      <c r="B56" s="224">
        <v>0</v>
      </c>
      <c r="C56" s="224">
        <v>0</v>
      </c>
      <c r="D56" s="224">
        <v>2.6233</v>
      </c>
      <c r="E56" s="224">
        <v>0.6755</v>
      </c>
      <c r="F56" s="224">
        <v>3.1837</v>
      </c>
      <c r="G56" s="224">
        <v>0.6625</v>
      </c>
      <c r="H56" s="224">
        <v>3.1354</v>
      </c>
      <c r="I56" s="224">
        <v>0.7228</v>
      </c>
      <c r="J56" s="224">
        <v>2.4435</v>
      </c>
      <c r="K56" s="224">
        <v>0.7389</v>
      </c>
      <c r="L56" s="224">
        <v>2.2412</v>
      </c>
      <c r="M56" s="224">
        <v>1.1357</v>
      </c>
      <c r="N56" s="224">
        <v>1.418</v>
      </c>
      <c r="O56" s="224">
        <v>0.807</v>
      </c>
      <c r="P56" s="224">
        <v>0</v>
      </c>
    </row>
    <row r="58" ht="12.75">
      <c r="A58" s="76" t="e">
        <f>HLOOKUP('[2]NEER Claim Cost Calculator'!$I$22,B62:Q111,MATCH('[2]NEER Claim Cost Calculator'!$K$22,A62:A111))</f>
        <v>#REF!</v>
      </c>
    </row>
    <row r="59" spans="1:16" ht="12.75">
      <c r="A59" s="475" t="s">
        <v>18177</v>
      </c>
      <c r="B59" s="475"/>
      <c r="C59" s="475"/>
      <c r="D59" s="475"/>
      <c r="E59" s="475"/>
      <c r="F59" s="475"/>
      <c r="G59" s="475"/>
      <c r="H59" s="475"/>
      <c r="I59" s="475"/>
      <c r="J59" s="475"/>
      <c r="K59" s="475"/>
      <c r="L59" s="475"/>
      <c r="M59" s="475"/>
      <c r="N59" s="475"/>
      <c r="O59" s="475"/>
      <c r="P59" s="475"/>
    </row>
    <row r="60" spans="1:16" ht="12.75">
      <c r="A60" s="479" t="s">
        <v>18178</v>
      </c>
      <c r="B60" s="479"/>
      <c r="C60" s="479"/>
      <c r="D60" s="479"/>
      <c r="E60" s="479"/>
      <c r="F60" s="479"/>
      <c r="G60" s="479"/>
      <c r="H60" s="479"/>
      <c r="I60" s="479"/>
      <c r="J60" s="479"/>
      <c r="K60" s="479"/>
      <c r="L60" s="479"/>
      <c r="M60" s="479"/>
      <c r="N60" s="479"/>
      <c r="O60" s="479"/>
      <c r="P60" s="479"/>
    </row>
    <row r="61" spans="1:16" ht="12.75">
      <c r="A61" s="80" t="s">
        <v>18179</v>
      </c>
      <c r="B61" s="222" t="s">
        <v>18180</v>
      </c>
      <c r="C61" s="222" t="s">
        <v>18181</v>
      </c>
      <c r="D61" s="222" t="s">
        <v>18182</v>
      </c>
      <c r="E61" s="222" t="s">
        <v>18183</v>
      </c>
      <c r="F61" s="222" t="s">
        <v>18184</v>
      </c>
      <c r="G61" s="222" t="s">
        <v>18185</v>
      </c>
      <c r="H61" s="222" t="s">
        <v>18186</v>
      </c>
      <c r="I61" s="222" t="s">
        <v>18187</v>
      </c>
      <c r="J61" s="222" t="s">
        <v>18188</v>
      </c>
      <c r="K61" s="222" t="s">
        <v>18189</v>
      </c>
      <c r="L61" s="222" t="s">
        <v>18190</v>
      </c>
      <c r="M61" s="222" t="s">
        <v>18191</v>
      </c>
      <c r="N61" s="222" t="s">
        <v>18192</v>
      </c>
      <c r="O61" s="222" t="s">
        <v>18193</v>
      </c>
      <c r="P61" s="222" t="s">
        <v>18194</v>
      </c>
    </row>
    <row r="62" spans="1:16" ht="12.75">
      <c r="A62" s="82" t="s">
        <v>18195</v>
      </c>
      <c r="B62" s="272">
        <v>1</v>
      </c>
      <c r="C62" s="272">
        <v>2</v>
      </c>
      <c r="D62" s="272">
        <v>3</v>
      </c>
      <c r="E62" s="272">
        <v>4</v>
      </c>
      <c r="F62" s="272">
        <v>5</v>
      </c>
      <c r="G62" s="272">
        <v>6</v>
      </c>
      <c r="H62" s="272">
        <v>7</v>
      </c>
      <c r="I62" s="272">
        <v>8</v>
      </c>
      <c r="J62" s="272">
        <v>9</v>
      </c>
      <c r="K62" s="272">
        <v>10</v>
      </c>
      <c r="L62" s="272">
        <v>11</v>
      </c>
      <c r="M62" s="272">
        <v>12</v>
      </c>
      <c r="N62" s="272">
        <v>13</v>
      </c>
      <c r="O62" s="272">
        <v>14</v>
      </c>
      <c r="P62" s="272">
        <v>15</v>
      </c>
    </row>
    <row r="63" spans="1:16" ht="12.75">
      <c r="A63" s="77">
        <v>0</v>
      </c>
      <c r="B63" s="224">
        <v>0</v>
      </c>
      <c r="C63" s="224">
        <v>0</v>
      </c>
      <c r="D63" s="224">
        <v>28.8698</v>
      </c>
      <c r="E63" s="224">
        <v>7.126</v>
      </c>
      <c r="F63" s="224">
        <v>31.7813</v>
      </c>
      <c r="G63" s="224">
        <v>7.4432</v>
      </c>
      <c r="H63" s="224">
        <v>29.9025</v>
      </c>
      <c r="I63" s="224">
        <v>9.8222</v>
      </c>
      <c r="J63" s="224">
        <v>44.289</v>
      </c>
      <c r="K63" s="224">
        <v>7.6035</v>
      </c>
      <c r="L63" s="224">
        <v>17.1</v>
      </c>
      <c r="M63" s="224">
        <v>9.434</v>
      </c>
      <c r="N63" s="224">
        <v>0</v>
      </c>
      <c r="O63" s="224">
        <v>0</v>
      </c>
      <c r="P63" s="224">
        <v>0</v>
      </c>
    </row>
    <row r="64" spans="1:16" ht="12.75">
      <c r="A64" s="77">
        <v>1</v>
      </c>
      <c r="B64" s="224">
        <v>0</v>
      </c>
      <c r="C64" s="224">
        <v>0</v>
      </c>
      <c r="D64" s="224">
        <v>25.662</v>
      </c>
      <c r="E64" s="224">
        <v>6.3342</v>
      </c>
      <c r="F64" s="224">
        <v>28.25</v>
      </c>
      <c r="G64" s="224">
        <v>6.6162</v>
      </c>
      <c r="H64" s="224">
        <v>26.58</v>
      </c>
      <c r="I64" s="224">
        <v>8.7308</v>
      </c>
      <c r="J64" s="224">
        <v>39.368</v>
      </c>
      <c r="K64" s="224">
        <v>6.7586</v>
      </c>
      <c r="L64" s="224">
        <v>15.2</v>
      </c>
      <c r="M64" s="224">
        <v>8.3858</v>
      </c>
      <c r="N64" s="224">
        <v>0</v>
      </c>
      <c r="O64" s="224">
        <v>0</v>
      </c>
      <c r="P64" s="224">
        <v>0</v>
      </c>
    </row>
    <row r="65" spans="1:16" ht="12.75">
      <c r="A65" s="77">
        <v>2</v>
      </c>
      <c r="B65" s="224">
        <v>0</v>
      </c>
      <c r="C65" s="224">
        <v>0</v>
      </c>
      <c r="D65" s="224">
        <v>22.4543</v>
      </c>
      <c r="E65" s="224">
        <v>5.5424</v>
      </c>
      <c r="F65" s="224">
        <v>24.7188</v>
      </c>
      <c r="G65" s="224">
        <v>5.7892</v>
      </c>
      <c r="H65" s="224">
        <v>23.2575</v>
      </c>
      <c r="I65" s="224">
        <v>7.6395</v>
      </c>
      <c r="J65" s="224">
        <v>34.447</v>
      </c>
      <c r="K65" s="224">
        <v>5.9138</v>
      </c>
      <c r="L65" s="224">
        <v>13.3</v>
      </c>
      <c r="M65" s="224">
        <v>7.3376</v>
      </c>
      <c r="N65" s="224">
        <v>0</v>
      </c>
      <c r="O65" s="224">
        <v>0</v>
      </c>
      <c r="P65" s="224">
        <v>0</v>
      </c>
    </row>
    <row r="66" spans="1:16" ht="12.75">
      <c r="A66" s="77">
        <v>3</v>
      </c>
      <c r="B66" s="224">
        <v>0</v>
      </c>
      <c r="C66" s="224">
        <v>0</v>
      </c>
      <c r="D66" s="224">
        <v>19.2465</v>
      </c>
      <c r="E66" s="224">
        <v>4.7507</v>
      </c>
      <c r="F66" s="224">
        <v>21.1875</v>
      </c>
      <c r="G66" s="224">
        <v>4.9621</v>
      </c>
      <c r="H66" s="224">
        <v>19.935</v>
      </c>
      <c r="I66" s="224">
        <v>6.5481</v>
      </c>
      <c r="J66" s="224">
        <v>29.526</v>
      </c>
      <c r="K66" s="224">
        <v>5.069</v>
      </c>
      <c r="L66" s="224">
        <v>11.4</v>
      </c>
      <c r="M66" s="224">
        <v>6.2894</v>
      </c>
      <c r="N66" s="224">
        <v>0</v>
      </c>
      <c r="O66" s="224">
        <v>0</v>
      </c>
      <c r="P66" s="224">
        <v>0</v>
      </c>
    </row>
    <row r="67" spans="1:16" ht="12.75">
      <c r="A67" s="77">
        <v>4</v>
      </c>
      <c r="B67" s="224">
        <v>0</v>
      </c>
      <c r="C67" s="224">
        <v>0</v>
      </c>
      <c r="D67" s="224">
        <v>16.0388</v>
      </c>
      <c r="E67" s="224">
        <v>3.9589</v>
      </c>
      <c r="F67" s="224">
        <v>17.6563</v>
      </c>
      <c r="G67" s="224">
        <v>4.1351</v>
      </c>
      <c r="H67" s="224">
        <v>16.6125</v>
      </c>
      <c r="I67" s="224">
        <v>5.4568</v>
      </c>
      <c r="J67" s="224">
        <v>24.605</v>
      </c>
      <c r="K67" s="224">
        <v>4.2242</v>
      </c>
      <c r="L67" s="224">
        <v>9.5</v>
      </c>
      <c r="M67" s="224">
        <v>5.2411</v>
      </c>
      <c r="N67" s="224">
        <v>0</v>
      </c>
      <c r="O67" s="224">
        <v>0</v>
      </c>
      <c r="P67" s="224">
        <v>0</v>
      </c>
    </row>
    <row r="68" spans="1:16" ht="12.75">
      <c r="A68" s="77">
        <v>5</v>
      </c>
      <c r="B68" s="224">
        <v>0</v>
      </c>
      <c r="C68" s="224">
        <v>0</v>
      </c>
      <c r="D68" s="224">
        <v>12.831</v>
      </c>
      <c r="E68" s="224">
        <v>3.1671</v>
      </c>
      <c r="F68" s="224">
        <v>14.125</v>
      </c>
      <c r="G68" s="224">
        <v>3.3081</v>
      </c>
      <c r="H68" s="224">
        <v>13.29</v>
      </c>
      <c r="I68" s="224">
        <v>4.3654</v>
      </c>
      <c r="J68" s="224">
        <v>19.684</v>
      </c>
      <c r="K68" s="224">
        <v>3.3793</v>
      </c>
      <c r="L68" s="224">
        <v>7.6</v>
      </c>
      <c r="M68" s="224">
        <v>4.1929</v>
      </c>
      <c r="N68" s="224">
        <v>0</v>
      </c>
      <c r="O68" s="224">
        <v>0</v>
      </c>
      <c r="P68" s="224">
        <v>0</v>
      </c>
    </row>
    <row r="69" spans="1:16" ht="12.75">
      <c r="A69" s="77">
        <v>6</v>
      </c>
      <c r="B69" s="224">
        <v>0</v>
      </c>
      <c r="C69" s="224">
        <v>0</v>
      </c>
      <c r="D69" s="224">
        <v>9.6233</v>
      </c>
      <c r="E69" s="224">
        <v>2.3753</v>
      </c>
      <c r="F69" s="224">
        <v>10.5938</v>
      </c>
      <c r="G69" s="224">
        <v>2.4811</v>
      </c>
      <c r="H69" s="224">
        <v>9.9675</v>
      </c>
      <c r="I69" s="224">
        <v>3.2741</v>
      </c>
      <c r="J69" s="224">
        <v>14.763</v>
      </c>
      <c r="K69" s="224">
        <v>2.5345</v>
      </c>
      <c r="L69" s="224">
        <v>5.7</v>
      </c>
      <c r="M69" s="224">
        <v>3.1447</v>
      </c>
      <c r="N69" s="224">
        <v>0</v>
      </c>
      <c r="O69" s="224">
        <v>0</v>
      </c>
      <c r="P69" s="224">
        <v>0</v>
      </c>
    </row>
    <row r="70" spans="1:16" ht="12.75">
      <c r="A70" s="77">
        <v>7</v>
      </c>
      <c r="B70" s="224">
        <v>0</v>
      </c>
      <c r="C70" s="224">
        <v>0</v>
      </c>
      <c r="D70" s="224">
        <v>9.003</v>
      </c>
      <c r="E70" s="224">
        <v>2.3093</v>
      </c>
      <c r="F70" s="224">
        <v>9.9877</v>
      </c>
      <c r="G70" s="224">
        <v>2.4121</v>
      </c>
      <c r="H70" s="224">
        <v>9.4917</v>
      </c>
      <c r="I70" s="224">
        <v>3.1831</v>
      </c>
      <c r="J70" s="224">
        <v>13.9133</v>
      </c>
      <c r="K70" s="224">
        <v>2.4641</v>
      </c>
      <c r="L70" s="224">
        <v>5.5235</v>
      </c>
      <c r="M70" s="224">
        <v>3.0573</v>
      </c>
      <c r="N70" s="224">
        <v>0</v>
      </c>
      <c r="O70" s="224">
        <v>0</v>
      </c>
      <c r="P70" s="224">
        <v>0</v>
      </c>
    </row>
    <row r="71" spans="1:16" ht="12.75">
      <c r="A71" s="77">
        <v>8</v>
      </c>
      <c r="B71" s="224">
        <v>0</v>
      </c>
      <c r="C71" s="224">
        <v>0</v>
      </c>
      <c r="D71" s="224">
        <v>8.3828</v>
      </c>
      <c r="E71" s="224">
        <v>2.2434</v>
      </c>
      <c r="F71" s="224">
        <v>9.3817</v>
      </c>
      <c r="G71" s="224">
        <v>2.3432</v>
      </c>
      <c r="H71" s="224">
        <v>9.016</v>
      </c>
      <c r="I71" s="224">
        <v>3.0922</v>
      </c>
      <c r="J71" s="224">
        <v>13.0636</v>
      </c>
      <c r="K71" s="224">
        <v>2.3937</v>
      </c>
      <c r="L71" s="224">
        <v>5.347</v>
      </c>
      <c r="M71" s="224">
        <v>2.97</v>
      </c>
      <c r="N71" s="224">
        <v>0</v>
      </c>
      <c r="O71" s="224">
        <v>0</v>
      </c>
      <c r="P71" s="224">
        <v>0</v>
      </c>
    </row>
    <row r="72" spans="1:16" ht="12.75">
      <c r="A72" s="77">
        <v>9</v>
      </c>
      <c r="B72" s="224">
        <v>0</v>
      </c>
      <c r="C72" s="224">
        <v>0</v>
      </c>
      <c r="D72" s="224">
        <v>7.7626</v>
      </c>
      <c r="E72" s="224">
        <v>2.1774</v>
      </c>
      <c r="F72" s="224">
        <v>8.7756</v>
      </c>
      <c r="G72" s="224">
        <v>2.2743</v>
      </c>
      <c r="H72" s="224">
        <v>8.5402</v>
      </c>
      <c r="I72" s="224">
        <v>3.0012</v>
      </c>
      <c r="J72" s="224">
        <v>12.2139</v>
      </c>
      <c r="K72" s="224">
        <v>2.3233</v>
      </c>
      <c r="L72" s="224">
        <v>5.1706</v>
      </c>
      <c r="M72" s="224">
        <v>2.8826</v>
      </c>
      <c r="N72" s="224">
        <v>0</v>
      </c>
      <c r="O72" s="224">
        <v>0</v>
      </c>
      <c r="P72" s="224">
        <v>0</v>
      </c>
    </row>
    <row r="73" spans="1:16" ht="12.75">
      <c r="A73" s="77">
        <v>10</v>
      </c>
      <c r="B73" s="224">
        <v>0</v>
      </c>
      <c r="C73" s="224">
        <v>0</v>
      </c>
      <c r="D73" s="224">
        <v>7.1424</v>
      </c>
      <c r="E73" s="224">
        <v>2.1114</v>
      </c>
      <c r="F73" s="224">
        <v>8.1696</v>
      </c>
      <c r="G73" s="224">
        <v>2.2054</v>
      </c>
      <c r="H73" s="224">
        <v>8.0645</v>
      </c>
      <c r="I73" s="224">
        <v>2.9103</v>
      </c>
      <c r="J73" s="224">
        <v>11.3642</v>
      </c>
      <c r="K73" s="224">
        <v>2.2529</v>
      </c>
      <c r="L73" s="224">
        <v>4.9941</v>
      </c>
      <c r="M73" s="224">
        <v>2.7953</v>
      </c>
      <c r="N73" s="224">
        <v>0</v>
      </c>
      <c r="O73" s="224">
        <v>0</v>
      </c>
      <c r="P73" s="224">
        <v>0</v>
      </c>
    </row>
    <row r="74" spans="1:16" ht="12.75">
      <c r="A74" s="77">
        <v>11</v>
      </c>
      <c r="B74" s="224">
        <v>0</v>
      </c>
      <c r="C74" s="224">
        <v>0</v>
      </c>
      <c r="D74" s="224">
        <v>6.5222</v>
      </c>
      <c r="E74" s="224">
        <v>2.0454</v>
      </c>
      <c r="F74" s="224">
        <v>7.5635</v>
      </c>
      <c r="G74" s="224">
        <v>2.1365</v>
      </c>
      <c r="H74" s="224">
        <v>7.5887</v>
      </c>
      <c r="I74" s="224">
        <v>2.8193</v>
      </c>
      <c r="J74" s="224">
        <v>10.5145</v>
      </c>
      <c r="K74" s="224">
        <v>2.1825</v>
      </c>
      <c r="L74" s="224">
        <v>4.8176</v>
      </c>
      <c r="M74" s="224">
        <v>2.7079</v>
      </c>
      <c r="N74" s="224">
        <v>0</v>
      </c>
      <c r="O74" s="224">
        <v>0</v>
      </c>
      <c r="P74" s="224">
        <v>0</v>
      </c>
    </row>
    <row r="75" spans="1:16" ht="12.75">
      <c r="A75" s="77">
        <v>12</v>
      </c>
      <c r="B75" s="224">
        <v>0</v>
      </c>
      <c r="C75" s="224">
        <v>0</v>
      </c>
      <c r="D75" s="224">
        <v>5.902</v>
      </c>
      <c r="E75" s="224">
        <v>1.9794</v>
      </c>
      <c r="F75" s="224">
        <v>6.9575</v>
      </c>
      <c r="G75" s="224">
        <v>2.0676</v>
      </c>
      <c r="H75" s="224">
        <v>7.113</v>
      </c>
      <c r="I75" s="224">
        <v>2.7284</v>
      </c>
      <c r="J75" s="224">
        <v>9.6648</v>
      </c>
      <c r="K75" s="224">
        <v>2.1121</v>
      </c>
      <c r="L75" s="224">
        <v>4.6411</v>
      </c>
      <c r="M75" s="224">
        <v>2.6206</v>
      </c>
      <c r="N75" s="224">
        <v>0</v>
      </c>
      <c r="O75" s="224">
        <v>0</v>
      </c>
      <c r="P75" s="224">
        <v>0</v>
      </c>
    </row>
    <row r="76" spans="1:16" ht="12.75">
      <c r="A76" s="77">
        <v>13</v>
      </c>
      <c r="B76" s="224">
        <v>0</v>
      </c>
      <c r="C76" s="224">
        <v>0</v>
      </c>
      <c r="D76" s="224">
        <v>5.2818</v>
      </c>
      <c r="E76" s="224">
        <v>1.9135</v>
      </c>
      <c r="F76" s="224">
        <v>6.3514</v>
      </c>
      <c r="G76" s="224">
        <v>1.9986</v>
      </c>
      <c r="H76" s="224">
        <v>6.6372</v>
      </c>
      <c r="I76" s="224">
        <v>2.6374</v>
      </c>
      <c r="J76" s="224">
        <v>8.8151</v>
      </c>
      <c r="K76" s="224">
        <v>2.0417</v>
      </c>
      <c r="L76" s="224">
        <v>4.4646</v>
      </c>
      <c r="M76" s="224">
        <v>2.5332</v>
      </c>
      <c r="N76" s="224">
        <v>0</v>
      </c>
      <c r="O76" s="224">
        <v>0</v>
      </c>
      <c r="P76" s="224">
        <v>0</v>
      </c>
    </row>
    <row r="77" spans="1:16" ht="12.75">
      <c r="A77" s="77">
        <v>14</v>
      </c>
      <c r="B77" s="224">
        <v>0</v>
      </c>
      <c r="C77" s="224">
        <v>0</v>
      </c>
      <c r="D77" s="224">
        <v>4.6616</v>
      </c>
      <c r="E77" s="224">
        <v>1.8475</v>
      </c>
      <c r="F77" s="224">
        <v>5.7454</v>
      </c>
      <c r="G77" s="224">
        <v>1.9297</v>
      </c>
      <c r="H77" s="224">
        <v>6.1615</v>
      </c>
      <c r="I77" s="224">
        <v>2.5465</v>
      </c>
      <c r="J77" s="224">
        <v>7.9654</v>
      </c>
      <c r="K77" s="224">
        <v>1.9713</v>
      </c>
      <c r="L77" s="224">
        <v>4.2882</v>
      </c>
      <c r="M77" s="224">
        <v>2.4459</v>
      </c>
      <c r="N77" s="224">
        <v>0</v>
      </c>
      <c r="O77" s="224">
        <v>0</v>
      </c>
      <c r="P77" s="224">
        <v>0</v>
      </c>
    </row>
    <row r="78" spans="1:16" ht="12.75">
      <c r="A78" s="77">
        <v>15</v>
      </c>
      <c r="B78" s="224">
        <v>0</v>
      </c>
      <c r="C78" s="224">
        <v>0</v>
      </c>
      <c r="D78" s="224">
        <v>4.0414</v>
      </c>
      <c r="E78" s="224">
        <v>1.7815</v>
      </c>
      <c r="F78" s="224">
        <v>5.1393</v>
      </c>
      <c r="G78" s="224">
        <v>1.8608</v>
      </c>
      <c r="H78" s="224">
        <v>5.6857</v>
      </c>
      <c r="I78" s="224">
        <v>2.4555</v>
      </c>
      <c r="J78" s="224">
        <v>7.1157</v>
      </c>
      <c r="K78" s="224">
        <v>1.9009</v>
      </c>
      <c r="L78" s="224">
        <v>4.1117</v>
      </c>
      <c r="M78" s="224">
        <v>2.3585</v>
      </c>
      <c r="N78" s="224">
        <v>0</v>
      </c>
      <c r="O78" s="224">
        <v>0</v>
      </c>
      <c r="P78" s="224">
        <v>0</v>
      </c>
    </row>
    <row r="79" spans="1:16" ht="12.75">
      <c r="A79" s="77">
        <v>16</v>
      </c>
      <c r="B79" s="224">
        <v>0</v>
      </c>
      <c r="C79" s="224">
        <v>0</v>
      </c>
      <c r="D79" s="224">
        <v>3.4212</v>
      </c>
      <c r="E79" s="224">
        <v>1.7155</v>
      </c>
      <c r="F79" s="224">
        <v>4.5333</v>
      </c>
      <c r="G79" s="224">
        <v>1.7919</v>
      </c>
      <c r="H79" s="224">
        <v>5.21</v>
      </c>
      <c r="I79" s="224">
        <v>2.3646</v>
      </c>
      <c r="J79" s="224">
        <v>6.266</v>
      </c>
      <c r="K79" s="224">
        <v>1.8305</v>
      </c>
      <c r="L79" s="224">
        <v>3.9352</v>
      </c>
      <c r="M79" s="224">
        <v>2.2712</v>
      </c>
      <c r="N79" s="224">
        <v>0</v>
      </c>
      <c r="O79" s="224">
        <v>0</v>
      </c>
      <c r="P79" s="224">
        <v>0</v>
      </c>
    </row>
    <row r="80" spans="1:16" ht="12.75">
      <c r="A80" s="77">
        <v>17</v>
      </c>
      <c r="B80" s="224">
        <v>0</v>
      </c>
      <c r="C80" s="224">
        <v>0</v>
      </c>
      <c r="D80" s="224">
        <v>2.801</v>
      </c>
      <c r="E80" s="224">
        <v>1.6495</v>
      </c>
      <c r="F80" s="224">
        <v>3.9272</v>
      </c>
      <c r="G80" s="224">
        <v>1.723</v>
      </c>
      <c r="H80" s="224">
        <v>4.7342</v>
      </c>
      <c r="I80" s="224">
        <v>2.2736</v>
      </c>
      <c r="J80" s="224">
        <v>5.4163</v>
      </c>
      <c r="K80" s="224">
        <v>1.7601</v>
      </c>
      <c r="L80" s="224">
        <v>3.7587</v>
      </c>
      <c r="M80" s="224">
        <v>2.1838</v>
      </c>
      <c r="N80" s="224">
        <v>0</v>
      </c>
      <c r="O80" s="224">
        <v>0</v>
      </c>
      <c r="P80" s="224">
        <v>0</v>
      </c>
    </row>
    <row r="81" spans="1:16" ht="12.75">
      <c r="A81" s="77">
        <v>18</v>
      </c>
      <c r="B81" s="224">
        <v>0</v>
      </c>
      <c r="C81" s="224">
        <v>0</v>
      </c>
      <c r="D81" s="224">
        <v>2.1807</v>
      </c>
      <c r="E81" s="224">
        <v>1.5836</v>
      </c>
      <c r="F81" s="224">
        <v>3.3212</v>
      </c>
      <c r="G81" s="224">
        <v>1.654</v>
      </c>
      <c r="H81" s="224">
        <v>4.2585</v>
      </c>
      <c r="I81" s="224">
        <v>2.1827</v>
      </c>
      <c r="J81" s="224">
        <v>4.5667</v>
      </c>
      <c r="K81" s="224">
        <v>1.6897</v>
      </c>
      <c r="L81" s="224">
        <v>3.5823</v>
      </c>
      <c r="M81" s="224">
        <v>2.0965</v>
      </c>
      <c r="N81" s="224">
        <v>4.0475</v>
      </c>
      <c r="O81" s="224">
        <v>1.3965</v>
      </c>
      <c r="P81" s="224">
        <v>0</v>
      </c>
    </row>
    <row r="82" spans="1:16" ht="12.75">
      <c r="A82" s="77">
        <v>19</v>
      </c>
      <c r="B82" s="224">
        <v>0</v>
      </c>
      <c r="C82" s="224">
        <v>0</v>
      </c>
      <c r="D82" s="224">
        <v>2.1653</v>
      </c>
      <c r="E82" s="224">
        <v>1.5483</v>
      </c>
      <c r="F82" s="224">
        <v>3.4013</v>
      </c>
      <c r="G82" s="224">
        <v>1.607</v>
      </c>
      <c r="H82" s="224">
        <v>4.143</v>
      </c>
      <c r="I82" s="224">
        <v>2.0941</v>
      </c>
      <c r="J82" s="224">
        <v>4.4003</v>
      </c>
      <c r="K82" s="224">
        <v>1.6362</v>
      </c>
      <c r="L82" s="224">
        <v>3.4455</v>
      </c>
      <c r="M82" s="224">
        <v>2.0791</v>
      </c>
      <c r="N82" s="224">
        <v>3.935</v>
      </c>
      <c r="O82" s="224">
        <v>1.3577</v>
      </c>
      <c r="P82" s="224">
        <v>0</v>
      </c>
    </row>
    <row r="83" spans="1:16" ht="12.75">
      <c r="A83" s="77">
        <v>20</v>
      </c>
      <c r="B83" s="224">
        <v>0</v>
      </c>
      <c r="C83" s="224">
        <v>0</v>
      </c>
      <c r="D83" s="224">
        <v>2.1499</v>
      </c>
      <c r="E83" s="224">
        <v>1.513</v>
      </c>
      <c r="F83" s="224">
        <v>3.4814</v>
      </c>
      <c r="G83" s="224">
        <v>1.5599</v>
      </c>
      <c r="H83" s="224">
        <v>4.0276</v>
      </c>
      <c r="I83" s="224">
        <v>2.0056</v>
      </c>
      <c r="J83" s="224">
        <v>4.234</v>
      </c>
      <c r="K83" s="224">
        <v>1.5828</v>
      </c>
      <c r="L83" s="224">
        <v>3.3088</v>
      </c>
      <c r="M83" s="224">
        <v>2.0618</v>
      </c>
      <c r="N83" s="224">
        <v>3.8226</v>
      </c>
      <c r="O83" s="224">
        <v>1.3189</v>
      </c>
      <c r="P83" s="224">
        <v>0</v>
      </c>
    </row>
    <row r="84" spans="1:16" ht="12.75">
      <c r="A84" s="77">
        <v>21</v>
      </c>
      <c r="B84" s="224">
        <v>0</v>
      </c>
      <c r="C84" s="224">
        <v>0</v>
      </c>
      <c r="D84" s="224">
        <v>2.1344</v>
      </c>
      <c r="E84" s="224">
        <v>1.4778</v>
      </c>
      <c r="F84" s="224">
        <v>3.5615</v>
      </c>
      <c r="G84" s="224">
        <v>1.5128</v>
      </c>
      <c r="H84" s="224">
        <v>3.9121</v>
      </c>
      <c r="I84" s="224">
        <v>1.917</v>
      </c>
      <c r="J84" s="224">
        <v>4.0677</v>
      </c>
      <c r="K84" s="224">
        <v>1.5293</v>
      </c>
      <c r="L84" s="224">
        <v>3.1721</v>
      </c>
      <c r="M84" s="224">
        <v>2.0445</v>
      </c>
      <c r="N84" s="224">
        <v>3.7102</v>
      </c>
      <c r="O84" s="224">
        <v>1.2801</v>
      </c>
      <c r="P84" s="224">
        <v>0</v>
      </c>
    </row>
    <row r="85" spans="1:16" ht="12.75">
      <c r="A85" s="77">
        <v>22</v>
      </c>
      <c r="B85" s="224">
        <v>0</v>
      </c>
      <c r="C85" s="224">
        <v>0</v>
      </c>
      <c r="D85" s="224">
        <v>2.119</v>
      </c>
      <c r="E85" s="224">
        <v>1.4425</v>
      </c>
      <c r="F85" s="224">
        <v>3.6416</v>
      </c>
      <c r="G85" s="224">
        <v>1.4657</v>
      </c>
      <c r="H85" s="224">
        <v>3.7967</v>
      </c>
      <c r="I85" s="224">
        <v>1.8284</v>
      </c>
      <c r="J85" s="224">
        <v>3.9013</v>
      </c>
      <c r="K85" s="224">
        <v>1.4759</v>
      </c>
      <c r="L85" s="224">
        <v>3.0353</v>
      </c>
      <c r="M85" s="224">
        <v>2.0272</v>
      </c>
      <c r="N85" s="224">
        <v>3.5977</v>
      </c>
      <c r="O85" s="224">
        <v>1.2413</v>
      </c>
      <c r="P85" s="224">
        <v>0</v>
      </c>
    </row>
    <row r="86" spans="1:16" ht="12.75">
      <c r="A86" s="77">
        <v>23</v>
      </c>
      <c r="B86" s="224">
        <v>0</v>
      </c>
      <c r="C86" s="224">
        <v>0</v>
      </c>
      <c r="D86" s="224">
        <v>2.1035</v>
      </c>
      <c r="E86" s="224">
        <v>1.4073</v>
      </c>
      <c r="F86" s="224">
        <v>3.7217</v>
      </c>
      <c r="G86" s="224">
        <v>1.4186</v>
      </c>
      <c r="H86" s="224">
        <v>3.6813</v>
      </c>
      <c r="I86" s="224">
        <v>1.7398</v>
      </c>
      <c r="J86" s="224">
        <v>3.735</v>
      </c>
      <c r="K86" s="224">
        <v>1.4224</v>
      </c>
      <c r="L86" s="224">
        <v>2.8986</v>
      </c>
      <c r="M86" s="224">
        <v>2.0099</v>
      </c>
      <c r="N86" s="224">
        <v>3.4853</v>
      </c>
      <c r="O86" s="224">
        <v>1.2026</v>
      </c>
      <c r="P86" s="224">
        <v>0</v>
      </c>
    </row>
    <row r="87" spans="1:16" ht="12.75">
      <c r="A87" s="77">
        <v>24</v>
      </c>
      <c r="B87" s="224">
        <v>0</v>
      </c>
      <c r="C87" s="224">
        <v>0</v>
      </c>
      <c r="D87" s="224">
        <v>2.0881</v>
      </c>
      <c r="E87" s="224">
        <v>1.372</v>
      </c>
      <c r="F87" s="224">
        <v>3.8018</v>
      </c>
      <c r="G87" s="224">
        <v>1.3715</v>
      </c>
      <c r="H87" s="224">
        <v>3.5658</v>
      </c>
      <c r="I87" s="224">
        <v>1.6513</v>
      </c>
      <c r="J87" s="224">
        <v>3.5687</v>
      </c>
      <c r="K87" s="224">
        <v>1.369</v>
      </c>
      <c r="L87" s="224">
        <v>2.7619</v>
      </c>
      <c r="M87" s="224">
        <v>1.9926</v>
      </c>
      <c r="N87" s="224">
        <v>3.3729</v>
      </c>
      <c r="O87" s="224">
        <v>1.1638</v>
      </c>
      <c r="P87" s="224">
        <v>0</v>
      </c>
    </row>
    <row r="88" spans="1:16" ht="12.75">
      <c r="A88" s="77">
        <v>25</v>
      </c>
      <c r="B88" s="224">
        <v>0</v>
      </c>
      <c r="C88" s="224">
        <v>0</v>
      </c>
      <c r="D88" s="224">
        <v>2.0726</v>
      </c>
      <c r="E88" s="224">
        <v>1.3368</v>
      </c>
      <c r="F88" s="224">
        <v>3.8818</v>
      </c>
      <c r="G88" s="224">
        <v>1.3244</v>
      </c>
      <c r="H88" s="224">
        <v>3.4504</v>
      </c>
      <c r="I88" s="224">
        <v>1.5627</v>
      </c>
      <c r="J88" s="224">
        <v>3.4023</v>
      </c>
      <c r="K88" s="224">
        <v>1.3155</v>
      </c>
      <c r="L88" s="224">
        <v>2.6251</v>
      </c>
      <c r="M88" s="224">
        <v>1.9753</v>
      </c>
      <c r="N88" s="224">
        <v>3.2604</v>
      </c>
      <c r="O88" s="224">
        <v>1.125</v>
      </c>
      <c r="P88" s="224">
        <v>0</v>
      </c>
    </row>
    <row r="89" spans="1:16" ht="12.75">
      <c r="A89" s="77">
        <v>26</v>
      </c>
      <c r="B89" s="224">
        <v>0</v>
      </c>
      <c r="C89" s="224">
        <v>0</v>
      </c>
      <c r="D89" s="224">
        <v>2.0572</v>
      </c>
      <c r="E89" s="224">
        <v>1.3015</v>
      </c>
      <c r="F89" s="224">
        <v>3.9619</v>
      </c>
      <c r="G89" s="224">
        <v>1.2773</v>
      </c>
      <c r="H89" s="224">
        <v>3.335</v>
      </c>
      <c r="I89" s="224">
        <v>1.4741</v>
      </c>
      <c r="J89" s="224">
        <v>3.236</v>
      </c>
      <c r="K89" s="224">
        <v>1.2621</v>
      </c>
      <c r="L89" s="224">
        <v>2.4884</v>
      </c>
      <c r="M89" s="224">
        <v>1.958</v>
      </c>
      <c r="N89" s="224">
        <v>3.148</v>
      </c>
      <c r="O89" s="224">
        <v>1.0862</v>
      </c>
      <c r="P89" s="224">
        <v>0</v>
      </c>
    </row>
    <row r="90" spans="1:16" ht="12.75">
      <c r="A90" s="77">
        <v>27</v>
      </c>
      <c r="B90" s="224">
        <v>0</v>
      </c>
      <c r="C90" s="224">
        <v>0</v>
      </c>
      <c r="D90" s="224">
        <v>2.0417</v>
      </c>
      <c r="E90" s="224">
        <v>1.2663</v>
      </c>
      <c r="F90" s="224">
        <v>4.042</v>
      </c>
      <c r="G90" s="224">
        <v>1.2303</v>
      </c>
      <c r="H90" s="224">
        <v>3.2195</v>
      </c>
      <c r="I90" s="224">
        <v>1.3855</v>
      </c>
      <c r="J90" s="224">
        <v>3.0697</v>
      </c>
      <c r="K90" s="224">
        <v>1.2086</v>
      </c>
      <c r="L90" s="224">
        <v>2.3517</v>
      </c>
      <c r="M90" s="224">
        <v>1.9406</v>
      </c>
      <c r="N90" s="224">
        <v>3.0356</v>
      </c>
      <c r="O90" s="224">
        <v>1.0474</v>
      </c>
      <c r="P90" s="224">
        <v>0</v>
      </c>
    </row>
    <row r="91" spans="1:16" ht="12.75">
      <c r="A91" s="77">
        <v>28</v>
      </c>
      <c r="B91" s="224">
        <v>0</v>
      </c>
      <c r="C91" s="224">
        <v>0</v>
      </c>
      <c r="D91" s="224">
        <v>2.0263</v>
      </c>
      <c r="E91" s="224">
        <v>1.231</v>
      </c>
      <c r="F91" s="224">
        <v>4.1221</v>
      </c>
      <c r="G91" s="224">
        <v>1.1832</v>
      </c>
      <c r="H91" s="224">
        <v>3.1041</v>
      </c>
      <c r="I91" s="224">
        <v>1.297</v>
      </c>
      <c r="J91" s="224">
        <v>2.9034</v>
      </c>
      <c r="K91" s="224">
        <v>1.1552</v>
      </c>
      <c r="L91" s="224">
        <v>2.215</v>
      </c>
      <c r="M91" s="224">
        <v>1.9233</v>
      </c>
      <c r="N91" s="224">
        <v>2.9232</v>
      </c>
      <c r="O91" s="224">
        <v>1.0086</v>
      </c>
      <c r="P91" s="224">
        <v>0</v>
      </c>
    </row>
    <row r="92" spans="1:16" ht="12.75">
      <c r="A92" s="77">
        <v>29</v>
      </c>
      <c r="B92" s="224">
        <v>0</v>
      </c>
      <c r="C92" s="224">
        <v>0</v>
      </c>
      <c r="D92" s="224">
        <v>2.0108</v>
      </c>
      <c r="E92" s="224">
        <v>1.1958</v>
      </c>
      <c r="F92" s="224">
        <v>4.2022</v>
      </c>
      <c r="G92" s="224">
        <v>1.1361</v>
      </c>
      <c r="H92" s="224">
        <v>2.9886</v>
      </c>
      <c r="I92" s="224">
        <v>1.2084</v>
      </c>
      <c r="J92" s="224">
        <v>2.737</v>
      </c>
      <c r="K92" s="224">
        <v>1.1017</v>
      </c>
      <c r="L92" s="224">
        <v>2.0782</v>
      </c>
      <c r="M92" s="224">
        <v>1.906</v>
      </c>
      <c r="N92" s="224">
        <v>2.8107</v>
      </c>
      <c r="O92" s="224">
        <v>0.9698</v>
      </c>
      <c r="P92" s="224">
        <v>0</v>
      </c>
    </row>
    <row r="93" spans="1:16" ht="12.75">
      <c r="A93" s="77">
        <v>30</v>
      </c>
      <c r="B93" s="224">
        <v>0</v>
      </c>
      <c r="C93" s="224">
        <v>0</v>
      </c>
      <c r="D93" s="224">
        <v>1.9954</v>
      </c>
      <c r="E93" s="224">
        <v>1.1605</v>
      </c>
      <c r="F93" s="224">
        <v>4.2823</v>
      </c>
      <c r="G93" s="224">
        <v>1.089</v>
      </c>
      <c r="H93" s="224">
        <v>2.8732</v>
      </c>
      <c r="I93" s="224">
        <v>1.1198</v>
      </c>
      <c r="J93" s="224">
        <v>2.5707</v>
      </c>
      <c r="K93" s="224">
        <v>1.0483</v>
      </c>
      <c r="L93" s="224">
        <v>1.9415</v>
      </c>
      <c r="M93" s="224">
        <v>1.8887</v>
      </c>
      <c r="N93" s="224">
        <v>2.6983</v>
      </c>
      <c r="O93" s="224">
        <v>0.931</v>
      </c>
      <c r="P93" s="224">
        <v>0</v>
      </c>
    </row>
    <row r="94" spans="1:16" ht="12.75">
      <c r="A94" s="77">
        <v>31</v>
      </c>
      <c r="B94" s="224">
        <v>0</v>
      </c>
      <c r="C94" s="224">
        <v>0</v>
      </c>
      <c r="D94" s="224">
        <v>1.9352</v>
      </c>
      <c r="E94" s="224">
        <v>1.1434</v>
      </c>
      <c r="F94" s="224">
        <v>4.0448</v>
      </c>
      <c r="G94" s="224">
        <v>1.0697</v>
      </c>
      <c r="H94" s="224">
        <v>2.888</v>
      </c>
      <c r="I94" s="224">
        <v>1.1022</v>
      </c>
      <c r="J94" s="224">
        <v>2.527</v>
      </c>
      <c r="K94" s="224">
        <v>1.0178</v>
      </c>
      <c r="L94" s="224">
        <v>1.9276</v>
      </c>
      <c r="M94" s="224">
        <v>1.8375</v>
      </c>
      <c r="N94" s="224">
        <v>2.6157</v>
      </c>
      <c r="O94" s="224">
        <v>0.9181</v>
      </c>
      <c r="P94" s="224">
        <v>0</v>
      </c>
    </row>
    <row r="95" spans="1:16" ht="12.75">
      <c r="A95" s="77">
        <v>32</v>
      </c>
      <c r="B95" s="224">
        <v>0</v>
      </c>
      <c r="C95" s="224">
        <v>0</v>
      </c>
      <c r="D95" s="224">
        <v>1.875</v>
      </c>
      <c r="E95" s="224">
        <v>1.1264</v>
      </c>
      <c r="F95" s="224">
        <v>3.8074</v>
      </c>
      <c r="G95" s="224">
        <v>1.0503</v>
      </c>
      <c r="H95" s="224">
        <v>2.9029</v>
      </c>
      <c r="I95" s="224">
        <v>1.0847</v>
      </c>
      <c r="J95" s="224">
        <v>2.4834</v>
      </c>
      <c r="K95" s="224">
        <v>0.9873</v>
      </c>
      <c r="L95" s="224">
        <v>1.9137</v>
      </c>
      <c r="M95" s="224">
        <v>1.7863</v>
      </c>
      <c r="N95" s="224">
        <v>2.533</v>
      </c>
      <c r="O95" s="224">
        <v>0.9051</v>
      </c>
      <c r="P95" s="224">
        <v>0</v>
      </c>
    </row>
    <row r="96" spans="1:16" ht="12.75">
      <c r="A96" s="77">
        <v>33</v>
      </c>
      <c r="B96" s="224">
        <v>0</v>
      </c>
      <c r="C96" s="224">
        <v>0</v>
      </c>
      <c r="D96" s="224">
        <v>1.8148</v>
      </c>
      <c r="E96" s="224">
        <v>1.1093</v>
      </c>
      <c r="F96" s="224">
        <v>3.5699</v>
      </c>
      <c r="G96" s="224">
        <v>1.031</v>
      </c>
      <c r="H96" s="224">
        <v>2.9177</v>
      </c>
      <c r="I96" s="224">
        <v>1.0671</v>
      </c>
      <c r="J96" s="224">
        <v>2.4397</v>
      </c>
      <c r="K96" s="224">
        <v>0.9568</v>
      </c>
      <c r="L96" s="224">
        <v>1.8998</v>
      </c>
      <c r="M96" s="224">
        <v>1.735</v>
      </c>
      <c r="N96" s="224">
        <v>2.4504</v>
      </c>
      <c r="O96" s="224">
        <v>0.8922</v>
      </c>
      <c r="P96" s="224">
        <v>0</v>
      </c>
    </row>
    <row r="97" spans="1:16" ht="12.75">
      <c r="A97" s="77">
        <v>34</v>
      </c>
      <c r="B97" s="224">
        <v>0</v>
      </c>
      <c r="C97" s="224">
        <v>0</v>
      </c>
      <c r="D97" s="224">
        <v>1.7546</v>
      </c>
      <c r="E97" s="224">
        <v>1.0923</v>
      </c>
      <c r="F97" s="224">
        <v>3.3324</v>
      </c>
      <c r="G97" s="224">
        <v>1.0117</v>
      </c>
      <c r="H97" s="224">
        <v>2.9326</v>
      </c>
      <c r="I97" s="224">
        <v>1.0495</v>
      </c>
      <c r="J97" s="224">
        <v>2.396</v>
      </c>
      <c r="K97" s="224">
        <v>0.9263</v>
      </c>
      <c r="L97" s="224">
        <v>1.8858</v>
      </c>
      <c r="M97" s="224">
        <v>1.6838</v>
      </c>
      <c r="N97" s="224">
        <v>2.3677</v>
      </c>
      <c r="O97" s="224">
        <v>0.8793</v>
      </c>
      <c r="P97" s="224">
        <v>0</v>
      </c>
    </row>
    <row r="98" spans="1:16" ht="12.75">
      <c r="A98" s="77">
        <v>35</v>
      </c>
      <c r="B98" s="224">
        <v>0</v>
      </c>
      <c r="C98" s="224">
        <v>0</v>
      </c>
      <c r="D98" s="224">
        <v>1.6944</v>
      </c>
      <c r="E98" s="224">
        <v>1.0752</v>
      </c>
      <c r="F98" s="224">
        <v>3.095</v>
      </c>
      <c r="G98" s="224">
        <v>0.9923</v>
      </c>
      <c r="H98" s="224">
        <v>2.9474</v>
      </c>
      <c r="I98" s="224">
        <v>1.032</v>
      </c>
      <c r="J98" s="224">
        <v>2.3524</v>
      </c>
      <c r="K98" s="224">
        <v>0.8958</v>
      </c>
      <c r="L98" s="224">
        <v>1.8719</v>
      </c>
      <c r="M98" s="224">
        <v>1.6326</v>
      </c>
      <c r="N98" s="224">
        <v>2.2851</v>
      </c>
      <c r="O98" s="224">
        <v>0.8664</v>
      </c>
      <c r="P98" s="224">
        <v>0</v>
      </c>
    </row>
    <row r="99" spans="1:16" ht="12.75">
      <c r="A99" s="77">
        <v>36</v>
      </c>
      <c r="B99" s="224">
        <v>0</v>
      </c>
      <c r="C99" s="224">
        <v>0</v>
      </c>
      <c r="D99" s="224">
        <v>1.6342</v>
      </c>
      <c r="E99" s="224">
        <v>1.0581</v>
      </c>
      <c r="F99" s="224">
        <v>2.8575</v>
      </c>
      <c r="G99" s="224">
        <v>0.973</v>
      </c>
      <c r="H99" s="224">
        <v>2.9623</v>
      </c>
      <c r="I99" s="224">
        <v>1.0144</v>
      </c>
      <c r="J99" s="224">
        <v>2.3087</v>
      </c>
      <c r="K99" s="224">
        <v>0.8653</v>
      </c>
      <c r="L99" s="224">
        <v>1.858</v>
      </c>
      <c r="M99" s="224">
        <v>1.5814</v>
      </c>
      <c r="N99" s="224">
        <v>2.2025</v>
      </c>
      <c r="O99" s="224">
        <v>0.8534</v>
      </c>
      <c r="P99" s="224">
        <v>0</v>
      </c>
    </row>
    <row r="100" spans="1:16" ht="12.75">
      <c r="A100" s="77">
        <v>37</v>
      </c>
      <c r="B100" s="224">
        <v>0</v>
      </c>
      <c r="C100" s="224">
        <v>0</v>
      </c>
      <c r="D100" s="224">
        <v>1.574</v>
      </c>
      <c r="E100" s="224">
        <v>1.0411</v>
      </c>
      <c r="F100" s="224">
        <v>2.62</v>
      </c>
      <c r="G100" s="224">
        <v>0.9536</v>
      </c>
      <c r="H100" s="224">
        <v>2.9771</v>
      </c>
      <c r="I100" s="224">
        <v>0.9968</v>
      </c>
      <c r="J100" s="224">
        <v>2.265</v>
      </c>
      <c r="K100" s="224">
        <v>0.8348</v>
      </c>
      <c r="L100" s="224">
        <v>1.8441</v>
      </c>
      <c r="M100" s="224">
        <v>1.5301</v>
      </c>
      <c r="N100" s="224">
        <v>2.1198</v>
      </c>
      <c r="O100" s="224">
        <v>0.8405</v>
      </c>
      <c r="P100" s="224">
        <v>0</v>
      </c>
    </row>
    <row r="101" spans="1:16" ht="12.75">
      <c r="A101" s="77">
        <v>38</v>
      </c>
      <c r="B101" s="224">
        <v>0</v>
      </c>
      <c r="C101" s="224">
        <v>0</v>
      </c>
      <c r="D101" s="224">
        <v>1.5138</v>
      </c>
      <c r="E101" s="224">
        <v>1.024</v>
      </c>
      <c r="F101" s="224">
        <v>2.3826</v>
      </c>
      <c r="G101" s="224">
        <v>0.9343</v>
      </c>
      <c r="H101" s="224">
        <v>2.992</v>
      </c>
      <c r="I101" s="224">
        <v>0.9792</v>
      </c>
      <c r="J101" s="224">
        <v>2.2214</v>
      </c>
      <c r="K101" s="224">
        <v>0.8043</v>
      </c>
      <c r="L101" s="224">
        <v>1.8302</v>
      </c>
      <c r="M101" s="224">
        <v>1.4789</v>
      </c>
      <c r="N101" s="224">
        <v>2.0372</v>
      </c>
      <c r="O101" s="224">
        <v>0.8276</v>
      </c>
      <c r="P101" s="224">
        <v>0</v>
      </c>
    </row>
    <row r="102" spans="1:16" ht="12.75">
      <c r="A102" s="77">
        <v>39</v>
      </c>
      <c r="B102" s="224">
        <v>0</v>
      </c>
      <c r="C102" s="224">
        <v>0</v>
      </c>
      <c r="D102" s="224">
        <v>1.4536</v>
      </c>
      <c r="E102" s="224">
        <v>1.0069</v>
      </c>
      <c r="F102" s="224">
        <v>2.1451</v>
      </c>
      <c r="G102" s="224">
        <v>0.915</v>
      </c>
      <c r="H102" s="224">
        <v>3.0068</v>
      </c>
      <c r="I102" s="224">
        <v>0.9617</v>
      </c>
      <c r="J102" s="224">
        <v>2.1777</v>
      </c>
      <c r="K102" s="224">
        <v>0.7738</v>
      </c>
      <c r="L102" s="224">
        <v>1.8163</v>
      </c>
      <c r="M102" s="224">
        <v>1.4277</v>
      </c>
      <c r="N102" s="224">
        <v>1.9546</v>
      </c>
      <c r="O102" s="224">
        <v>0.8146</v>
      </c>
      <c r="P102" s="224">
        <v>0</v>
      </c>
    </row>
    <row r="103" spans="1:16" ht="12.75">
      <c r="A103" s="77">
        <v>40</v>
      </c>
      <c r="B103" s="224">
        <v>0</v>
      </c>
      <c r="C103" s="224">
        <v>0</v>
      </c>
      <c r="D103" s="224">
        <v>1.3934</v>
      </c>
      <c r="E103" s="224">
        <v>0.9899</v>
      </c>
      <c r="F103" s="224">
        <v>1.9076</v>
      </c>
      <c r="G103" s="224">
        <v>0.8956</v>
      </c>
      <c r="H103" s="224">
        <v>3.0217</v>
      </c>
      <c r="I103" s="224">
        <v>0.9441</v>
      </c>
      <c r="J103" s="224">
        <v>2.1341</v>
      </c>
      <c r="K103" s="224">
        <v>0.7433</v>
      </c>
      <c r="L103" s="224">
        <v>1.8023</v>
      </c>
      <c r="M103" s="224">
        <v>1.3765</v>
      </c>
      <c r="N103" s="224">
        <v>1.8719</v>
      </c>
      <c r="O103" s="224">
        <v>0.8017</v>
      </c>
      <c r="P103" s="224">
        <v>0</v>
      </c>
    </row>
    <row r="104" spans="1:16" ht="12.75">
      <c r="A104" s="77">
        <v>41</v>
      </c>
      <c r="B104" s="224">
        <v>0</v>
      </c>
      <c r="C104" s="224">
        <v>0</v>
      </c>
      <c r="D104" s="224">
        <v>1.3332</v>
      </c>
      <c r="E104" s="224">
        <v>0.9728</v>
      </c>
      <c r="F104" s="224">
        <v>1.6702</v>
      </c>
      <c r="G104" s="224">
        <v>0.8763</v>
      </c>
      <c r="H104" s="224">
        <v>3.0365</v>
      </c>
      <c r="I104" s="224">
        <v>0.9265</v>
      </c>
      <c r="J104" s="224">
        <v>2.0904</v>
      </c>
      <c r="K104" s="224">
        <v>0.7127</v>
      </c>
      <c r="L104" s="224">
        <v>1.7884</v>
      </c>
      <c r="M104" s="224">
        <v>1.3252</v>
      </c>
      <c r="N104" s="224">
        <v>1.7893</v>
      </c>
      <c r="O104" s="224">
        <v>0.7888</v>
      </c>
      <c r="P104" s="224">
        <v>0</v>
      </c>
    </row>
    <row r="105" spans="1:16" ht="12.75">
      <c r="A105" s="77">
        <v>42</v>
      </c>
      <c r="B105" s="224">
        <v>0</v>
      </c>
      <c r="C105" s="224">
        <v>0</v>
      </c>
      <c r="D105" s="224">
        <v>1.273</v>
      </c>
      <c r="E105" s="224">
        <v>0.9558</v>
      </c>
      <c r="F105" s="224">
        <v>1.4327</v>
      </c>
      <c r="G105" s="224">
        <v>0.857</v>
      </c>
      <c r="H105" s="224">
        <v>3.0514</v>
      </c>
      <c r="I105" s="224">
        <v>0.909</v>
      </c>
      <c r="J105" s="224">
        <v>2.0467</v>
      </c>
      <c r="K105" s="224">
        <v>0.6822</v>
      </c>
      <c r="L105" s="224">
        <v>1.7745</v>
      </c>
      <c r="M105" s="224">
        <v>1.274</v>
      </c>
      <c r="N105" s="224">
        <v>1.7066</v>
      </c>
      <c r="O105" s="224">
        <v>0.7758</v>
      </c>
      <c r="P105" s="224">
        <v>0</v>
      </c>
    </row>
    <row r="106" spans="1:16" ht="12.75">
      <c r="A106" s="77">
        <v>43</v>
      </c>
      <c r="B106" s="224">
        <v>0</v>
      </c>
      <c r="C106" s="224">
        <v>0</v>
      </c>
      <c r="D106" s="224">
        <v>1.2373</v>
      </c>
      <c r="E106" s="224">
        <v>0.9348</v>
      </c>
      <c r="F106" s="224">
        <v>1.4314</v>
      </c>
      <c r="G106" s="224">
        <v>0.8489</v>
      </c>
      <c r="H106" s="224">
        <v>3.1119</v>
      </c>
      <c r="I106" s="224">
        <v>0.89</v>
      </c>
      <c r="J106" s="224">
        <v>2.0444</v>
      </c>
      <c r="K106" s="224">
        <v>0.6815</v>
      </c>
      <c r="L106" s="224">
        <v>1.777</v>
      </c>
      <c r="M106" s="224">
        <v>1.2682</v>
      </c>
      <c r="N106" s="224">
        <v>1.6657</v>
      </c>
      <c r="O106" s="224">
        <v>0.7917</v>
      </c>
      <c r="P106" s="224">
        <v>0</v>
      </c>
    </row>
    <row r="107" spans="1:16" ht="12.75">
      <c r="A107" s="77">
        <v>44</v>
      </c>
      <c r="B107" s="224">
        <v>0</v>
      </c>
      <c r="C107" s="224">
        <v>0</v>
      </c>
      <c r="D107" s="224">
        <v>1.2016</v>
      </c>
      <c r="E107" s="224">
        <v>0.9138</v>
      </c>
      <c r="F107" s="224">
        <v>1.43</v>
      </c>
      <c r="G107" s="224">
        <v>0.8408</v>
      </c>
      <c r="H107" s="224">
        <v>3.1723</v>
      </c>
      <c r="I107" s="224">
        <v>0.871</v>
      </c>
      <c r="J107" s="224">
        <v>2.042</v>
      </c>
      <c r="K107" s="224">
        <v>0.6807</v>
      </c>
      <c r="L107" s="224">
        <v>1.7794</v>
      </c>
      <c r="M107" s="224">
        <v>1.2624</v>
      </c>
      <c r="N107" s="224">
        <v>1.6248</v>
      </c>
      <c r="O107" s="224">
        <v>0.8076</v>
      </c>
      <c r="P107" s="224">
        <v>0</v>
      </c>
    </row>
    <row r="108" spans="1:16" ht="12.75">
      <c r="A108" s="77">
        <v>45</v>
      </c>
      <c r="B108" s="224">
        <v>0</v>
      </c>
      <c r="C108" s="224">
        <v>0</v>
      </c>
      <c r="D108" s="224">
        <v>1.1659</v>
      </c>
      <c r="E108" s="224">
        <v>0.8928</v>
      </c>
      <c r="F108" s="224">
        <v>1.4286</v>
      </c>
      <c r="G108" s="224">
        <v>0.8328</v>
      </c>
      <c r="H108" s="224">
        <v>3.2328</v>
      </c>
      <c r="I108" s="224">
        <v>0.852</v>
      </c>
      <c r="J108" s="224">
        <v>2.0397</v>
      </c>
      <c r="K108" s="224">
        <v>0.6799</v>
      </c>
      <c r="L108" s="224">
        <v>1.7819</v>
      </c>
      <c r="M108" s="224">
        <v>1.2566</v>
      </c>
      <c r="N108" s="224">
        <v>1.5839</v>
      </c>
      <c r="O108" s="224">
        <v>0.8234</v>
      </c>
      <c r="P108" s="224">
        <v>0</v>
      </c>
    </row>
    <row r="109" spans="1:16" ht="12.75">
      <c r="A109" s="77">
        <v>46</v>
      </c>
      <c r="B109" s="224">
        <v>0</v>
      </c>
      <c r="C109" s="224">
        <v>0</v>
      </c>
      <c r="D109" s="224">
        <v>1.1303</v>
      </c>
      <c r="E109" s="224">
        <v>0.8719</v>
      </c>
      <c r="F109" s="224">
        <v>1.4273</v>
      </c>
      <c r="G109" s="224">
        <v>0.8247</v>
      </c>
      <c r="H109" s="224">
        <v>3.2933</v>
      </c>
      <c r="I109" s="224">
        <v>0.833</v>
      </c>
      <c r="J109" s="224">
        <v>2.0374</v>
      </c>
      <c r="K109" s="224">
        <v>0.6791</v>
      </c>
      <c r="L109" s="224">
        <v>1.7844</v>
      </c>
      <c r="M109" s="224">
        <v>1.2508</v>
      </c>
      <c r="N109" s="224">
        <v>1.543</v>
      </c>
      <c r="O109" s="224">
        <v>0.8393</v>
      </c>
      <c r="P109" s="224">
        <v>0</v>
      </c>
    </row>
    <row r="110" spans="1:16" ht="12.75">
      <c r="A110" s="77">
        <v>47</v>
      </c>
      <c r="B110" s="224">
        <v>0</v>
      </c>
      <c r="C110" s="224">
        <v>0</v>
      </c>
      <c r="D110" s="224">
        <v>1.0946</v>
      </c>
      <c r="E110" s="224">
        <v>0.8509</v>
      </c>
      <c r="F110" s="224">
        <v>1.4259</v>
      </c>
      <c r="G110" s="224">
        <v>0.8167</v>
      </c>
      <c r="H110" s="224">
        <v>3.3538</v>
      </c>
      <c r="I110" s="224">
        <v>0.8141</v>
      </c>
      <c r="J110" s="224">
        <v>2.035</v>
      </c>
      <c r="K110" s="224">
        <v>0.6783</v>
      </c>
      <c r="L110" s="224">
        <v>1.7868</v>
      </c>
      <c r="M110" s="224">
        <v>1.245</v>
      </c>
      <c r="N110" s="224">
        <v>1.5021</v>
      </c>
      <c r="O110" s="224">
        <v>0.8551</v>
      </c>
      <c r="P110" s="224">
        <v>0</v>
      </c>
    </row>
    <row r="111" spans="1:16" ht="12.75">
      <c r="A111" s="77">
        <v>48</v>
      </c>
      <c r="B111" s="224">
        <v>0</v>
      </c>
      <c r="C111" s="224">
        <v>0</v>
      </c>
      <c r="D111" s="224">
        <v>1.0589</v>
      </c>
      <c r="E111" s="224">
        <v>0.8299</v>
      </c>
      <c r="F111" s="224">
        <v>1.4246</v>
      </c>
      <c r="G111" s="224">
        <v>0.8086</v>
      </c>
      <c r="H111" s="224">
        <v>3.4143</v>
      </c>
      <c r="I111" s="224">
        <v>0.7951</v>
      </c>
      <c r="J111" s="224">
        <v>2.0327</v>
      </c>
      <c r="K111" s="224">
        <v>0.6776</v>
      </c>
      <c r="L111" s="224">
        <v>1.7893</v>
      </c>
      <c r="M111" s="224">
        <v>1.2392</v>
      </c>
      <c r="N111" s="224">
        <v>1.4612</v>
      </c>
      <c r="O111" s="224">
        <v>0.871</v>
      </c>
      <c r="P111" s="224">
        <v>0</v>
      </c>
    </row>
    <row r="113" ht="12.75">
      <c r="A113" s="76" t="e">
        <f>HLOOKUP('[2]NEER Claim Cost Calculator'!$I$22,B117:Q166,MATCH('[2]NEER Claim Cost Calculator'!$K$22,A117:A166))</f>
        <v>#REF!</v>
      </c>
    </row>
    <row r="114" spans="1:16" ht="12.75">
      <c r="A114" s="475" t="s">
        <v>18196</v>
      </c>
      <c r="B114" s="475"/>
      <c r="C114" s="475"/>
      <c r="D114" s="475"/>
      <c r="E114" s="475"/>
      <c r="F114" s="475"/>
      <c r="G114" s="475"/>
      <c r="H114" s="475"/>
      <c r="I114" s="475"/>
      <c r="J114" s="475"/>
      <c r="K114" s="475"/>
      <c r="L114" s="475"/>
      <c r="M114" s="475"/>
      <c r="N114" s="475"/>
      <c r="O114" s="475"/>
      <c r="P114" s="475"/>
    </row>
    <row r="115" spans="1:16" ht="12.75">
      <c r="A115" s="479" t="s">
        <v>18197</v>
      </c>
      <c r="B115" s="479"/>
      <c r="C115" s="479"/>
      <c r="D115" s="479"/>
      <c r="E115" s="479"/>
      <c r="F115" s="479"/>
      <c r="G115" s="479"/>
      <c r="H115" s="479"/>
      <c r="I115" s="479"/>
      <c r="J115" s="479"/>
      <c r="K115" s="479"/>
      <c r="L115" s="479"/>
      <c r="M115" s="479"/>
      <c r="N115" s="479"/>
      <c r="O115" s="479"/>
      <c r="P115" s="479"/>
    </row>
    <row r="116" spans="1:16" ht="12.75">
      <c r="A116" s="80" t="s">
        <v>18198</v>
      </c>
      <c r="B116" s="222" t="s">
        <v>18199</v>
      </c>
      <c r="C116" s="222" t="s">
        <v>18200</v>
      </c>
      <c r="D116" s="222" t="s">
        <v>18201</v>
      </c>
      <c r="E116" s="222" t="s">
        <v>18202</v>
      </c>
      <c r="F116" s="222" t="s">
        <v>18203</v>
      </c>
      <c r="G116" s="222" t="s">
        <v>18204</v>
      </c>
      <c r="H116" s="222" t="s">
        <v>18205</v>
      </c>
      <c r="I116" s="222" t="s">
        <v>18206</v>
      </c>
      <c r="J116" s="222" t="s">
        <v>18207</v>
      </c>
      <c r="K116" s="222" t="s">
        <v>18208</v>
      </c>
      <c r="L116" s="222" t="s">
        <v>18209</v>
      </c>
      <c r="M116" s="222" t="s">
        <v>18210</v>
      </c>
      <c r="N116" s="222" t="s">
        <v>18211</v>
      </c>
      <c r="O116" s="222" t="s">
        <v>18212</v>
      </c>
      <c r="P116" s="222" t="s">
        <v>18213</v>
      </c>
    </row>
    <row r="117" spans="1:16" ht="12.75">
      <c r="A117" s="82" t="s">
        <v>18214</v>
      </c>
      <c r="B117" s="272">
        <v>1</v>
      </c>
      <c r="C117" s="272">
        <v>2</v>
      </c>
      <c r="D117" s="272">
        <v>3</v>
      </c>
      <c r="E117" s="272">
        <v>4</v>
      </c>
      <c r="F117" s="272">
        <v>5</v>
      </c>
      <c r="G117" s="272">
        <v>6</v>
      </c>
      <c r="H117" s="272">
        <v>7</v>
      </c>
      <c r="I117" s="272">
        <v>8</v>
      </c>
      <c r="J117" s="272">
        <v>9</v>
      </c>
      <c r="K117" s="272">
        <v>10</v>
      </c>
      <c r="L117" s="272">
        <v>11</v>
      </c>
      <c r="M117" s="272">
        <v>12</v>
      </c>
      <c r="N117" s="272">
        <v>13</v>
      </c>
      <c r="O117" s="272">
        <v>14</v>
      </c>
      <c r="P117" s="272">
        <v>15</v>
      </c>
    </row>
    <row r="118" spans="1:16" ht="12.75">
      <c r="A118" s="77">
        <v>0</v>
      </c>
      <c r="B118" s="224">
        <v>0</v>
      </c>
      <c r="C118" s="224">
        <v>0</v>
      </c>
      <c r="D118" s="224">
        <v>10.005</v>
      </c>
      <c r="E118" s="224">
        <v>4.4402</v>
      </c>
      <c r="F118" s="224">
        <v>14.3213</v>
      </c>
      <c r="G118" s="224">
        <v>3.4259</v>
      </c>
      <c r="H118" s="224">
        <v>15.795</v>
      </c>
      <c r="I118" s="224">
        <v>3.3586</v>
      </c>
      <c r="J118" s="224">
        <v>12.3756</v>
      </c>
      <c r="K118" s="224">
        <v>2.3184</v>
      </c>
      <c r="L118" s="224">
        <v>6.6525</v>
      </c>
      <c r="M118" s="224">
        <v>5.8995</v>
      </c>
      <c r="N118" s="224">
        <v>0</v>
      </c>
      <c r="O118" s="224">
        <v>0</v>
      </c>
      <c r="P118" s="224">
        <v>0</v>
      </c>
    </row>
    <row r="119" spans="1:16" ht="12.75">
      <c r="A119" s="77">
        <v>1</v>
      </c>
      <c r="B119" s="224">
        <v>0</v>
      </c>
      <c r="C119" s="224">
        <v>0</v>
      </c>
      <c r="D119" s="224">
        <v>8.8933</v>
      </c>
      <c r="E119" s="224">
        <v>3.9468</v>
      </c>
      <c r="F119" s="224">
        <v>12.73</v>
      </c>
      <c r="G119" s="224">
        <v>3.0452</v>
      </c>
      <c r="H119" s="224">
        <v>14.04</v>
      </c>
      <c r="I119" s="224">
        <v>2.9854</v>
      </c>
      <c r="J119" s="224">
        <v>11.0005</v>
      </c>
      <c r="K119" s="224">
        <v>2.0608</v>
      </c>
      <c r="L119" s="224">
        <v>5.9133</v>
      </c>
      <c r="M119" s="224">
        <v>5.244</v>
      </c>
      <c r="N119" s="224">
        <v>0</v>
      </c>
      <c r="O119" s="224">
        <v>0</v>
      </c>
      <c r="P119" s="224">
        <v>0</v>
      </c>
    </row>
    <row r="120" spans="1:16" ht="12.75">
      <c r="A120" s="77">
        <v>2</v>
      </c>
      <c r="B120" s="224">
        <v>0</v>
      </c>
      <c r="C120" s="224">
        <v>0</v>
      </c>
      <c r="D120" s="224">
        <v>7.7817</v>
      </c>
      <c r="E120" s="224">
        <v>3.4535</v>
      </c>
      <c r="F120" s="224">
        <v>11.1388</v>
      </c>
      <c r="G120" s="224">
        <v>2.6646</v>
      </c>
      <c r="H120" s="224">
        <v>12.285</v>
      </c>
      <c r="I120" s="224">
        <v>2.6122</v>
      </c>
      <c r="J120" s="224">
        <v>9.6254</v>
      </c>
      <c r="K120" s="224">
        <v>1.8032</v>
      </c>
      <c r="L120" s="224">
        <v>5.1742</v>
      </c>
      <c r="M120" s="224">
        <v>4.5885</v>
      </c>
      <c r="N120" s="224">
        <v>0</v>
      </c>
      <c r="O120" s="224">
        <v>0</v>
      </c>
      <c r="P120" s="224">
        <v>0</v>
      </c>
    </row>
    <row r="121" spans="1:16" ht="12.75">
      <c r="A121" s="77">
        <v>3</v>
      </c>
      <c r="B121" s="224">
        <v>0</v>
      </c>
      <c r="C121" s="224">
        <v>0</v>
      </c>
      <c r="D121" s="224">
        <v>6.67</v>
      </c>
      <c r="E121" s="224">
        <v>2.9601</v>
      </c>
      <c r="F121" s="224">
        <v>9.5475</v>
      </c>
      <c r="G121" s="224">
        <v>2.2839</v>
      </c>
      <c r="H121" s="224">
        <v>10.53</v>
      </c>
      <c r="I121" s="224">
        <v>2.2391</v>
      </c>
      <c r="J121" s="224">
        <v>8.2504</v>
      </c>
      <c r="K121" s="224">
        <v>1.5456</v>
      </c>
      <c r="L121" s="224">
        <v>4.435</v>
      </c>
      <c r="M121" s="224">
        <v>3.933</v>
      </c>
      <c r="N121" s="224">
        <v>0</v>
      </c>
      <c r="O121" s="224">
        <v>0</v>
      </c>
      <c r="P121" s="224">
        <v>0</v>
      </c>
    </row>
    <row r="122" spans="1:16" ht="12.75">
      <c r="A122" s="77">
        <v>4</v>
      </c>
      <c r="B122" s="224">
        <v>0</v>
      </c>
      <c r="C122" s="224">
        <v>0</v>
      </c>
      <c r="D122" s="224">
        <v>5.5583</v>
      </c>
      <c r="E122" s="224">
        <v>2.4668</v>
      </c>
      <c r="F122" s="224">
        <v>7.9563</v>
      </c>
      <c r="G122" s="224">
        <v>1.9033</v>
      </c>
      <c r="H122" s="224">
        <v>8.775</v>
      </c>
      <c r="I122" s="224">
        <v>1.8659</v>
      </c>
      <c r="J122" s="224">
        <v>6.8753</v>
      </c>
      <c r="K122" s="224">
        <v>1.288</v>
      </c>
      <c r="L122" s="224">
        <v>3.6958</v>
      </c>
      <c r="M122" s="224">
        <v>3.2775</v>
      </c>
      <c r="N122" s="224">
        <v>0</v>
      </c>
      <c r="O122" s="224">
        <v>0</v>
      </c>
      <c r="P122" s="224">
        <v>0</v>
      </c>
    </row>
    <row r="123" spans="1:16" ht="12.75">
      <c r="A123" s="77">
        <v>5</v>
      </c>
      <c r="B123" s="224">
        <v>0</v>
      </c>
      <c r="C123" s="224">
        <v>0</v>
      </c>
      <c r="D123" s="224">
        <v>4.4467</v>
      </c>
      <c r="E123" s="224">
        <v>1.9734</v>
      </c>
      <c r="F123" s="224">
        <v>6.365</v>
      </c>
      <c r="G123" s="224">
        <v>1.5226</v>
      </c>
      <c r="H123" s="224">
        <v>7.02</v>
      </c>
      <c r="I123" s="224">
        <v>1.4927</v>
      </c>
      <c r="J123" s="224">
        <v>5.5003</v>
      </c>
      <c r="K123" s="224">
        <v>1.0304</v>
      </c>
      <c r="L123" s="224">
        <v>2.9567</v>
      </c>
      <c r="M123" s="224">
        <v>2.622</v>
      </c>
      <c r="N123" s="224">
        <v>0</v>
      </c>
      <c r="O123" s="224">
        <v>0</v>
      </c>
      <c r="P123" s="224">
        <v>0</v>
      </c>
    </row>
    <row r="124" spans="1:16" ht="12.75">
      <c r="A124" s="77">
        <v>6</v>
      </c>
      <c r="B124" s="224">
        <v>0</v>
      </c>
      <c r="C124" s="224">
        <v>0</v>
      </c>
      <c r="D124" s="224">
        <v>3.335</v>
      </c>
      <c r="E124" s="224">
        <v>1.4801</v>
      </c>
      <c r="F124" s="224">
        <v>4.7738</v>
      </c>
      <c r="G124" s="224">
        <v>1.142</v>
      </c>
      <c r="H124" s="224">
        <v>5.265</v>
      </c>
      <c r="I124" s="224">
        <v>1.1195</v>
      </c>
      <c r="J124" s="224">
        <v>4.1252</v>
      </c>
      <c r="K124" s="224">
        <v>0.7728</v>
      </c>
      <c r="L124" s="224">
        <v>2.2175</v>
      </c>
      <c r="M124" s="224">
        <v>1.9665</v>
      </c>
      <c r="N124" s="224">
        <v>0</v>
      </c>
      <c r="O124" s="224">
        <v>0</v>
      </c>
      <c r="P124" s="224">
        <v>0</v>
      </c>
    </row>
    <row r="125" spans="1:16" ht="12.75">
      <c r="A125" s="77">
        <v>7</v>
      </c>
      <c r="B125" s="224">
        <v>0</v>
      </c>
      <c r="C125" s="224">
        <v>0</v>
      </c>
      <c r="D125" s="224">
        <v>3.1893</v>
      </c>
      <c r="E125" s="224">
        <v>1.4389</v>
      </c>
      <c r="F125" s="224">
        <v>4.4654</v>
      </c>
      <c r="G125" s="224">
        <v>1.1102</v>
      </c>
      <c r="H125" s="224">
        <v>5.0402</v>
      </c>
      <c r="I125" s="224">
        <v>1.0884</v>
      </c>
      <c r="J125" s="224">
        <v>4.0219</v>
      </c>
      <c r="K125" s="224">
        <v>0.7513</v>
      </c>
      <c r="L125" s="224">
        <v>2.1961</v>
      </c>
      <c r="M125" s="224">
        <v>1.9392</v>
      </c>
      <c r="N125" s="224">
        <v>0</v>
      </c>
      <c r="O125" s="224">
        <v>0</v>
      </c>
      <c r="P125" s="224">
        <v>0</v>
      </c>
    </row>
    <row r="126" spans="1:16" ht="12.75">
      <c r="A126" s="77">
        <v>8</v>
      </c>
      <c r="B126" s="224">
        <v>0</v>
      </c>
      <c r="C126" s="224">
        <v>0</v>
      </c>
      <c r="D126" s="224">
        <v>3.0436</v>
      </c>
      <c r="E126" s="224">
        <v>1.3978</v>
      </c>
      <c r="F126" s="224">
        <v>4.1571</v>
      </c>
      <c r="G126" s="224">
        <v>1.0785</v>
      </c>
      <c r="H126" s="224">
        <v>4.8153</v>
      </c>
      <c r="I126" s="224">
        <v>1.0573</v>
      </c>
      <c r="J126" s="224">
        <v>3.9185</v>
      </c>
      <c r="K126" s="224">
        <v>0.7299</v>
      </c>
      <c r="L126" s="224">
        <v>2.1747</v>
      </c>
      <c r="M126" s="224">
        <v>1.9119</v>
      </c>
      <c r="N126" s="224">
        <v>0</v>
      </c>
      <c r="O126" s="224">
        <v>0</v>
      </c>
      <c r="P126" s="224">
        <v>0</v>
      </c>
    </row>
    <row r="127" spans="1:16" ht="12.75">
      <c r="A127" s="77">
        <v>9</v>
      </c>
      <c r="B127" s="224">
        <v>0</v>
      </c>
      <c r="C127" s="224">
        <v>0</v>
      </c>
      <c r="D127" s="224">
        <v>2.8978</v>
      </c>
      <c r="E127" s="224">
        <v>1.3567</v>
      </c>
      <c r="F127" s="224">
        <v>3.8488</v>
      </c>
      <c r="G127" s="224">
        <v>1.0468</v>
      </c>
      <c r="H127" s="224">
        <v>4.5905</v>
      </c>
      <c r="I127" s="224">
        <v>1.0262</v>
      </c>
      <c r="J127" s="224">
        <v>3.8152</v>
      </c>
      <c r="K127" s="224">
        <v>0.7084</v>
      </c>
      <c r="L127" s="224">
        <v>2.1533</v>
      </c>
      <c r="M127" s="224">
        <v>1.8846</v>
      </c>
      <c r="N127" s="224">
        <v>0</v>
      </c>
      <c r="O127" s="224">
        <v>0</v>
      </c>
      <c r="P127" s="224">
        <v>0</v>
      </c>
    </row>
    <row r="128" spans="1:16" ht="12.75">
      <c r="A128" s="77">
        <v>10</v>
      </c>
      <c r="B128" s="224">
        <v>0</v>
      </c>
      <c r="C128" s="224">
        <v>0</v>
      </c>
      <c r="D128" s="224">
        <v>2.7521</v>
      </c>
      <c r="E128" s="224">
        <v>1.3156</v>
      </c>
      <c r="F128" s="224">
        <v>3.5405</v>
      </c>
      <c r="G128" s="224">
        <v>1.0151</v>
      </c>
      <c r="H128" s="224">
        <v>4.3656</v>
      </c>
      <c r="I128" s="224">
        <v>0.9951</v>
      </c>
      <c r="J128" s="224">
        <v>3.7119</v>
      </c>
      <c r="K128" s="224">
        <v>0.6869</v>
      </c>
      <c r="L128" s="224">
        <v>2.1319</v>
      </c>
      <c r="M128" s="224">
        <v>1.8573</v>
      </c>
      <c r="N128" s="224">
        <v>0</v>
      </c>
      <c r="O128" s="224">
        <v>0</v>
      </c>
      <c r="P128" s="224">
        <v>0</v>
      </c>
    </row>
    <row r="129" spans="1:16" ht="12.75">
      <c r="A129" s="77">
        <v>11</v>
      </c>
      <c r="B129" s="224">
        <v>0</v>
      </c>
      <c r="C129" s="224">
        <v>0</v>
      </c>
      <c r="D129" s="224">
        <v>2.6064</v>
      </c>
      <c r="E129" s="224">
        <v>1.2745</v>
      </c>
      <c r="F129" s="224">
        <v>3.2322</v>
      </c>
      <c r="G129" s="224">
        <v>0.9833</v>
      </c>
      <c r="H129" s="224">
        <v>4.1408</v>
      </c>
      <c r="I129" s="224">
        <v>0.964</v>
      </c>
      <c r="J129" s="224">
        <v>3.6086</v>
      </c>
      <c r="K129" s="224">
        <v>0.6655</v>
      </c>
      <c r="L129" s="224">
        <v>2.1105</v>
      </c>
      <c r="M129" s="224">
        <v>1.8299</v>
      </c>
      <c r="N129" s="224">
        <v>0</v>
      </c>
      <c r="O129" s="224">
        <v>0</v>
      </c>
      <c r="P129" s="224">
        <v>0</v>
      </c>
    </row>
    <row r="130" spans="1:16" ht="12.75">
      <c r="A130" s="77">
        <v>12</v>
      </c>
      <c r="B130" s="224">
        <v>0</v>
      </c>
      <c r="C130" s="224">
        <v>0</v>
      </c>
      <c r="D130" s="224">
        <v>2.4607</v>
      </c>
      <c r="E130" s="224">
        <v>1.2334</v>
      </c>
      <c r="F130" s="224">
        <v>2.9238</v>
      </c>
      <c r="G130" s="224">
        <v>0.9516</v>
      </c>
      <c r="H130" s="224">
        <v>3.9159</v>
      </c>
      <c r="I130" s="224">
        <v>0.9329</v>
      </c>
      <c r="J130" s="224">
        <v>3.5053</v>
      </c>
      <c r="K130" s="224">
        <v>0.644</v>
      </c>
      <c r="L130" s="224">
        <v>2.0891</v>
      </c>
      <c r="M130" s="224">
        <v>1.8026</v>
      </c>
      <c r="N130" s="224">
        <v>0</v>
      </c>
      <c r="O130" s="224">
        <v>0</v>
      </c>
      <c r="P130" s="224">
        <v>0</v>
      </c>
    </row>
    <row r="131" spans="1:16" ht="12.75">
      <c r="A131" s="77">
        <v>13</v>
      </c>
      <c r="B131" s="224">
        <v>0</v>
      </c>
      <c r="C131" s="224">
        <v>0</v>
      </c>
      <c r="D131" s="224">
        <v>2.3149</v>
      </c>
      <c r="E131" s="224">
        <v>1.1923</v>
      </c>
      <c r="F131" s="224">
        <v>2.6155</v>
      </c>
      <c r="G131" s="224">
        <v>0.9199</v>
      </c>
      <c r="H131" s="224">
        <v>3.6911</v>
      </c>
      <c r="I131" s="224">
        <v>0.9018</v>
      </c>
      <c r="J131" s="224">
        <v>3.4019</v>
      </c>
      <c r="K131" s="224">
        <v>0.6225</v>
      </c>
      <c r="L131" s="224">
        <v>2.0677</v>
      </c>
      <c r="M131" s="224">
        <v>1.7753</v>
      </c>
      <c r="N131" s="224">
        <v>0</v>
      </c>
      <c r="O131" s="224">
        <v>0</v>
      </c>
      <c r="P131" s="224">
        <v>0</v>
      </c>
    </row>
    <row r="132" spans="1:16" ht="12.75">
      <c r="A132" s="77">
        <v>14</v>
      </c>
      <c r="B132" s="224">
        <v>0</v>
      </c>
      <c r="C132" s="224">
        <v>0</v>
      </c>
      <c r="D132" s="224">
        <v>2.1692</v>
      </c>
      <c r="E132" s="224">
        <v>1.1512</v>
      </c>
      <c r="F132" s="224">
        <v>2.3072</v>
      </c>
      <c r="G132" s="224">
        <v>0.8882</v>
      </c>
      <c r="H132" s="224">
        <v>3.4662</v>
      </c>
      <c r="I132" s="224">
        <v>0.8707</v>
      </c>
      <c r="J132" s="224">
        <v>3.2986</v>
      </c>
      <c r="K132" s="224">
        <v>0.6011</v>
      </c>
      <c r="L132" s="224">
        <v>2.0463</v>
      </c>
      <c r="M132" s="224">
        <v>1.748</v>
      </c>
      <c r="N132" s="224">
        <v>0</v>
      </c>
      <c r="O132" s="224">
        <v>0</v>
      </c>
      <c r="P132" s="224">
        <v>0</v>
      </c>
    </row>
    <row r="133" spans="1:16" ht="12.75">
      <c r="A133" s="77">
        <v>15</v>
      </c>
      <c r="B133" s="224">
        <v>0</v>
      </c>
      <c r="C133" s="224">
        <v>0</v>
      </c>
      <c r="D133" s="224">
        <v>2.0235</v>
      </c>
      <c r="E133" s="224">
        <v>1.11</v>
      </c>
      <c r="F133" s="224">
        <v>1.9989</v>
      </c>
      <c r="G133" s="224">
        <v>0.8565</v>
      </c>
      <c r="H133" s="224">
        <v>3.2414</v>
      </c>
      <c r="I133" s="224">
        <v>0.8396</v>
      </c>
      <c r="J133" s="224">
        <v>3.1953</v>
      </c>
      <c r="K133" s="224">
        <v>0.5796</v>
      </c>
      <c r="L133" s="224">
        <v>2.0249</v>
      </c>
      <c r="M133" s="224">
        <v>1.7207</v>
      </c>
      <c r="N133" s="224">
        <v>0</v>
      </c>
      <c r="O133" s="224">
        <v>0</v>
      </c>
      <c r="P133" s="224">
        <v>0</v>
      </c>
    </row>
    <row r="134" spans="1:16" ht="12.75">
      <c r="A134" s="77">
        <v>16</v>
      </c>
      <c r="B134" s="224">
        <v>0</v>
      </c>
      <c r="C134" s="224">
        <v>0</v>
      </c>
      <c r="D134" s="224">
        <v>1.8778</v>
      </c>
      <c r="E134" s="224">
        <v>1.0689</v>
      </c>
      <c r="F134" s="224">
        <v>1.6906</v>
      </c>
      <c r="G134" s="224">
        <v>0.8247</v>
      </c>
      <c r="H134" s="224">
        <v>3.0165</v>
      </c>
      <c r="I134" s="224">
        <v>0.8085</v>
      </c>
      <c r="J134" s="224">
        <v>3.092</v>
      </c>
      <c r="K134" s="224">
        <v>0.5581</v>
      </c>
      <c r="L134" s="224">
        <v>2.0035</v>
      </c>
      <c r="M134" s="224">
        <v>1.6934</v>
      </c>
      <c r="N134" s="224">
        <v>0</v>
      </c>
      <c r="O134" s="224">
        <v>0</v>
      </c>
      <c r="P134" s="224">
        <v>0</v>
      </c>
    </row>
    <row r="135" spans="1:16" ht="12.75">
      <c r="A135" s="77">
        <v>17</v>
      </c>
      <c r="B135" s="224">
        <v>0</v>
      </c>
      <c r="C135" s="224">
        <v>0</v>
      </c>
      <c r="D135" s="224">
        <v>1.732</v>
      </c>
      <c r="E135" s="224">
        <v>1.0278</v>
      </c>
      <c r="F135" s="224">
        <v>1.3822</v>
      </c>
      <c r="G135" s="224">
        <v>0.793</v>
      </c>
      <c r="H135" s="224">
        <v>2.7917</v>
      </c>
      <c r="I135" s="224">
        <v>0.7774</v>
      </c>
      <c r="J135" s="224">
        <v>2.9887</v>
      </c>
      <c r="K135" s="224">
        <v>0.5367</v>
      </c>
      <c r="L135" s="224">
        <v>1.9821</v>
      </c>
      <c r="M135" s="224">
        <v>1.6661</v>
      </c>
      <c r="N135" s="224">
        <v>0</v>
      </c>
      <c r="O135" s="224">
        <v>0</v>
      </c>
      <c r="P135" s="224">
        <v>0</v>
      </c>
    </row>
    <row r="136" spans="1:16" ht="12.75">
      <c r="A136" s="77">
        <v>18</v>
      </c>
      <c r="B136" s="224">
        <v>0</v>
      </c>
      <c r="C136" s="224">
        <v>0</v>
      </c>
      <c r="D136" s="224">
        <v>1.5863</v>
      </c>
      <c r="E136" s="224">
        <v>0.9867</v>
      </c>
      <c r="F136" s="224">
        <v>1.0739</v>
      </c>
      <c r="G136" s="224">
        <v>0.7613</v>
      </c>
      <c r="H136" s="224">
        <v>2.5668</v>
      </c>
      <c r="I136" s="224">
        <v>0.7464</v>
      </c>
      <c r="J136" s="224">
        <v>2.8854</v>
      </c>
      <c r="K136" s="224">
        <v>0.5152</v>
      </c>
      <c r="L136" s="224">
        <v>1.9608</v>
      </c>
      <c r="M136" s="224">
        <v>1.6388</v>
      </c>
      <c r="N136" s="224">
        <v>2.48</v>
      </c>
      <c r="O136" s="224">
        <v>0.7623</v>
      </c>
      <c r="P136" s="224">
        <v>0</v>
      </c>
    </row>
    <row r="137" spans="1:16" ht="12.75">
      <c r="A137" s="77">
        <v>19</v>
      </c>
      <c r="B137" s="224">
        <v>0</v>
      </c>
      <c r="C137" s="224">
        <v>0</v>
      </c>
      <c r="D137" s="224">
        <v>1.6113</v>
      </c>
      <c r="E137" s="224">
        <v>0.9523</v>
      </c>
      <c r="F137" s="224">
        <v>1.1229</v>
      </c>
      <c r="G137" s="224">
        <v>0.7465</v>
      </c>
      <c r="H137" s="224">
        <v>2.7275</v>
      </c>
      <c r="I137" s="224">
        <v>0.7422</v>
      </c>
      <c r="J137" s="224">
        <v>2.783</v>
      </c>
      <c r="K137" s="224">
        <v>0.5495</v>
      </c>
      <c r="L137" s="224">
        <v>1.9071</v>
      </c>
      <c r="M137" s="224">
        <v>1.5806</v>
      </c>
      <c r="N137" s="224">
        <v>2.4111</v>
      </c>
      <c r="O137" s="224">
        <v>0.7411</v>
      </c>
      <c r="P137" s="224">
        <v>0</v>
      </c>
    </row>
    <row r="138" spans="1:16" ht="12.75">
      <c r="A138" s="77">
        <v>20</v>
      </c>
      <c r="B138" s="224">
        <v>0</v>
      </c>
      <c r="C138" s="224">
        <v>0</v>
      </c>
      <c r="D138" s="224">
        <v>1.6363</v>
      </c>
      <c r="E138" s="224">
        <v>0.918</v>
      </c>
      <c r="F138" s="224">
        <v>1.1718</v>
      </c>
      <c r="G138" s="224">
        <v>0.7318</v>
      </c>
      <c r="H138" s="224">
        <v>2.8883</v>
      </c>
      <c r="I138" s="224">
        <v>0.738</v>
      </c>
      <c r="J138" s="224">
        <v>2.6807</v>
      </c>
      <c r="K138" s="224">
        <v>0.5837</v>
      </c>
      <c r="L138" s="224">
        <v>1.8534</v>
      </c>
      <c r="M138" s="224">
        <v>1.5224</v>
      </c>
      <c r="N138" s="224">
        <v>2.3422</v>
      </c>
      <c r="O138" s="224">
        <v>0.72</v>
      </c>
      <c r="P138" s="224">
        <v>0</v>
      </c>
    </row>
    <row r="139" spans="1:16" ht="12.75">
      <c r="A139" s="77">
        <v>21</v>
      </c>
      <c r="B139" s="224">
        <v>0</v>
      </c>
      <c r="C139" s="224">
        <v>0</v>
      </c>
      <c r="D139" s="224">
        <v>1.6614</v>
      </c>
      <c r="E139" s="224">
        <v>0.8836</v>
      </c>
      <c r="F139" s="224">
        <v>1.2207</v>
      </c>
      <c r="G139" s="224">
        <v>0.717</v>
      </c>
      <c r="H139" s="224">
        <v>3.049</v>
      </c>
      <c r="I139" s="224">
        <v>0.7338</v>
      </c>
      <c r="J139" s="224">
        <v>2.5784</v>
      </c>
      <c r="K139" s="224">
        <v>0.618</v>
      </c>
      <c r="L139" s="224">
        <v>1.7997</v>
      </c>
      <c r="M139" s="224">
        <v>1.4642</v>
      </c>
      <c r="N139" s="224">
        <v>2.2733</v>
      </c>
      <c r="O139" s="224">
        <v>0.6988</v>
      </c>
      <c r="P139" s="224">
        <v>0</v>
      </c>
    </row>
    <row r="140" spans="1:16" ht="12.75">
      <c r="A140" s="77">
        <v>22</v>
      </c>
      <c r="B140" s="224">
        <v>0</v>
      </c>
      <c r="C140" s="224">
        <v>0</v>
      </c>
      <c r="D140" s="224">
        <v>1.6864</v>
      </c>
      <c r="E140" s="224">
        <v>0.8492</v>
      </c>
      <c r="F140" s="224">
        <v>1.2696</v>
      </c>
      <c r="G140" s="224">
        <v>0.7023</v>
      </c>
      <c r="H140" s="224">
        <v>3.2098</v>
      </c>
      <c r="I140" s="224">
        <v>0.7296</v>
      </c>
      <c r="J140" s="224">
        <v>2.4761</v>
      </c>
      <c r="K140" s="224">
        <v>0.6522</v>
      </c>
      <c r="L140" s="224">
        <v>1.7461</v>
      </c>
      <c r="M140" s="224">
        <v>1.406</v>
      </c>
      <c r="N140" s="224">
        <v>2.2044</v>
      </c>
      <c r="O140" s="224">
        <v>0.6776</v>
      </c>
      <c r="P140" s="224">
        <v>0</v>
      </c>
    </row>
    <row r="141" spans="1:16" ht="12.75">
      <c r="A141" s="77">
        <v>23</v>
      </c>
      <c r="B141" s="224">
        <v>0</v>
      </c>
      <c r="C141" s="224">
        <v>0</v>
      </c>
      <c r="D141" s="224">
        <v>1.7114</v>
      </c>
      <c r="E141" s="224">
        <v>0.8148</v>
      </c>
      <c r="F141" s="224">
        <v>1.3185</v>
      </c>
      <c r="G141" s="224">
        <v>0.6875</v>
      </c>
      <c r="H141" s="224">
        <v>3.3705</v>
      </c>
      <c r="I141" s="224">
        <v>0.7254</v>
      </c>
      <c r="J141" s="224">
        <v>2.3738</v>
      </c>
      <c r="K141" s="224">
        <v>0.6865</v>
      </c>
      <c r="L141" s="224">
        <v>1.6924</v>
      </c>
      <c r="M141" s="224">
        <v>1.3478</v>
      </c>
      <c r="N141" s="224">
        <v>2.1355</v>
      </c>
      <c r="O141" s="224">
        <v>0.6564</v>
      </c>
      <c r="P141" s="224">
        <v>0</v>
      </c>
    </row>
    <row r="142" spans="1:16" ht="12.75">
      <c r="A142" s="77">
        <v>24</v>
      </c>
      <c r="B142" s="224">
        <v>0</v>
      </c>
      <c r="C142" s="224">
        <v>0</v>
      </c>
      <c r="D142" s="224">
        <v>1.7364</v>
      </c>
      <c r="E142" s="224">
        <v>0.7805</v>
      </c>
      <c r="F142" s="224">
        <v>1.3675</v>
      </c>
      <c r="G142" s="224">
        <v>0.6727</v>
      </c>
      <c r="H142" s="224">
        <v>3.5313</v>
      </c>
      <c r="I142" s="224">
        <v>0.7212</v>
      </c>
      <c r="J142" s="224">
        <v>2.2715</v>
      </c>
      <c r="K142" s="224">
        <v>0.7207</v>
      </c>
      <c r="L142" s="224">
        <v>1.6387</v>
      </c>
      <c r="M142" s="224">
        <v>1.2896</v>
      </c>
      <c r="N142" s="224">
        <v>2.0666</v>
      </c>
      <c r="O142" s="224">
        <v>0.6353</v>
      </c>
      <c r="P142" s="224">
        <v>0</v>
      </c>
    </row>
    <row r="143" spans="1:16" ht="12.75">
      <c r="A143" s="77">
        <v>25</v>
      </c>
      <c r="B143" s="224">
        <v>0</v>
      </c>
      <c r="C143" s="224">
        <v>0</v>
      </c>
      <c r="D143" s="224">
        <v>1.7614</v>
      </c>
      <c r="E143" s="224">
        <v>0.7461</v>
      </c>
      <c r="F143" s="224">
        <v>1.4164</v>
      </c>
      <c r="G143" s="224">
        <v>0.658</v>
      </c>
      <c r="H143" s="224">
        <v>3.692</v>
      </c>
      <c r="I143" s="224">
        <v>0.717</v>
      </c>
      <c r="J143" s="224">
        <v>2.1692</v>
      </c>
      <c r="K143" s="224">
        <v>0.755</v>
      </c>
      <c r="L143" s="224">
        <v>1.5851</v>
      </c>
      <c r="M143" s="224">
        <v>1.2314</v>
      </c>
      <c r="N143" s="224">
        <v>1.9977</v>
      </c>
      <c r="O143" s="224">
        <v>0.6141</v>
      </c>
      <c r="P143" s="224">
        <v>0</v>
      </c>
    </row>
    <row r="144" spans="1:16" ht="12.75">
      <c r="A144" s="77">
        <v>26</v>
      </c>
      <c r="B144" s="224">
        <v>0</v>
      </c>
      <c r="C144" s="224">
        <v>0</v>
      </c>
      <c r="D144" s="224">
        <v>1.7864</v>
      </c>
      <c r="E144" s="224">
        <v>0.7117</v>
      </c>
      <c r="F144" s="224">
        <v>1.4653</v>
      </c>
      <c r="G144" s="224">
        <v>0.6432</v>
      </c>
      <c r="H144" s="224">
        <v>3.8527</v>
      </c>
      <c r="I144" s="224">
        <v>0.7128</v>
      </c>
      <c r="J144" s="224">
        <v>2.0669</v>
      </c>
      <c r="K144" s="224">
        <v>0.7892</v>
      </c>
      <c r="L144" s="224">
        <v>1.5314</v>
      </c>
      <c r="M144" s="224">
        <v>1.1733</v>
      </c>
      <c r="N144" s="224">
        <v>1.9289</v>
      </c>
      <c r="O144" s="224">
        <v>0.5929</v>
      </c>
      <c r="P144" s="224">
        <v>0</v>
      </c>
    </row>
    <row r="145" spans="1:16" ht="12.75">
      <c r="A145" s="77">
        <v>27</v>
      </c>
      <c r="B145" s="224">
        <v>0</v>
      </c>
      <c r="C145" s="224">
        <v>0</v>
      </c>
      <c r="D145" s="224">
        <v>1.8115</v>
      </c>
      <c r="E145" s="224">
        <v>0.6773</v>
      </c>
      <c r="F145" s="224">
        <v>1.5142</v>
      </c>
      <c r="G145" s="224">
        <v>0.6284</v>
      </c>
      <c r="H145" s="224">
        <v>4.0135</v>
      </c>
      <c r="I145" s="224">
        <v>0.7086</v>
      </c>
      <c r="J145" s="224">
        <v>1.9646</v>
      </c>
      <c r="K145" s="224">
        <v>0.8235</v>
      </c>
      <c r="L145" s="224">
        <v>1.4777</v>
      </c>
      <c r="M145" s="224">
        <v>1.1151</v>
      </c>
      <c r="N145" s="224">
        <v>1.86</v>
      </c>
      <c r="O145" s="224">
        <v>0.5717</v>
      </c>
      <c r="P145" s="224">
        <v>0</v>
      </c>
    </row>
    <row r="146" spans="1:16" ht="12.75">
      <c r="A146" s="77">
        <v>28</v>
      </c>
      <c r="B146" s="224">
        <v>0</v>
      </c>
      <c r="C146" s="224">
        <v>0</v>
      </c>
      <c r="D146" s="224">
        <v>1.8365</v>
      </c>
      <c r="E146" s="224">
        <v>0.643</v>
      </c>
      <c r="F146" s="224">
        <v>1.5632</v>
      </c>
      <c r="G146" s="224">
        <v>0.6137</v>
      </c>
      <c r="H146" s="224">
        <v>4.1742</v>
      </c>
      <c r="I146" s="224">
        <v>0.7044</v>
      </c>
      <c r="J146" s="224">
        <v>1.8623</v>
      </c>
      <c r="K146" s="224">
        <v>0.8577</v>
      </c>
      <c r="L146" s="224">
        <v>1.424</v>
      </c>
      <c r="M146" s="224">
        <v>1.0569</v>
      </c>
      <c r="N146" s="224">
        <v>1.7911</v>
      </c>
      <c r="O146" s="224">
        <v>0.5506</v>
      </c>
      <c r="P146" s="224">
        <v>0</v>
      </c>
    </row>
    <row r="147" spans="1:16" ht="12.75">
      <c r="A147" s="77">
        <v>29</v>
      </c>
      <c r="B147" s="224">
        <v>0</v>
      </c>
      <c r="C147" s="224">
        <v>0</v>
      </c>
      <c r="D147" s="224">
        <v>1.8615</v>
      </c>
      <c r="E147" s="224">
        <v>0.6086</v>
      </c>
      <c r="F147" s="224">
        <v>1.6121</v>
      </c>
      <c r="G147" s="224">
        <v>0.5989</v>
      </c>
      <c r="H147" s="224">
        <v>4.335</v>
      </c>
      <c r="I147" s="224">
        <v>0.7002</v>
      </c>
      <c r="J147" s="224">
        <v>1.76</v>
      </c>
      <c r="K147" s="224">
        <v>0.892</v>
      </c>
      <c r="L147" s="224">
        <v>1.3704</v>
      </c>
      <c r="M147" s="224">
        <v>0.9987</v>
      </c>
      <c r="N147" s="224">
        <v>1.7222</v>
      </c>
      <c r="O147" s="224">
        <v>0.5294</v>
      </c>
      <c r="P147" s="224">
        <v>0</v>
      </c>
    </row>
    <row r="148" spans="1:16" ht="12.75">
      <c r="A148" s="77">
        <v>30</v>
      </c>
      <c r="B148" s="224">
        <v>0</v>
      </c>
      <c r="C148" s="224">
        <v>0</v>
      </c>
      <c r="D148" s="224">
        <v>1.8865</v>
      </c>
      <c r="E148" s="224">
        <v>0.5742</v>
      </c>
      <c r="F148" s="224">
        <v>1.661</v>
      </c>
      <c r="G148" s="224">
        <v>0.5842</v>
      </c>
      <c r="H148" s="224">
        <v>4.4957</v>
      </c>
      <c r="I148" s="224">
        <v>0.696</v>
      </c>
      <c r="J148" s="224">
        <v>1.6577</v>
      </c>
      <c r="K148" s="224">
        <v>0.9262</v>
      </c>
      <c r="L148" s="224">
        <v>1.3167</v>
      </c>
      <c r="M148" s="224">
        <v>0.9405</v>
      </c>
      <c r="N148" s="224">
        <v>1.6533</v>
      </c>
      <c r="O148" s="224">
        <v>0.5082</v>
      </c>
      <c r="P148" s="224">
        <v>0</v>
      </c>
    </row>
    <row r="149" spans="1:16" ht="12.75">
      <c r="A149" s="77">
        <v>31</v>
      </c>
      <c r="B149" s="224">
        <v>0</v>
      </c>
      <c r="C149" s="224">
        <v>0</v>
      </c>
      <c r="D149" s="224">
        <v>1.8393</v>
      </c>
      <c r="E149" s="224">
        <v>0.5699</v>
      </c>
      <c r="F149" s="224">
        <v>1.6469</v>
      </c>
      <c r="G149" s="224">
        <v>0.5779</v>
      </c>
      <c r="H149" s="224">
        <v>4.4282</v>
      </c>
      <c r="I149" s="224">
        <v>0.6871</v>
      </c>
      <c r="J149" s="224">
        <v>1.6387</v>
      </c>
      <c r="K149" s="224">
        <v>0.8887</v>
      </c>
      <c r="L149" s="224">
        <v>1.2962</v>
      </c>
      <c r="M149" s="224">
        <v>0.94</v>
      </c>
      <c r="N149" s="224">
        <v>1.6067</v>
      </c>
      <c r="O149" s="224">
        <v>0.5197</v>
      </c>
      <c r="P149" s="224">
        <v>0</v>
      </c>
    </row>
    <row r="150" spans="1:16" ht="12.75">
      <c r="A150" s="77">
        <v>32</v>
      </c>
      <c r="B150" s="224">
        <v>0</v>
      </c>
      <c r="C150" s="224">
        <v>0</v>
      </c>
      <c r="D150" s="224">
        <v>1.792</v>
      </c>
      <c r="E150" s="224">
        <v>0.5657</v>
      </c>
      <c r="F150" s="224">
        <v>1.6327</v>
      </c>
      <c r="G150" s="224">
        <v>0.5717</v>
      </c>
      <c r="H150" s="224">
        <v>4.3608</v>
      </c>
      <c r="I150" s="224">
        <v>0.6783</v>
      </c>
      <c r="J150" s="224">
        <v>1.6198</v>
      </c>
      <c r="K150" s="224">
        <v>0.8512</v>
      </c>
      <c r="L150" s="224">
        <v>1.2756</v>
      </c>
      <c r="M150" s="224">
        <v>0.9396</v>
      </c>
      <c r="N150" s="224">
        <v>1.5601</v>
      </c>
      <c r="O150" s="224">
        <v>0.5311</v>
      </c>
      <c r="P150" s="224">
        <v>0</v>
      </c>
    </row>
    <row r="151" spans="1:16" ht="12.75">
      <c r="A151" s="77">
        <v>33</v>
      </c>
      <c r="B151" s="224">
        <v>0</v>
      </c>
      <c r="C151" s="224">
        <v>0</v>
      </c>
      <c r="D151" s="224">
        <v>1.7448</v>
      </c>
      <c r="E151" s="224">
        <v>0.5614</v>
      </c>
      <c r="F151" s="224">
        <v>1.6186</v>
      </c>
      <c r="G151" s="224">
        <v>0.5655</v>
      </c>
      <c r="H151" s="224">
        <v>4.2933</v>
      </c>
      <c r="I151" s="224">
        <v>0.6694</v>
      </c>
      <c r="J151" s="224">
        <v>1.6008</v>
      </c>
      <c r="K151" s="224">
        <v>0.8137</v>
      </c>
      <c r="L151" s="224">
        <v>1.2551</v>
      </c>
      <c r="M151" s="224">
        <v>0.9391</v>
      </c>
      <c r="N151" s="224">
        <v>1.5135</v>
      </c>
      <c r="O151" s="224">
        <v>0.5426</v>
      </c>
      <c r="P151" s="224">
        <v>0</v>
      </c>
    </row>
    <row r="152" spans="1:16" ht="12.75">
      <c r="A152" s="77">
        <v>34</v>
      </c>
      <c r="B152" s="224">
        <v>0</v>
      </c>
      <c r="C152" s="224">
        <v>0</v>
      </c>
      <c r="D152" s="224">
        <v>1.6976</v>
      </c>
      <c r="E152" s="224">
        <v>0.5572</v>
      </c>
      <c r="F152" s="224">
        <v>1.6045</v>
      </c>
      <c r="G152" s="224">
        <v>0.5593</v>
      </c>
      <c r="H152" s="224">
        <v>4.2259</v>
      </c>
      <c r="I152" s="224">
        <v>0.6606</v>
      </c>
      <c r="J152" s="224">
        <v>1.5818</v>
      </c>
      <c r="K152" s="224">
        <v>0.7762</v>
      </c>
      <c r="L152" s="224">
        <v>1.2345</v>
      </c>
      <c r="M152" s="224">
        <v>0.9387</v>
      </c>
      <c r="N152" s="224">
        <v>1.4669</v>
      </c>
      <c r="O152" s="224">
        <v>0.5541</v>
      </c>
      <c r="P152" s="224">
        <v>0</v>
      </c>
    </row>
    <row r="153" spans="1:16" ht="12.75">
      <c r="A153" s="77">
        <v>35</v>
      </c>
      <c r="B153" s="224">
        <v>0</v>
      </c>
      <c r="C153" s="224">
        <v>0</v>
      </c>
      <c r="D153" s="224">
        <v>1.6504</v>
      </c>
      <c r="E153" s="224">
        <v>0.5529</v>
      </c>
      <c r="F153" s="224">
        <v>1.5903</v>
      </c>
      <c r="G153" s="224">
        <v>0.5531</v>
      </c>
      <c r="H153" s="224">
        <v>4.1584</v>
      </c>
      <c r="I153" s="224">
        <v>0.6517</v>
      </c>
      <c r="J153" s="224">
        <v>1.5628</v>
      </c>
      <c r="K153" s="224">
        <v>0.7388</v>
      </c>
      <c r="L153" s="224">
        <v>1.214</v>
      </c>
      <c r="M153" s="224">
        <v>0.9382</v>
      </c>
      <c r="N153" s="224">
        <v>1.4203</v>
      </c>
      <c r="O153" s="224">
        <v>0.5656</v>
      </c>
      <c r="P153" s="224">
        <v>0</v>
      </c>
    </row>
    <row r="154" spans="1:16" ht="12.75">
      <c r="A154" s="77">
        <v>36</v>
      </c>
      <c r="B154" s="224">
        <v>0</v>
      </c>
      <c r="C154" s="224">
        <v>0</v>
      </c>
      <c r="D154" s="224">
        <v>1.6031</v>
      </c>
      <c r="E154" s="224">
        <v>0.5487</v>
      </c>
      <c r="F154" s="224">
        <v>1.5762</v>
      </c>
      <c r="G154" s="224">
        <v>0.5469</v>
      </c>
      <c r="H154" s="224">
        <v>4.091</v>
      </c>
      <c r="I154" s="224">
        <v>0.6429</v>
      </c>
      <c r="J154" s="224">
        <v>1.5439</v>
      </c>
      <c r="K154" s="224">
        <v>0.7013</v>
      </c>
      <c r="L154" s="224">
        <v>1.1934</v>
      </c>
      <c r="M154" s="224">
        <v>0.9377</v>
      </c>
      <c r="N154" s="224">
        <v>1.3737</v>
      </c>
      <c r="O154" s="224">
        <v>0.577</v>
      </c>
      <c r="P154" s="224">
        <v>0</v>
      </c>
    </row>
    <row r="155" spans="1:16" ht="12.75">
      <c r="A155" s="77">
        <v>37</v>
      </c>
      <c r="B155" s="224">
        <v>0</v>
      </c>
      <c r="C155" s="224">
        <v>0</v>
      </c>
      <c r="D155" s="224">
        <v>1.5559</v>
      </c>
      <c r="E155" s="224">
        <v>0.5444</v>
      </c>
      <c r="F155" s="224">
        <v>1.562</v>
      </c>
      <c r="G155" s="224">
        <v>0.5407</v>
      </c>
      <c r="H155" s="224">
        <v>4.0235</v>
      </c>
      <c r="I155" s="224">
        <v>0.6341</v>
      </c>
      <c r="J155" s="224">
        <v>1.5249</v>
      </c>
      <c r="K155" s="224">
        <v>0.6638</v>
      </c>
      <c r="L155" s="224">
        <v>1.1729</v>
      </c>
      <c r="M155" s="224">
        <v>0.9373</v>
      </c>
      <c r="N155" s="224">
        <v>1.3271</v>
      </c>
      <c r="O155" s="224">
        <v>0.5885</v>
      </c>
      <c r="P155" s="224">
        <v>0</v>
      </c>
    </row>
    <row r="156" spans="1:16" ht="12.75">
      <c r="A156" s="77">
        <v>38</v>
      </c>
      <c r="B156" s="224">
        <v>0</v>
      </c>
      <c r="C156" s="224">
        <v>0</v>
      </c>
      <c r="D156" s="224">
        <v>1.5087</v>
      </c>
      <c r="E156" s="224">
        <v>0.5401</v>
      </c>
      <c r="F156" s="224">
        <v>1.5479</v>
      </c>
      <c r="G156" s="224">
        <v>0.5345</v>
      </c>
      <c r="H156" s="224">
        <v>3.9561</v>
      </c>
      <c r="I156" s="224">
        <v>0.6252</v>
      </c>
      <c r="J156" s="224">
        <v>1.5059</v>
      </c>
      <c r="K156" s="224">
        <v>0.6263</v>
      </c>
      <c r="L156" s="224">
        <v>1.1523</v>
      </c>
      <c r="M156" s="224">
        <v>0.9368</v>
      </c>
      <c r="N156" s="224">
        <v>1.2805</v>
      </c>
      <c r="O156" s="224">
        <v>0.6</v>
      </c>
      <c r="P156" s="224">
        <v>0</v>
      </c>
    </row>
    <row r="157" spans="1:16" ht="12.75">
      <c r="A157" s="77">
        <v>39</v>
      </c>
      <c r="B157" s="224">
        <v>0</v>
      </c>
      <c r="C157" s="224">
        <v>0</v>
      </c>
      <c r="D157" s="224">
        <v>1.4614</v>
      </c>
      <c r="E157" s="224">
        <v>0.5359</v>
      </c>
      <c r="F157" s="224">
        <v>1.5338</v>
      </c>
      <c r="G157" s="224">
        <v>0.5282</v>
      </c>
      <c r="H157" s="224">
        <v>3.8886</v>
      </c>
      <c r="I157" s="224">
        <v>0.6164</v>
      </c>
      <c r="J157" s="224">
        <v>1.4869</v>
      </c>
      <c r="K157" s="224">
        <v>0.5888</v>
      </c>
      <c r="L157" s="224">
        <v>1.1318</v>
      </c>
      <c r="M157" s="224">
        <v>0.9363</v>
      </c>
      <c r="N157" s="224">
        <v>1.2339</v>
      </c>
      <c r="O157" s="224">
        <v>0.6114</v>
      </c>
      <c r="P157" s="224">
        <v>0</v>
      </c>
    </row>
    <row r="158" spans="1:16" ht="12.75">
      <c r="A158" s="77">
        <v>40</v>
      </c>
      <c r="B158" s="224">
        <v>0</v>
      </c>
      <c r="C158" s="224">
        <v>0</v>
      </c>
      <c r="D158" s="224">
        <v>1.4142</v>
      </c>
      <c r="E158" s="224">
        <v>0.5316</v>
      </c>
      <c r="F158" s="224">
        <v>1.5196</v>
      </c>
      <c r="G158" s="224">
        <v>0.522</v>
      </c>
      <c r="H158" s="224">
        <v>3.8211</v>
      </c>
      <c r="I158" s="224">
        <v>0.6075</v>
      </c>
      <c r="J158" s="224">
        <v>1.468</v>
      </c>
      <c r="K158" s="224">
        <v>0.5513</v>
      </c>
      <c r="L158" s="224">
        <v>1.1113</v>
      </c>
      <c r="M158" s="224">
        <v>0.9359</v>
      </c>
      <c r="N158" s="224">
        <v>1.1873</v>
      </c>
      <c r="O158" s="224">
        <v>0.6229</v>
      </c>
      <c r="P158" s="224">
        <v>0</v>
      </c>
    </row>
    <row r="159" spans="1:16" ht="12.75">
      <c r="A159" s="77">
        <v>41</v>
      </c>
      <c r="B159" s="224">
        <v>0</v>
      </c>
      <c r="C159" s="224">
        <v>0</v>
      </c>
      <c r="D159" s="224">
        <v>1.367</v>
      </c>
      <c r="E159" s="224">
        <v>0.5274</v>
      </c>
      <c r="F159" s="224">
        <v>1.5055</v>
      </c>
      <c r="G159" s="224">
        <v>0.5158</v>
      </c>
      <c r="H159" s="224">
        <v>3.7537</v>
      </c>
      <c r="I159" s="224">
        <v>0.5987</v>
      </c>
      <c r="J159" s="224">
        <v>1.449</v>
      </c>
      <c r="K159" s="224">
        <v>0.5138</v>
      </c>
      <c r="L159" s="224">
        <v>1.0907</v>
      </c>
      <c r="M159" s="224">
        <v>0.9354</v>
      </c>
      <c r="N159" s="224">
        <v>1.1407</v>
      </c>
      <c r="O159" s="224">
        <v>0.6344</v>
      </c>
      <c r="P159" s="224">
        <v>0</v>
      </c>
    </row>
    <row r="160" spans="1:16" ht="12.75">
      <c r="A160" s="77">
        <v>42</v>
      </c>
      <c r="B160" s="224">
        <v>0</v>
      </c>
      <c r="C160" s="224">
        <v>0</v>
      </c>
      <c r="D160" s="224">
        <v>1.3198</v>
      </c>
      <c r="E160" s="224">
        <v>0.5231</v>
      </c>
      <c r="F160" s="224">
        <v>1.4914</v>
      </c>
      <c r="G160" s="224">
        <v>0.5096</v>
      </c>
      <c r="H160" s="224">
        <v>3.6862</v>
      </c>
      <c r="I160" s="224">
        <v>0.5898</v>
      </c>
      <c r="J160" s="224">
        <v>1.43</v>
      </c>
      <c r="K160" s="224">
        <v>0.4763</v>
      </c>
      <c r="L160" s="224">
        <v>1.0702</v>
      </c>
      <c r="M160" s="224">
        <v>0.935</v>
      </c>
      <c r="N160" s="224">
        <v>1.0941</v>
      </c>
      <c r="O160" s="224">
        <v>0.6458</v>
      </c>
      <c r="P160" s="224">
        <v>0</v>
      </c>
    </row>
    <row r="161" spans="1:16" ht="12.75">
      <c r="A161" s="77">
        <v>43</v>
      </c>
      <c r="B161" s="224">
        <v>0</v>
      </c>
      <c r="C161" s="224">
        <v>0</v>
      </c>
      <c r="D161" s="224">
        <v>1.2667</v>
      </c>
      <c r="E161" s="224">
        <v>0.5211</v>
      </c>
      <c r="F161" s="224">
        <v>1.4789</v>
      </c>
      <c r="G161" s="224">
        <v>0.5076</v>
      </c>
      <c r="H161" s="224">
        <v>3.537</v>
      </c>
      <c r="I161" s="224">
        <v>0.581</v>
      </c>
      <c r="J161" s="224">
        <v>1.3847</v>
      </c>
      <c r="K161" s="224">
        <v>0.476</v>
      </c>
      <c r="L161" s="224">
        <v>1.077</v>
      </c>
      <c r="M161" s="224">
        <v>0.924</v>
      </c>
      <c r="N161" s="224">
        <v>1.0741</v>
      </c>
      <c r="O161" s="224">
        <v>0.6464</v>
      </c>
      <c r="P161" s="224">
        <v>0</v>
      </c>
    </row>
    <row r="162" spans="1:16" ht="12.75">
      <c r="A162" s="77">
        <v>44</v>
      </c>
      <c r="B162" s="224">
        <v>0</v>
      </c>
      <c r="C162" s="224">
        <v>0</v>
      </c>
      <c r="D162" s="224">
        <v>1.2136</v>
      </c>
      <c r="E162" s="224">
        <v>0.5191</v>
      </c>
      <c r="F162" s="224">
        <v>1.4664</v>
      </c>
      <c r="G162" s="224">
        <v>0.5056</v>
      </c>
      <c r="H162" s="224">
        <v>3.3878</v>
      </c>
      <c r="I162" s="224">
        <v>0.5721</v>
      </c>
      <c r="J162" s="224">
        <v>1.3393</v>
      </c>
      <c r="K162" s="224">
        <v>0.4756</v>
      </c>
      <c r="L162" s="224">
        <v>1.0838</v>
      </c>
      <c r="M162" s="224">
        <v>0.9131</v>
      </c>
      <c r="N162" s="224">
        <v>1.0542</v>
      </c>
      <c r="O162" s="224">
        <v>0.6471</v>
      </c>
      <c r="P162" s="224">
        <v>0</v>
      </c>
    </row>
    <row r="163" spans="1:16" ht="12.75">
      <c r="A163" s="77">
        <v>45</v>
      </c>
      <c r="B163" s="224">
        <v>0</v>
      </c>
      <c r="C163" s="224">
        <v>0</v>
      </c>
      <c r="D163" s="224">
        <v>1.1604</v>
      </c>
      <c r="E163" s="224">
        <v>0.5171</v>
      </c>
      <c r="F163" s="224">
        <v>1.4539</v>
      </c>
      <c r="G163" s="224">
        <v>0.5036</v>
      </c>
      <c r="H163" s="224">
        <v>3.2387</v>
      </c>
      <c r="I163" s="224">
        <v>0.5633</v>
      </c>
      <c r="J163" s="224">
        <v>1.294</v>
      </c>
      <c r="K163" s="224">
        <v>0.4753</v>
      </c>
      <c r="L163" s="224">
        <v>1.0906</v>
      </c>
      <c r="M163" s="224">
        <v>0.9022</v>
      </c>
      <c r="N163" s="224">
        <v>1.0343</v>
      </c>
      <c r="O163" s="224">
        <v>0.6477</v>
      </c>
      <c r="P163" s="224">
        <v>0</v>
      </c>
    </row>
    <row r="164" spans="1:16" ht="12.75">
      <c r="A164" s="77">
        <v>46</v>
      </c>
      <c r="B164" s="224">
        <v>0</v>
      </c>
      <c r="C164" s="224">
        <v>0</v>
      </c>
      <c r="D164" s="224">
        <v>1.1073</v>
      </c>
      <c r="E164" s="224">
        <v>0.5151</v>
      </c>
      <c r="F164" s="224">
        <v>1.4415</v>
      </c>
      <c r="G164" s="224">
        <v>0.5016</v>
      </c>
      <c r="H164" s="224">
        <v>3.0895</v>
      </c>
      <c r="I164" s="224">
        <v>0.5544</v>
      </c>
      <c r="J164" s="224">
        <v>1.2487</v>
      </c>
      <c r="K164" s="224">
        <v>0.4749</v>
      </c>
      <c r="L164" s="224">
        <v>1.0975</v>
      </c>
      <c r="M164" s="224">
        <v>0.8913</v>
      </c>
      <c r="N164" s="224">
        <v>1.0143</v>
      </c>
      <c r="O164" s="224">
        <v>0.6483</v>
      </c>
      <c r="P164" s="224">
        <v>0</v>
      </c>
    </row>
    <row r="165" spans="1:16" ht="12.75">
      <c r="A165" s="77">
        <v>47</v>
      </c>
      <c r="B165" s="224">
        <v>0</v>
      </c>
      <c r="C165" s="224">
        <v>0</v>
      </c>
      <c r="D165" s="224">
        <v>1.0542</v>
      </c>
      <c r="E165" s="224">
        <v>0.5132</v>
      </c>
      <c r="F165" s="224">
        <v>1.429</v>
      </c>
      <c r="G165" s="224">
        <v>0.4996</v>
      </c>
      <c r="H165" s="224">
        <v>2.9403</v>
      </c>
      <c r="I165" s="224">
        <v>0.5456</v>
      </c>
      <c r="J165" s="224">
        <v>1.2034</v>
      </c>
      <c r="K165" s="224">
        <v>0.4746</v>
      </c>
      <c r="L165" s="224">
        <v>1.1043</v>
      </c>
      <c r="M165" s="224">
        <v>0.8804</v>
      </c>
      <c r="N165" s="224">
        <v>0.9944</v>
      </c>
      <c r="O165" s="224">
        <v>0.6489</v>
      </c>
      <c r="P165" s="224">
        <v>0</v>
      </c>
    </row>
    <row r="166" spans="1:16" ht="12.75">
      <c r="A166" s="77">
        <v>48</v>
      </c>
      <c r="B166" s="224">
        <v>0</v>
      </c>
      <c r="C166" s="224">
        <v>0</v>
      </c>
      <c r="D166" s="224">
        <v>1.0011</v>
      </c>
      <c r="E166" s="224">
        <v>0.5112</v>
      </c>
      <c r="F166" s="224">
        <v>1.4165</v>
      </c>
      <c r="G166" s="224">
        <v>0.4976</v>
      </c>
      <c r="H166" s="224">
        <v>2.7911</v>
      </c>
      <c r="I166" s="224">
        <v>0.5367</v>
      </c>
      <c r="J166" s="224">
        <v>1.158</v>
      </c>
      <c r="K166" s="224">
        <v>0.4742</v>
      </c>
      <c r="L166" s="224">
        <v>1.1111</v>
      </c>
      <c r="M166" s="224">
        <v>0.8694</v>
      </c>
      <c r="N166" s="224">
        <v>0.9745</v>
      </c>
      <c r="O166" s="224">
        <v>0.6495</v>
      </c>
      <c r="P166" s="224">
        <v>0</v>
      </c>
    </row>
    <row r="168" ht="12.75">
      <c r="A168" s="76" t="e">
        <f>HLOOKUP('[2]NEER Claim Cost Calculator'!$I$22,B172:Q221,MATCH('[2]NEER Claim Cost Calculator'!$K$22,A172:A221))</f>
        <v>#REF!</v>
      </c>
    </row>
    <row r="169" spans="1:16" ht="12.75">
      <c r="A169" s="475" t="s">
        <v>18215</v>
      </c>
      <c r="B169" s="475"/>
      <c r="C169" s="475"/>
      <c r="D169" s="475"/>
      <c r="E169" s="475"/>
      <c r="F169" s="475"/>
      <c r="G169" s="475"/>
      <c r="H169" s="475"/>
      <c r="I169" s="475"/>
      <c r="J169" s="475"/>
      <c r="K169" s="475"/>
      <c r="L169" s="475"/>
      <c r="M169" s="475"/>
      <c r="N169" s="475"/>
      <c r="O169" s="475"/>
      <c r="P169" s="475"/>
    </row>
    <row r="170" spans="1:16" ht="12.75">
      <c r="A170" s="479" t="s">
        <v>18216</v>
      </c>
      <c r="B170" s="479"/>
      <c r="C170" s="479"/>
      <c r="D170" s="479"/>
      <c r="E170" s="479"/>
      <c r="F170" s="479"/>
      <c r="G170" s="479"/>
      <c r="H170" s="479"/>
      <c r="I170" s="479"/>
      <c r="J170" s="479"/>
      <c r="K170" s="479"/>
      <c r="L170" s="479"/>
      <c r="M170" s="479"/>
      <c r="N170" s="479"/>
      <c r="O170" s="479"/>
      <c r="P170" s="479"/>
    </row>
    <row r="171" spans="1:16" ht="12.75">
      <c r="A171" s="80" t="s">
        <v>18217</v>
      </c>
      <c r="B171" s="222" t="s">
        <v>18218</v>
      </c>
      <c r="C171" s="222" t="s">
        <v>18219</v>
      </c>
      <c r="D171" s="222" t="s">
        <v>18220</v>
      </c>
      <c r="E171" s="222" t="s">
        <v>18221</v>
      </c>
      <c r="F171" s="222" t="s">
        <v>18222</v>
      </c>
      <c r="G171" s="222" t="s">
        <v>18223</v>
      </c>
      <c r="H171" s="222" t="s">
        <v>18224</v>
      </c>
      <c r="I171" s="222" t="s">
        <v>18225</v>
      </c>
      <c r="J171" s="222" t="s">
        <v>18226</v>
      </c>
      <c r="K171" s="222" t="s">
        <v>18227</v>
      </c>
      <c r="L171" s="222" t="s">
        <v>18228</v>
      </c>
      <c r="M171" s="222" t="s">
        <v>18229</v>
      </c>
      <c r="N171" s="222" t="s">
        <v>18230</v>
      </c>
      <c r="O171" s="222" t="s">
        <v>18231</v>
      </c>
      <c r="P171" s="222" t="s">
        <v>18232</v>
      </c>
    </row>
    <row r="172" spans="1:16" ht="12.75">
      <c r="A172" s="82" t="s">
        <v>18233</v>
      </c>
      <c r="B172" s="272">
        <v>1</v>
      </c>
      <c r="C172" s="272">
        <v>2</v>
      </c>
      <c r="D172" s="272">
        <v>3</v>
      </c>
      <c r="E172" s="272">
        <v>4</v>
      </c>
      <c r="F172" s="272">
        <v>5</v>
      </c>
      <c r="G172" s="272">
        <v>6</v>
      </c>
      <c r="H172" s="272">
        <v>7</v>
      </c>
      <c r="I172" s="272">
        <v>8</v>
      </c>
      <c r="J172" s="272">
        <v>9</v>
      </c>
      <c r="K172" s="272">
        <v>10</v>
      </c>
      <c r="L172" s="272">
        <v>11</v>
      </c>
      <c r="M172" s="272">
        <v>12</v>
      </c>
      <c r="N172" s="272">
        <v>13</v>
      </c>
      <c r="O172" s="272">
        <v>14</v>
      </c>
      <c r="P172" s="272">
        <v>15</v>
      </c>
    </row>
    <row r="173" spans="1:16" ht="12.75">
      <c r="A173" s="77">
        <v>0</v>
      </c>
      <c r="B173" s="224">
        <v>0</v>
      </c>
      <c r="C173" s="224">
        <v>0</v>
      </c>
      <c r="D173" s="224">
        <v>11.3663</v>
      </c>
      <c r="E173" s="224">
        <v>5.2578</v>
      </c>
      <c r="F173" s="224">
        <v>15.8588</v>
      </c>
      <c r="G173" s="224">
        <v>5.1595</v>
      </c>
      <c r="H173" s="224">
        <v>20.355</v>
      </c>
      <c r="I173" s="224">
        <v>5.9875</v>
      </c>
      <c r="J173" s="224">
        <v>25.305</v>
      </c>
      <c r="K173" s="224">
        <v>7.0856</v>
      </c>
      <c r="L173" s="224">
        <v>11.2088</v>
      </c>
      <c r="M173" s="224">
        <v>6.5671</v>
      </c>
      <c r="N173" s="224">
        <v>0</v>
      </c>
      <c r="O173" s="224">
        <v>0</v>
      </c>
      <c r="P173" s="224">
        <v>0</v>
      </c>
    </row>
    <row r="174" spans="1:16" ht="12.75">
      <c r="A174" s="77">
        <v>1</v>
      </c>
      <c r="B174" s="224">
        <v>0</v>
      </c>
      <c r="C174" s="224">
        <v>0</v>
      </c>
      <c r="D174" s="224">
        <v>10.1033</v>
      </c>
      <c r="E174" s="224">
        <v>4.6736</v>
      </c>
      <c r="F174" s="224">
        <v>14.0967</v>
      </c>
      <c r="G174" s="224">
        <v>4.5862</v>
      </c>
      <c r="H174" s="224">
        <v>18.0933</v>
      </c>
      <c r="I174" s="224">
        <v>5.3222</v>
      </c>
      <c r="J174" s="224">
        <v>22.4933</v>
      </c>
      <c r="K174" s="224">
        <v>6.2983</v>
      </c>
      <c r="L174" s="224">
        <v>9.9633</v>
      </c>
      <c r="M174" s="224">
        <v>5.8374</v>
      </c>
      <c r="N174" s="224">
        <v>0</v>
      </c>
      <c r="O174" s="224">
        <v>0</v>
      </c>
      <c r="P174" s="224">
        <v>0</v>
      </c>
    </row>
    <row r="175" spans="1:16" ht="12.75">
      <c r="A175" s="77">
        <v>2</v>
      </c>
      <c r="B175" s="224">
        <v>0</v>
      </c>
      <c r="C175" s="224">
        <v>0</v>
      </c>
      <c r="D175" s="224">
        <v>8.8404</v>
      </c>
      <c r="E175" s="224">
        <v>4.0894</v>
      </c>
      <c r="F175" s="224">
        <v>12.3346</v>
      </c>
      <c r="G175" s="224">
        <v>4.0129</v>
      </c>
      <c r="H175" s="224">
        <v>15.8317</v>
      </c>
      <c r="I175" s="224">
        <v>4.6569</v>
      </c>
      <c r="J175" s="224">
        <v>19.6817</v>
      </c>
      <c r="K175" s="224">
        <v>5.511</v>
      </c>
      <c r="L175" s="224">
        <v>8.7179</v>
      </c>
      <c r="M175" s="224">
        <v>5.1077</v>
      </c>
      <c r="N175" s="224">
        <v>0</v>
      </c>
      <c r="O175" s="224">
        <v>0</v>
      </c>
      <c r="P175" s="224">
        <v>0</v>
      </c>
    </row>
    <row r="176" spans="1:16" ht="12.75">
      <c r="A176" s="77">
        <v>3</v>
      </c>
      <c r="B176" s="224">
        <v>0</v>
      </c>
      <c r="C176" s="224">
        <v>0</v>
      </c>
      <c r="D176" s="224">
        <v>7.5775</v>
      </c>
      <c r="E176" s="224">
        <v>3.5052</v>
      </c>
      <c r="F176" s="224">
        <v>10.5725</v>
      </c>
      <c r="G176" s="224">
        <v>3.4397</v>
      </c>
      <c r="H176" s="224">
        <v>13.57</v>
      </c>
      <c r="I176" s="224">
        <v>3.9917</v>
      </c>
      <c r="J176" s="224">
        <v>16.87</v>
      </c>
      <c r="K176" s="224">
        <v>4.7237</v>
      </c>
      <c r="L176" s="224">
        <v>7.4725</v>
      </c>
      <c r="M176" s="224">
        <v>4.3781</v>
      </c>
      <c r="N176" s="224">
        <v>0</v>
      </c>
      <c r="O176" s="224">
        <v>0</v>
      </c>
      <c r="P176" s="224">
        <v>0</v>
      </c>
    </row>
    <row r="177" spans="1:16" ht="12.75">
      <c r="A177" s="77">
        <v>4</v>
      </c>
      <c r="B177" s="224">
        <v>0</v>
      </c>
      <c r="C177" s="224">
        <v>0</v>
      </c>
      <c r="D177" s="224">
        <v>6.3146</v>
      </c>
      <c r="E177" s="224">
        <v>2.921</v>
      </c>
      <c r="F177" s="224">
        <v>8.8104</v>
      </c>
      <c r="G177" s="224">
        <v>2.8664</v>
      </c>
      <c r="H177" s="224">
        <v>11.3083</v>
      </c>
      <c r="I177" s="224">
        <v>3.3264</v>
      </c>
      <c r="J177" s="224">
        <v>14.0583</v>
      </c>
      <c r="K177" s="224">
        <v>3.9365</v>
      </c>
      <c r="L177" s="224">
        <v>6.2271</v>
      </c>
      <c r="M177" s="224">
        <v>3.6484</v>
      </c>
      <c r="N177" s="224">
        <v>0</v>
      </c>
      <c r="O177" s="224">
        <v>0</v>
      </c>
      <c r="P177" s="224">
        <v>0</v>
      </c>
    </row>
    <row r="178" spans="1:16" ht="12.75">
      <c r="A178" s="77">
        <v>5</v>
      </c>
      <c r="B178" s="224">
        <v>0</v>
      </c>
      <c r="C178" s="224">
        <v>0</v>
      </c>
      <c r="D178" s="224">
        <v>5.0517</v>
      </c>
      <c r="E178" s="224">
        <v>2.3368</v>
      </c>
      <c r="F178" s="224">
        <v>7.0483</v>
      </c>
      <c r="G178" s="224">
        <v>2.2931</v>
      </c>
      <c r="H178" s="224">
        <v>9.0467</v>
      </c>
      <c r="I178" s="224">
        <v>2.6611</v>
      </c>
      <c r="J178" s="224">
        <v>11.2467</v>
      </c>
      <c r="K178" s="224">
        <v>3.1492</v>
      </c>
      <c r="L178" s="224">
        <v>4.9817</v>
      </c>
      <c r="M178" s="224">
        <v>2.9187</v>
      </c>
      <c r="N178" s="224">
        <v>0</v>
      </c>
      <c r="O178" s="224">
        <v>0</v>
      </c>
      <c r="P178" s="224">
        <v>0</v>
      </c>
    </row>
    <row r="179" spans="1:16" ht="12.75">
      <c r="A179" s="77">
        <v>6</v>
      </c>
      <c r="B179" s="224">
        <v>0</v>
      </c>
      <c r="C179" s="224">
        <v>0</v>
      </c>
      <c r="D179" s="224">
        <v>3.7888</v>
      </c>
      <c r="E179" s="224">
        <v>1.7526</v>
      </c>
      <c r="F179" s="224">
        <v>5.2863</v>
      </c>
      <c r="G179" s="224">
        <v>1.7198</v>
      </c>
      <c r="H179" s="224">
        <v>6.785</v>
      </c>
      <c r="I179" s="224">
        <v>1.9958</v>
      </c>
      <c r="J179" s="224">
        <v>8.435</v>
      </c>
      <c r="K179" s="224">
        <v>2.3619</v>
      </c>
      <c r="L179" s="224">
        <v>3.7363</v>
      </c>
      <c r="M179" s="224">
        <v>2.189</v>
      </c>
      <c r="N179" s="224">
        <v>0</v>
      </c>
      <c r="O179" s="224">
        <v>0</v>
      </c>
      <c r="P179" s="224">
        <v>0</v>
      </c>
    </row>
    <row r="180" spans="1:16" ht="12.75">
      <c r="A180" s="77">
        <v>7</v>
      </c>
      <c r="B180" s="224">
        <v>0</v>
      </c>
      <c r="C180" s="224">
        <v>0</v>
      </c>
      <c r="D180" s="224">
        <v>3.7769</v>
      </c>
      <c r="E180" s="224">
        <v>1.7039</v>
      </c>
      <c r="F180" s="224">
        <v>5.0774</v>
      </c>
      <c r="G180" s="224">
        <v>1.6721</v>
      </c>
      <c r="H180" s="224">
        <v>6.506</v>
      </c>
      <c r="I180" s="224">
        <v>1.9404</v>
      </c>
      <c r="J180" s="224">
        <v>8.0714</v>
      </c>
      <c r="K180" s="224">
        <v>2.2963</v>
      </c>
      <c r="L180" s="224">
        <v>3.6572</v>
      </c>
      <c r="M180" s="224">
        <v>2.1282</v>
      </c>
      <c r="N180" s="224">
        <v>0</v>
      </c>
      <c r="O180" s="224">
        <v>0</v>
      </c>
      <c r="P180" s="224">
        <v>0</v>
      </c>
    </row>
    <row r="181" spans="1:16" ht="12.75">
      <c r="A181" s="77">
        <v>8</v>
      </c>
      <c r="B181" s="224">
        <v>0</v>
      </c>
      <c r="C181" s="224">
        <v>0</v>
      </c>
      <c r="D181" s="224">
        <v>3.7651</v>
      </c>
      <c r="E181" s="224">
        <v>1.6552</v>
      </c>
      <c r="F181" s="224">
        <v>4.8685</v>
      </c>
      <c r="G181" s="224">
        <v>1.6243</v>
      </c>
      <c r="H181" s="224">
        <v>6.2271</v>
      </c>
      <c r="I181" s="224">
        <v>1.8849</v>
      </c>
      <c r="J181" s="224">
        <v>7.7079</v>
      </c>
      <c r="K181" s="224">
        <v>2.2307</v>
      </c>
      <c r="L181" s="224">
        <v>3.5781</v>
      </c>
      <c r="M181" s="224">
        <v>2.0674</v>
      </c>
      <c r="N181" s="224">
        <v>0</v>
      </c>
      <c r="O181" s="224">
        <v>0</v>
      </c>
      <c r="P181" s="224">
        <v>0</v>
      </c>
    </row>
    <row r="182" spans="1:16" ht="12.75">
      <c r="A182" s="77">
        <v>9</v>
      </c>
      <c r="B182" s="224">
        <v>0</v>
      </c>
      <c r="C182" s="224">
        <v>0</v>
      </c>
      <c r="D182" s="224">
        <v>3.7532</v>
      </c>
      <c r="E182" s="224">
        <v>1.6066</v>
      </c>
      <c r="F182" s="224">
        <v>4.6596</v>
      </c>
      <c r="G182" s="224">
        <v>1.5765</v>
      </c>
      <c r="H182" s="224">
        <v>5.9481</v>
      </c>
      <c r="I182" s="224">
        <v>1.8295</v>
      </c>
      <c r="J182" s="224">
        <v>7.3443</v>
      </c>
      <c r="K182" s="224">
        <v>2.165</v>
      </c>
      <c r="L182" s="224">
        <v>3.4991</v>
      </c>
      <c r="M182" s="224">
        <v>2.0066</v>
      </c>
      <c r="N182" s="224">
        <v>0</v>
      </c>
      <c r="O182" s="224">
        <v>0</v>
      </c>
      <c r="P182" s="224">
        <v>0</v>
      </c>
    </row>
    <row r="183" spans="1:16" ht="12.75">
      <c r="A183" s="77">
        <v>10</v>
      </c>
      <c r="B183" s="224">
        <v>0</v>
      </c>
      <c r="C183" s="224">
        <v>0</v>
      </c>
      <c r="D183" s="224">
        <v>3.7414</v>
      </c>
      <c r="E183" s="224">
        <v>1.5579</v>
      </c>
      <c r="F183" s="224">
        <v>4.4507</v>
      </c>
      <c r="G183" s="224">
        <v>1.5287</v>
      </c>
      <c r="H183" s="224">
        <v>5.6691</v>
      </c>
      <c r="I183" s="224">
        <v>1.7741</v>
      </c>
      <c r="J183" s="224">
        <v>6.9807</v>
      </c>
      <c r="K183" s="224">
        <v>2.0994</v>
      </c>
      <c r="L183" s="224">
        <v>3.42</v>
      </c>
      <c r="M183" s="224">
        <v>1.9458</v>
      </c>
      <c r="N183" s="224">
        <v>0</v>
      </c>
      <c r="O183" s="224">
        <v>0</v>
      </c>
      <c r="P183" s="224">
        <v>0</v>
      </c>
    </row>
    <row r="184" spans="1:16" ht="12.75">
      <c r="A184" s="77">
        <v>11</v>
      </c>
      <c r="B184" s="224">
        <v>0</v>
      </c>
      <c r="C184" s="224">
        <v>0</v>
      </c>
      <c r="D184" s="224">
        <v>3.7295</v>
      </c>
      <c r="E184" s="224">
        <v>1.5092</v>
      </c>
      <c r="F184" s="224">
        <v>4.2418</v>
      </c>
      <c r="G184" s="224">
        <v>1.481</v>
      </c>
      <c r="H184" s="224">
        <v>5.3901</v>
      </c>
      <c r="I184" s="224">
        <v>1.7186</v>
      </c>
      <c r="J184" s="224">
        <v>6.6171</v>
      </c>
      <c r="K184" s="224">
        <v>2.0338</v>
      </c>
      <c r="L184" s="224">
        <v>3.341</v>
      </c>
      <c r="M184" s="224">
        <v>1.885</v>
      </c>
      <c r="N184" s="224">
        <v>0</v>
      </c>
      <c r="O184" s="224">
        <v>0</v>
      </c>
      <c r="P184" s="224">
        <v>0</v>
      </c>
    </row>
    <row r="185" spans="1:16" ht="12.75">
      <c r="A185" s="77">
        <v>12</v>
      </c>
      <c r="B185" s="224">
        <v>0</v>
      </c>
      <c r="C185" s="224">
        <v>0</v>
      </c>
      <c r="D185" s="224">
        <v>3.7177</v>
      </c>
      <c r="E185" s="224">
        <v>1.4605</v>
      </c>
      <c r="F185" s="224">
        <v>4.0329</v>
      </c>
      <c r="G185" s="224">
        <v>1.4332</v>
      </c>
      <c r="H185" s="224">
        <v>5.1112</v>
      </c>
      <c r="I185" s="224">
        <v>1.6632</v>
      </c>
      <c r="J185" s="224">
        <v>6.2536</v>
      </c>
      <c r="K185" s="224">
        <v>1.9682</v>
      </c>
      <c r="L185" s="224">
        <v>3.2619</v>
      </c>
      <c r="M185" s="224">
        <v>1.8242</v>
      </c>
      <c r="N185" s="224">
        <v>0</v>
      </c>
      <c r="O185" s="224">
        <v>0</v>
      </c>
      <c r="P185" s="224">
        <v>0</v>
      </c>
    </row>
    <row r="186" spans="1:16" ht="12.75">
      <c r="A186" s="77">
        <v>13</v>
      </c>
      <c r="B186" s="224">
        <v>0</v>
      </c>
      <c r="C186" s="224">
        <v>0</v>
      </c>
      <c r="D186" s="224">
        <v>3.7059</v>
      </c>
      <c r="E186" s="224">
        <v>1.4118</v>
      </c>
      <c r="F186" s="224">
        <v>3.824</v>
      </c>
      <c r="G186" s="224">
        <v>1.3854</v>
      </c>
      <c r="H186" s="224">
        <v>4.8322</v>
      </c>
      <c r="I186" s="224">
        <v>1.6077</v>
      </c>
      <c r="J186" s="224">
        <v>5.89</v>
      </c>
      <c r="K186" s="224">
        <v>1.9026</v>
      </c>
      <c r="L186" s="224">
        <v>3.1829</v>
      </c>
      <c r="M186" s="224">
        <v>1.7634</v>
      </c>
      <c r="N186" s="224">
        <v>0</v>
      </c>
      <c r="O186" s="224">
        <v>0</v>
      </c>
      <c r="P186" s="224">
        <v>0</v>
      </c>
    </row>
    <row r="187" spans="1:16" ht="12.75">
      <c r="A187" s="77">
        <v>14</v>
      </c>
      <c r="B187" s="224">
        <v>0</v>
      </c>
      <c r="C187" s="224">
        <v>0</v>
      </c>
      <c r="D187" s="224">
        <v>3.694</v>
      </c>
      <c r="E187" s="224">
        <v>1.3631</v>
      </c>
      <c r="F187" s="224">
        <v>3.6151</v>
      </c>
      <c r="G187" s="224">
        <v>1.3376</v>
      </c>
      <c r="H187" s="224">
        <v>4.5532</v>
      </c>
      <c r="I187" s="224">
        <v>1.5523</v>
      </c>
      <c r="J187" s="224">
        <v>5.5264</v>
      </c>
      <c r="K187" s="224">
        <v>1.837</v>
      </c>
      <c r="L187" s="224">
        <v>3.1038</v>
      </c>
      <c r="M187" s="224">
        <v>1.7026</v>
      </c>
      <c r="N187" s="224">
        <v>0</v>
      </c>
      <c r="O187" s="224">
        <v>0</v>
      </c>
      <c r="P187" s="224">
        <v>0</v>
      </c>
    </row>
    <row r="188" spans="1:16" ht="12.75">
      <c r="A188" s="77">
        <v>15</v>
      </c>
      <c r="B188" s="224">
        <v>0</v>
      </c>
      <c r="C188" s="224">
        <v>0</v>
      </c>
      <c r="D188" s="224">
        <v>3.6822</v>
      </c>
      <c r="E188" s="224">
        <v>1.3145</v>
      </c>
      <c r="F188" s="224">
        <v>3.4062</v>
      </c>
      <c r="G188" s="224">
        <v>1.2899</v>
      </c>
      <c r="H188" s="224">
        <v>4.2743</v>
      </c>
      <c r="I188" s="224">
        <v>1.4969</v>
      </c>
      <c r="J188" s="224">
        <v>5.1629</v>
      </c>
      <c r="K188" s="224">
        <v>1.7714</v>
      </c>
      <c r="L188" s="224">
        <v>3.0248</v>
      </c>
      <c r="M188" s="224">
        <v>1.6418</v>
      </c>
      <c r="N188" s="224">
        <v>0</v>
      </c>
      <c r="O188" s="224">
        <v>0</v>
      </c>
      <c r="P188" s="224">
        <v>0</v>
      </c>
    </row>
    <row r="189" spans="1:16" ht="12.75">
      <c r="A189" s="77">
        <v>16</v>
      </c>
      <c r="B189" s="224">
        <v>0</v>
      </c>
      <c r="C189" s="224">
        <v>0</v>
      </c>
      <c r="D189" s="224">
        <v>3.6703</v>
      </c>
      <c r="E189" s="224">
        <v>1.2658</v>
      </c>
      <c r="F189" s="224">
        <v>3.1973</v>
      </c>
      <c r="G189" s="224">
        <v>1.2421</v>
      </c>
      <c r="H189" s="224">
        <v>3.9953</v>
      </c>
      <c r="I189" s="224">
        <v>1.4414</v>
      </c>
      <c r="J189" s="224">
        <v>4.7993</v>
      </c>
      <c r="K189" s="224">
        <v>1.7058</v>
      </c>
      <c r="L189" s="224">
        <v>2.9457</v>
      </c>
      <c r="M189" s="224">
        <v>1.581</v>
      </c>
      <c r="N189" s="224">
        <v>0</v>
      </c>
      <c r="O189" s="224">
        <v>0</v>
      </c>
      <c r="P189" s="224">
        <v>0</v>
      </c>
    </row>
    <row r="190" spans="1:16" ht="12.75">
      <c r="A190" s="77">
        <v>17</v>
      </c>
      <c r="B190" s="224">
        <v>0</v>
      </c>
      <c r="C190" s="224">
        <v>0</v>
      </c>
      <c r="D190" s="224">
        <v>3.6585</v>
      </c>
      <c r="E190" s="224">
        <v>1.2171</v>
      </c>
      <c r="F190" s="224">
        <v>2.9884</v>
      </c>
      <c r="G190" s="224">
        <v>1.1943</v>
      </c>
      <c r="H190" s="224">
        <v>3.7163</v>
      </c>
      <c r="I190" s="224">
        <v>1.386</v>
      </c>
      <c r="J190" s="224">
        <v>4.4357</v>
      </c>
      <c r="K190" s="224">
        <v>1.6402</v>
      </c>
      <c r="L190" s="224">
        <v>2.8667</v>
      </c>
      <c r="M190" s="224">
        <v>1.5202</v>
      </c>
      <c r="N190" s="224">
        <v>0</v>
      </c>
      <c r="O190" s="224">
        <v>0</v>
      </c>
      <c r="P190" s="224">
        <v>0</v>
      </c>
    </row>
    <row r="191" spans="1:16" ht="12.75">
      <c r="A191" s="77">
        <v>18</v>
      </c>
      <c r="B191" s="224">
        <v>0</v>
      </c>
      <c r="C191" s="224">
        <v>0</v>
      </c>
      <c r="D191" s="224">
        <v>3.6467</v>
      </c>
      <c r="E191" s="224">
        <v>1.1684</v>
      </c>
      <c r="F191" s="224">
        <v>2.7796</v>
      </c>
      <c r="G191" s="224">
        <v>1.1466</v>
      </c>
      <c r="H191" s="224">
        <v>3.4374</v>
      </c>
      <c r="I191" s="224">
        <v>1.3306</v>
      </c>
      <c r="J191" s="224">
        <v>4.0722</v>
      </c>
      <c r="K191" s="224">
        <v>1.5746</v>
      </c>
      <c r="L191" s="224">
        <v>2.7876</v>
      </c>
      <c r="M191" s="224">
        <v>1.4594</v>
      </c>
      <c r="N191" s="224">
        <v>3.4073</v>
      </c>
      <c r="O191" s="224">
        <v>1.3085</v>
      </c>
      <c r="P191" s="224">
        <v>0</v>
      </c>
    </row>
    <row r="192" spans="1:16" ht="12.75">
      <c r="A192" s="77">
        <v>19</v>
      </c>
      <c r="B192" s="224">
        <v>0</v>
      </c>
      <c r="C192" s="224">
        <v>0</v>
      </c>
      <c r="D192" s="224">
        <v>3.8044</v>
      </c>
      <c r="E192" s="224">
        <v>1.1465</v>
      </c>
      <c r="F192" s="224">
        <v>2.8569</v>
      </c>
      <c r="G192" s="224">
        <v>1.1223</v>
      </c>
      <c r="H192" s="224">
        <v>3.4229</v>
      </c>
      <c r="I192" s="224">
        <v>1.3026</v>
      </c>
      <c r="J192" s="224">
        <v>3.9414</v>
      </c>
      <c r="K192" s="224">
        <v>1.5351</v>
      </c>
      <c r="L192" s="224">
        <v>2.7299</v>
      </c>
      <c r="M192" s="224">
        <v>1.4486</v>
      </c>
      <c r="N192" s="224">
        <v>3.3126</v>
      </c>
      <c r="O192" s="224">
        <v>1.2721</v>
      </c>
      <c r="P192" s="224">
        <v>0</v>
      </c>
    </row>
    <row r="193" spans="1:16" ht="12.75">
      <c r="A193" s="77">
        <v>20</v>
      </c>
      <c r="B193" s="224">
        <v>0</v>
      </c>
      <c r="C193" s="224">
        <v>0</v>
      </c>
      <c r="D193" s="224">
        <v>3.9621</v>
      </c>
      <c r="E193" s="224">
        <v>1.1246</v>
      </c>
      <c r="F193" s="224">
        <v>2.9343</v>
      </c>
      <c r="G193" s="224">
        <v>1.0981</v>
      </c>
      <c r="H193" s="224">
        <v>3.4084</v>
      </c>
      <c r="I193" s="224">
        <v>1.2747</v>
      </c>
      <c r="J193" s="224">
        <v>3.8107</v>
      </c>
      <c r="K193" s="224">
        <v>1.4957</v>
      </c>
      <c r="L193" s="224">
        <v>2.6723</v>
      </c>
      <c r="M193" s="224">
        <v>1.4378</v>
      </c>
      <c r="N193" s="224">
        <v>3.218</v>
      </c>
      <c r="O193" s="224">
        <v>1.2358</v>
      </c>
      <c r="P193" s="224">
        <v>0</v>
      </c>
    </row>
    <row r="194" spans="1:16" ht="12.75">
      <c r="A194" s="77">
        <v>21</v>
      </c>
      <c r="B194" s="224">
        <v>0</v>
      </c>
      <c r="C194" s="224">
        <v>0</v>
      </c>
      <c r="D194" s="224">
        <v>4.1199</v>
      </c>
      <c r="E194" s="224">
        <v>1.1026</v>
      </c>
      <c r="F194" s="224">
        <v>3.0117</v>
      </c>
      <c r="G194" s="224">
        <v>1.0739</v>
      </c>
      <c r="H194" s="224">
        <v>3.3939</v>
      </c>
      <c r="I194" s="224">
        <v>1.2468</v>
      </c>
      <c r="J194" s="224">
        <v>3.68</v>
      </c>
      <c r="K194" s="224">
        <v>1.4562</v>
      </c>
      <c r="L194" s="224">
        <v>2.6146</v>
      </c>
      <c r="M194" s="224">
        <v>1.427</v>
      </c>
      <c r="N194" s="224">
        <v>3.1233</v>
      </c>
      <c r="O194" s="224">
        <v>1.1994</v>
      </c>
      <c r="P194" s="224">
        <v>0</v>
      </c>
    </row>
    <row r="195" spans="1:16" ht="12.75">
      <c r="A195" s="77">
        <v>22</v>
      </c>
      <c r="B195" s="224">
        <v>0</v>
      </c>
      <c r="C195" s="224">
        <v>0</v>
      </c>
      <c r="D195" s="224">
        <v>4.2776</v>
      </c>
      <c r="E195" s="224">
        <v>1.0807</v>
      </c>
      <c r="F195" s="224">
        <v>3.0891</v>
      </c>
      <c r="G195" s="224">
        <v>1.0496</v>
      </c>
      <c r="H195" s="224">
        <v>3.3795</v>
      </c>
      <c r="I195" s="224">
        <v>1.2189</v>
      </c>
      <c r="J195" s="224">
        <v>3.5493</v>
      </c>
      <c r="K195" s="224">
        <v>1.4168</v>
      </c>
      <c r="L195" s="224">
        <v>2.5569</v>
      </c>
      <c r="M195" s="224">
        <v>1.4162</v>
      </c>
      <c r="N195" s="224">
        <v>3.0287</v>
      </c>
      <c r="O195" s="224">
        <v>1.1631</v>
      </c>
      <c r="P195" s="224">
        <v>0</v>
      </c>
    </row>
    <row r="196" spans="1:16" ht="12.75">
      <c r="A196" s="77">
        <v>23</v>
      </c>
      <c r="B196" s="224">
        <v>0</v>
      </c>
      <c r="C196" s="224">
        <v>0</v>
      </c>
      <c r="D196" s="224">
        <v>4.4354</v>
      </c>
      <c r="E196" s="224">
        <v>1.0588</v>
      </c>
      <c r="F196" s="224">
        <v>3.1664</v>
      </c>
      <c r="G196" s="224">
        <v>1.0254</v>
      </c>
      <c r="H196" s="224">
        <v>3.365</v>
      </c>
      <c r="I196" s="224">
        <v>1.1909</v>
      </c>
      <c r="J196" s="224">
        <v>3.4186</v>
      </c>
      <c r="K196" s="224">
        <v>1.3773</v>
      </c>
      <c r="L196" s="224">
        <v>2.4992</v>
      </c>
      <c r="M196" s="224">
        <v>1.4054</v>
      </c>
      <c r="N196" s="224">
        <v>2.934</v>
      </c>
      <c r="O196" s="224">
        <v>1.1267</v>
      </c>
      <c r="P196" s="224">
        <v>0</v>
      </c>
    </row>
    <row r="197" spans="1:16" ht="12.75">
      <c r="A197" s="77">
        <v>24</v>
      </c>
      <c r="B197" s="224">
        <v>0</v>
      </c>
      <c r="C197" s="224">
        <v>0</v>
      </c>
      <c r="D197" s="224">
        <v>4.5931</v>
      </c>
      <c r="E197" s="224">
        <v>1.0369</v>
      </c>
      <c r="F197" s="224">
        <v>3.2438</v>
      </c>
      <c r="G197" s="224">
        <v>1.0012</v>
      </c>
      <c r="H197" s="224">
        <v>3.3505</v>
      </c>
      <c r="I197" s="224">
        <v>1.163</v>
      </c>
      <c r="J197" s="224">
        <v>3.2879</v>
      </c>
      <c r="K197" s="224">
        <v>1.3378</v>
      </c>
      <c r="L197" s="224">
        <v>2.4416</v>
      </c>
      <c r="M197" s="224">
        <v>1.3946</v>
      </c>
      <c r="N197" s="224">
        <v>2.8394</v>
      </c>
      <c r="O197" s="224">
        <v>1.0904</v>
      </c>
      <c r="P197" s="224">
        <v>0</v>
      </c>
    </row>
    <row r="198" spans="1:16" ht="12.75">
      <c r="A198" s="77">
        <v>25</v>
      </c>
      <c r="B198" s="224">
        <v>0</v>
      </c>
      <c r="C198" s="224">
        <v>0</v>
      </c>
      <c r="D198" s="224">
        <v>4.7509</v>
      </c>
      <c r="E198" s="224">
        <v>1.0149</v>
      </c>
      <c r="F198" s="224">
        <v>3.3212</v>
      </c>
      <c r="G198" s="224">
        <v>0.9769</v>
      </c>
      <c r="H198" s="224">
        <v>3.3361</v>
      </c>
      <c r="I198" s="224">
        <v>1.1351</v>
      </c>
      <c r="J198" s="224">
        <v>3.1572</v>
      </c>
      <c r="K198" s="224">
        <v>1.2984</v>
      </c>
      <c r="L198" s="224">
        <v>2.3839</v>
      </c>
      <c r="M198" s="224">
        <v>1.3838</v>
      </c>
      <c r="N198" s="224">
        <v>2.7447</v>
      </c>
      <c r="O198" s="224">
        <v>1.054</v>
      </c>
      <c r="P198" s="224">
        <v>0</v>
      </c>
    </row>
    <row r="199" spans="1:16" ht="12.75">
      <c r="A199" s="77">
        <v>26</v>
      </c>
      <c r="B199" s="224">
        <v>0</v>
      </c>
      <c r="C199" s="224">
        <v>0</v>
      </c>
      <c r="D199" s="224">
        <v>4.9086</v>
      </c>
      <c r="E199" s="224">
        <v>0.993</v>
      </c>
      <c r="F199" s="224">
        <v>3.3986</v>
      </c>
      <c r="G199" s="224">
        <v>0.9527</v>
      </c>
      <c r="H199" s="224">
        <v>3.3216</v>
      </c>
      <c r="I199" s="224">
        <v>1.1072</v>
      </c>
      <c r="J199" s="224">
        <v>3.0265</v>
      </c>
      <c r="K199" s="224">
        <v>1.2589</v>
      </c>
      <c r="L199" s="224">
        <v>2.3262</v>
      </c>
      <c r="M199" s="224">
        <v>1.3731</v>
      </c>
      <c r="N199" s="224">
        <v>2.6501</v>
      </c>
      <c r="O199" s="224">
        <v>1.0177</v>
      </c>
      <c r="P199" s="224">
        <v>0</v>
      </c>
    </row>
    <row r="200" spans="1:16" ht="12.75">
      <c r="A200" s="77">
        <v>27</v>
      </c>
      <c r="B200" s="224">
        <v>0</v>
      </c>
      <c r="C200" s="224">
        <v>0</v>
      </c>
      <c r="D200" s="224">
        <v>5.0664</v>
      </c>
      <c r="E200" s="224">
        <v>0.9711</v>
      </c>
      <c r="F200" s="224">
        <v>3.476</v>
      </c>
      <c r="G200" s="224">
        <v>0.9285</v>
      </c>
      <c r="H200" s="224">
        <v>3.3071</v>
      </c>
      <c r="I200" s="224">
        <v>1.0793</v>
      </c>
      <c r="J200" s="224">
        <v>2.8957</v>
      </c>
      <c r="K200" s="224">
        <v>1.2195</v>
      </c>
      <c r="L200" s="224">
        <v>2.2685</v>
      </c>
      <c r="M200" s="224">
        <v>1.3623</v>
      </c>
      <c r="N200" s="224">
        <v>2.5554</v>
      </c>
      <c r="O200" s="224">
        <v>0.9813</v>
      </c>
      <c r="P200" s="224">
        <v>0</v>
      </c>
    </row>
    <row r="201" spans="1:16" ht="12.75">
      <c r="A201" s="77">
        <v>28</v>
      </c>
      <c r="B201" s="224">
        <v>0</v>
      </c>
      <c r="C201" s="224">
        <v>0</v>
      </c>
      <c r="D201" s="224">
        <v>5.2241</v>
      </c>
      <c r="E201" s="224">
        <v>0.9492</v>
      </c>
      <c r="F201" s="224">
        <v>3.5533</v>
      </c>
      <c r="G201" s="224">
        <v>0.9043</v>
      </c>
      <c r="H201" s="224">
        <v>3.2926</v>
      </c>
      <c r="I201" s="224">
        <v>1.0513</v>
      </c>
      <c r="J201" s="224">
        <v>2.765</v>
      </c>
      <c r="K201" s="224">
        <v>1.18</v>
      </c>
      <c r="L201" s="224">
        <v>2.2109</v>
      </c>
      <c r="M201" s="224">
        <v>1.3515</v>
      </c>
      <c r="N201" s="224">
        <v>2.4608</v>
      </c>
      <c r="O201" s="224">
        <v>0.945</v>
      </c>
      <c r="P201" s="224">
        <v>0</v>
      </c>
    </row>
    <row r="202" spans="1:16" ht="12.75">
      <c r="A202" s="77">
        <v>29</v>
      </c>
      <c r="B202" s="224">
        <v>0</v>
      </c>
      <c r="C202" s="224">
        <v>0</v>
      </c>
      <c r="D202" s="224">
        <v>5.3819</v>
      </c>
      <c r="E202" s="224">
        <v>0.9272</v>
      </c>
      <c r="F202" s="224">
        <v>3.6307</v>
      </c>
      <c r="G202" s="224">
        <v>0.88</v>
      </c>
      <c r="H202" s="224">
        <v>3.2782</v>
      </c>
      <c r="I202" s="224">
        <v>1.0234</v>
      </c>
      <c r="J202" s="224">
        <v>2.6343</v>
      </c>
      <c r="K202" s="224">
        <v>1.1406</v>
      </c>
      <c r="L202" s="224">
        <v>2.1532</v>
      </c>
      <c r="M202" s="224">
        <v>1.3407</v>
      </c>
      <c r="N202" s="224">
        <v>2.3661</v>
      </c>
      <c r="O202" s="224">
        <v>0.9086</v>
      </c>
      <c r="P202" s="224">
        <v>0</v>
      </c>
    </row>
    <row r="203" spans="1:16" ht="12.75">
      <c r="A203" s="77">
        <v>30</v>
      </c>
      <c r="B203" s="224">
        <v>0</v>
      </c>
      <c r="C203" s="224">
        <v>0</v>
      </c>
      <c r="D203" s="224">
        <v>5.5396</v>
      </c>
      <c r="E203" s="224">
        <v>0.9053</v>
      </c>
      <c r="F203" s="224">
        <v>3.7081</v>
      </c>
      <c r="G203" s="224">
        <v>0.8558</v>
      </c>
      <c r="H203" s="224">
        <v>3.2637</v>
      </c>
      <c r="I203" s="224">
        <v>0.9955</v>
      </c>
      <c r="J203" s="224">
        <v>2.5036</v>
      </c>
      <c r="K203" s="224">
        <v>1.1011</v>
      </c>
      <c r="L203" s="224">
        <v>2.0955</v>
      </c>
      <c r="M203" s="224">
        <v>1.3299</v>
      </c>
      <c r="N203" s="224">
        <v>2.2715</v>
      </c>
      <c r="O203" s="224">
        <v>0.8723</v>
      </c>
      <c r="P203" s="224">
        <v>0</v>
      </c>
    </row>
    <row r="204" spans="1:16" ht="12.75">
      <c r="A204" s="77">
        <v>31</v>
      </c>
      <c r="B204" s="224">
        <v>0</v>
      </c>
      <c r="C204" s="224">
        <v>0</v>
      </c>
      <c r="D204" s="224">
        <v>5.4321</v>
      </c>
      <c r="E204" s="224">
        <v>0.8897</v>
      </c>
      <c r="F204" s="224">
        <v>3.7084</v>
      </c>
      <c r="G204" s="224">
        <v>0.8402</v>
      </c>
      <c r="H204" s="224">
        <v>3.2321</v>
      </c>
      <c r="I204" s="224">
        <v>0.9744</v>
      </c>
      <c r="J204" s="224">
        <v>2.5055</v>
      </c>
      <c r="K204" s="224">
        <v>1.0862</v>
      </c>
      <c r="L204" s="224">
        <v>2.0788</v>
      </c>
      <c r="M204" s="224">
        <v>1.3103</v>
      </c>
      <c r="N204" s="224">
        <v>2.2011</v>
      </c>
      <c r="O204" s="224">
        <v>0.8749</v>
      </c>
      <c r="P204" s="224">
        <v>0</v>
      </c>
    </row>
    <row r="205" spans="1:16" ht="12.75">
      <c r="A205" s="77">
        <v>32</v>
      </c>
      <c r="B205" s="224">
        <v>0</v>
      </c>
      <c r="C205" s="224">
        <v>0</v>
      </c>
      <c r="D205" s="224">
        <v>5.3246</v>
      </c>
      <c r="E205" s="224">
        <v>0.874</v>
      </c>
      <c r="F205" s="224">
        <v>3.7087</v>
      </c>
      <c r="G205" s="224">
        <v>0.8246</v>
      </c>
      <c r="H205" s="224">
        <v>3.2004</v>
      </c>
      <c r="I205" s="224">
        <v>0.9533</v>
      </c>
      <c r="J205" s="224">
        <v>2.5074</v>
      </c>
      <c r="K205" s="224">
        <v>1.0713</v>
      </c>
      <c r="L205" s="224">
        <v>2.0621</v>
      </c>
      <c r="M205" s="224">
        <v>1.2908</v>
      </c>
      <c r="N205" s="224">
        <v>2.1307</v>
      </c>
      <c r="O205" s="224">
        <v>0.8775</v>
      </c>
      <c r="P205" s="224">
        <v>0</v>
      </c>
    </row>
    <row r="206" spans="1:16" ht="12.75">
      <c r="A206" s="77">
        <v>33</v>
      </c>
      <c r="B206" s="224">
        <v>0</v>
      </c>
      <c r="C206" s="224">
        <v>0</v>
      </c>
      <c r="D206" s="224">
        <v>5.217</v>
      </c>
      <c r="E206" s="224">
        <v>0.8584</v>
      </c>
      <c r="F206" s="224">
        <v>3.709</v>
      </c>
      <c r="G206" s="224">
        <v>0.809</v>
      </c>
      <c r="H206" s="224">
        <v>3.1688</v>
      </c>
      <c r="I206" s="224">
        <v>0.9323</v>
      </c>
      <c r="J206" s="224">
        <v>2.5092</v>
      </c>
      <c r="K206" s="224">
        <v>1.0564</v>
      </c>
      <c r="L206" s="224">
        <v>2.0453</v>
      </c>
      <c r="M206" s="224">
        <v>1.2712</v>
      </c>
      <c r="N206" s="224">
        <v>2.0603</v>
      </c>
      <c r="O206" s="224">
        <v>0.8802</v>
      </c>
      <c r="P206" s="224">
        <v>0</v>
      </c>
    </row>
    <row r="207" spans="1:16" ht="12.75">
      <c r="A207" s="77">
        <v>34</v>
      </c>
      <c r="B207" s="224">
        <v>0</v>
      </c>
      <c r="C207" s="224">
        <v>0</v>
      </c>
      <c r="D207" s="224">
        <v>5.1095</v>
      </c>
      <c r="E207" s="224">
        <v>0.8427</v>
      </c>
      <c r="F207" s="224">
        <v>3.7093</v>
      </c>
      <c r="G207" s="224">
        <v>0.7934</v>
      </c>
      <c r="H207" s="224">
        <v>3.1371</v>
      </c>
      <c r="I207" s="224">
        <v>0.9112</v>
      </c>
      <c r="J207" s="224">
        <v>2.5111</v>
      </c>
      <c r="K207" s="224">
        <v>1.0416</v>
      </c>
      <c r="L207" s="224">
        <v>2.0286</v>
      </c>
      <c r="M207" s="224">
        <v>1.2516</v>
      </c>
      <c r="N207" s="224">
        <v>1.99</v>
      </c>
      <c r="O207" s="224">
        <v>0.8828</v>
      </c>
      <c r="P207" s="224">
        <v>0</v>
      </c>
    </row>
    <row r="208" spans="1:16" ht="12.75">
      <c r="A208" s="77">
        <v>35</v>
      </c>
      <c r="B208" s="224">
        <v>0</v>
      </c>
      <c r="C208" s="224">
        <v>0</v>
      </c>
      <c r="D208" s="224">
        <v>5.002</v>
      </c>
      <c r="E208" s="224">
        <v>0.8271</v>
      </c>
      <c r="F208" s="224">
        <v>3.7096</v>
      </c>
      <c r="G208" s="224">
        <v>0.7779</v>
      </c>
      <c r="H208" s="224">
        <v>3.1055</v>
      </c>
      <c r="I208" s="224">
        <v>0.8901</v>
      </c>
      <c r="J208" s="224">
        <v>2.513</v>
      </c>
      <c r="K208" s="224">
        <v>1.0267</v>
      </c>
      <c r="L208" s="224">
        <v>2.0119</v>
      </c>
      <c r="M208" s="224">
        <v>1.2321</v>
      </c>
      <c r="N208" s="224">
        <v>1.9196</v>
      </c>
      <c r="O208" s="224">
        <v>0.8854</v>
      </c>
      <c r="P208" s="224">
        <v>0</v>
      </c>
    </row>
    <row r="209" spans="1:16" ht="12.75">
      <c r="A209" s="77">
        <v>36</v>
      </c>
      <c r="B209" s="224">
        <v>0</v>
      </c>
      <c r="C209" s="224">
        <v>0</v>
      </c>
      <c r="D209" s="224">
        <v>4.8945</v>
      </c>
      <c r="E209" s="224">
        <v>0.8115</v>
      </c>
      <c r="F209" s="224">
        <v>3.7099</v>
      </c>
      <c r="G209" s="224">
        <v>0.7623</v>
      </c>
      <c r="H209" s="224">
        <v>3.0738</v>
      </c>
      <c r="I209" s="224">
        <v>0.869</v>
      </c>
      <c r="J209" s="224">
        <v>2.5149</v>
      </c>
      <c r="K209" s="224">
        <v>1.0118</v>
      </c>
      <c r="L209" s="224">
        <v>1.9952</v>
      </c>
      <c r="M209" s="224">
        <v>1.2125</v>
      </c>
      <c r="N209" s="224">
        <v>1.8492</v>
      </c>
      <c r="O209" s="224">
        <v>0.888</v>
      </c>
      <c r="P209" s="224">
        <v>0</v>
      </c>
    </row>
    <row r="210" spans="1:16" ht="12.75">
      <c r="A210" s="77">
        <v>37</v>
      </c>
      <c r="B210" s="224">
        <v>0</v>
      </c>
      <c r="C210" s="224">
        <v>0</v>
      </c>
      <c r="D210" s="224">
        <v>4.787</v>
      </c>
      <c r="E210" s="224">
        <v>0.7958</v>
      </c>
      <c r="F210" s="224">
        <v>3.7102</v>
      </c>
      <c r="G210" s="224">
        <v>0.7467</v>
      </c>
      <c r="H210" s="224">
        <v>3.0422</v>
      </c>
      <c r="I210" s="224">
        <v>0.848</v>
      </c>
      <c r="J210" s="224">
        <v>2.5168</v>
      </c>
      <c r="K210" s="224">
        <v>0.9969</v>
      </c>
      <c r="L210" s="224">
        <v>1.9785</v>
      </c>
      <c r="M210" s="224">
        <v>1.1929</v>
      </c>
      <c r="N210" s="224">
        <v>1.7788</v>
      </c>
      <c r="O210" s="224">
        <v>0.8907</v>
      </c>
      <c r="P210" s="224">
        <v>0</v>
      </c>
    </row>
    <row r="211" spans="1:16" ht="12.75">
      <c r="A211" s="77">
        <v>38</v>
      </c>
      <c r="B211" s="224">
        <v>0</v>
      </c>
      <c r="C211" s="224">
        <v>0</v>
      </c>
      <c r="D211" s="224">
        <v>4.6795</v>
      </c>
      <c r="E211" s="224">
        <v>0.7802</v>
      </c>
      <c r="F211" s="224">
        <v>3.7105</v>
      </c>
      <c r="G211" s="224">
        <v>0.7311</v>
      </c>
      <c r="H211" s="224">
        <v>3.0105</v>
      </c>
      <c r="I211" s="224">
        <v>0.8269</v>
      </c>
      <c r="J211" s="224">
        <v>2.5186</v>
      </c>
      <c r="K211" s="224">
        <v>0.982</v>
      </c>
      <c r="L211" s="224">
        <v>1.9618</v>
      </c>
      <c r="M211" s="224">
        <v>1.1734</v>
      </c>
      <c r="N211" s="224">
        <v>1.7084</v>
      </c>
      <c r="O211" s="224">
        <v>0.8933</v>
      </c>
      <c r="P211" s="224">
        <v>0</v>
      </c>
    </row>
    <row r="212" spans="1:16" ht="12.75">
      <c r="A212" s="77">
        <v>39</v>
      </c>
      <c r="B212" s="224">
        <v>0</v>
      </c>
      <c r="C212" s="224">
        <v>0</v>
      </c>
      <c r="D212" s="224">
        <v>4.5719</v>
      </c>
      <c r="E212" s="224">
        <v>0.7645</v>
      </c>
      <c r="F212" s="224">
        <v>3.7108</v>
      </c>
      <c r="G212" s="224">
        <v>0.7155</v>
      </c>
      <c r="H212" s="224">
        <v>2.9789</v>
      </c>
      <c r="I212" s="224">
        <v>0.8058</v>
      </c>
      <c r="J212" s="224">
        <v>2.5205</v>
      </c>
      <c r="K212" s="224">
        <v>0.9671</v>
      </c>
      <c r="L212" s="224">
        <v>1.945</v>
      </c>
      <c r="M212" s="224">
        <v>1.1538</v>
      </c>
      <c r="N212" s="224">
        <v>1.638</v>
      </c>
      <c r="O212" s="224">
        <v>0.8959</v>
      </c>
      <c r="P212" s="224">
        <v>0</v>
      </c>
    </row>
    <row r="213" spans="1:16" ht="12.75">
      <c r="A213" s="77">
        <v>40</v>
      </c>
      <c r="B213" s="224">
        <v>0</v>
      </c>
      <c r="C213" s="224">
        <v>0</v>
      </c>
      <c r="D213" s="224">
        <v>4.4644</v>
      </c>
      <c r="E213" s="224">
        <v>0.7489</v>
      </c>
      <c r="F213" s="224">
        <v>3.7112</v>
      </c>
      <c r="G213" s="224">
        <v>0.6999</v>
      </c>
      <c r="H213" s="224">
        <v>2.9472</v>
      </c>
      <c r="I213" s="224">
        <v>0.7847</v>
      </c>
      <c r="J213" s="224">
        <v>2.5224</v>
      </c>
      <c r="K213" s="224">
        <v>0.9523</v>
      </c>
      <c r="L213" s="224">
        <v>1.9283</v>
      </c>
      <c r="M213" s="224">
        <v>1.1343</v>
      </c>
      <c r="N213" s="224">
        <v>1.5677</v>
      </c>
      <c r="O213" s="224">
        <v>0.8985</v>
      </c>
      <c r="P213" s="224">
        <v>0</v>
      </c>
    </row>
    <row r="214" spans="1:16" ht="12.75">
      <c r="A214" s="77">
        <v>41</v>
      </c>
      <c r="B214" s="224">
        <v>0</v>
      </c>
      <c r="C214" s="224">
        <v>0</v>
      </c>
      <c r="D214" s="224">
        <v>4.3569</v>
      </c>
      <c r="E214" s="224">
        <v>0.7332</v>
      </c>
      <c r="F214" s="224">
        <v>3.7115</v>
      </c>
      <c r="G214" s="224">
        <v>0.6843</v>
      </c>
      <c r="H214" s="224">
        <v>2.9156</v>
      </c>
      <c r="I214" s="224">
        <v>0.7636</v>
      </c>
      <c r="J214" s="224">
        <v>2.5243</v>
      </c>
      <c r="K214" s="224">
        <v>0.9374</v>
      </c>
      <c r="L214" s="224">
        <v>1.9116</v>
      </c>
      <c r="M214" s="224">
        <v>1.1147</v>
      </c>
      <c r="N214" s="224">
        <v>1.4973</v>
      </c>
      <c r="O214" s="224">
        <v>0.9011</v>
      </c>
      <c r="P214" s="224">
        <v>0</v>
      </c>
    </row>
    <row r="215" spans="1:16" ht="12.75">
      <c r="A215" s="77">
        <v>42</v>
      </c>
      <c r="B215" s="224">
        <v>0</v>
      </c>
      <c r="C215" s="224">
        <v>0</v>
      </c>
      <c r="D215" s="224">
        <v>4.2494</v>
      </c>
      <c r="E215" s="224">
        <v>0.7176</v>
      </c>
      <c r="F215" s="224">
        <v>3.7118</v>
      </c>
      <c r="G215" s="224">
        <v>0.6687</v>
      </c>
      <c r="H215" s="224">
        <v>2.8839</v>
      </c>
      <c r="I215" s="224">
        <v>0.7426</v>
      </c>
      <c r="J215" s="224">
        <v>2.5262</v>
      </c>
      <c r="K215" s="224">
        <v>0.9225</v>
      </c>
      <c r="L215" s="224">
        <v>1.8949</v>
      </c>
      <c r="M215" s="224">
        <v>1.0951</v>
      </c>
      <c r="N215" s="224">
        <v>1.4269</v>
      </c>
      <c r="O215" s="224">
        <v>0.9038</v>
      </c>
      <c r="P215" s="224">
        <v>0</v>
      </c>
    </row>
    <row r="216" spans="1:16" ht="12.75">
      <c r="A216" s="77">
        <v>43</v>
      </c>
      <c r="B216" s="224">
        <v>0</v>
      </c>
      <c r="C216" s="224">
        <v>0</v>
      </c>
      <c r="D216" s="224">
        <v>4.4252</v>
      </c>
      <c r="E216" s="224">
        <v>0.7089</v>
      </c>
      <c r="F216" s="224">
        <v>3.5724</v>
      </c>
      <c r="G216" s="224">
        <v>0.6611</v>
      </c>
      <c r="H216" s="224">
        <v>2.8564</v>
      </c>
      <c r="I216" s="224">
        <v>0.7301</v>
      </c>
      <c r="J216" s="224">
        <v>2.4809</v>
      </c>
      <c r="K216" s="224">
        <v>0.9024</v>
      </c>
      <c r="L216" s="224">
        <v>1.8727</v>
      </c>
      <c r="M216" s="224">
        <v>1.081</v>
      </c>
      <c r="N216" s="224">
        <v>1.3932</v>
      </c>
      <c r="O216" s="224">
        <v>0.8882</v>
      </c>
      <c r="P216" s="224">
        <v>0</v>
      </c>
    </row>
    <row r="217" spans="1:16" ht="12.75">
      <c r="A217" s="77">
        <v>44</v>
      </c>
      <c r="B217" s="224">
        <v>0</v>
      </c>
      <c r="C217" s="224">
        <v>0</v>
      </c>
      <c r="D217" s="224">
        <v>4.6011</v>
      </c>
      <c r="E217" s="224">
        <v>0.7003</v>
      </c>
      <c r="F217" s="224">
        <v>3.433</v>
      </c>
      <c r="G217" s="224">
        <v>0.6535</v>
      </c>
      <c r="H217" s="224">
        <v>2.8288</v>
      </c>
      <c r="I217" s="224">
        <v>0.7176</v>
      </c>
      <c r="J217" s="224">
        <v>2.4357</v>
      </c>
      <c r="K217" s="224">
        <v>0.8823</v>
      </c>
      <c r="L217" s="224">
        <v>1.8505</v>
      </c>
      <c r="M217" s="224">
        <v>1.0669</v>
      </c>
      <c r="N217" s="224">
        <v>1.3595</v>
      </c>
      <c r="O217" s="224">
        <v>0.8727</v>
      </c>
      <c r="P217" s="224">
        <v>0</v>
      </c>
    </row>
    <row r="218" spans="1:16" ht="12.75">
      <c r="A218" s="77">
        <v>45</v>
      </c>
      <c r="B218" s="224">
        <v>0</v>
      </c>
      <c r="C218" s="224">
        <v>0</v>
      </c>
      <c r="D218" s="224">
        <v>4.7769</v>
      </c>
      <c r="E218" s="224">
        <v>0.6916</v>
      </c>
      <c r="F218" s="224">
        <v>3.2937</v>
      </c>
      <c r="G218" s="224">
        <v>0.6458</v>
      </c>
      <c r="H218" s="224">
        <v>2.8012</v>
      </c>
      <c r="I218" s="224">
        <v>0.7051</v>
      </c>
      <c r="J218" s="224">
        <v>2.3904</v>
      </c>
      <c r="K218" s="224">
        <v>0.8622</v>
      </c>
      <c r="L218" s="224">
        <v>1.8283</v>
      </c>
      <c r="M218" s="224">
        <v>1.0527</v>
      </c>
      <c r="N218" s="224">
        <v>1.3257</v>
      </c>
      <c r="O218" s="224">
        <v>0.8572</v>
      </c>
      <c r="P218" s="224">
        <v>0</v>
      </c>
    </row>
    <row r="219" spans="1:16" ht="12.75">
      <c r="A219" s="77">
        <v>46</v>
      </c>
      <c r="B219" s="224">
        <v>0</v>
      </c>
      <c r="C219" s="224">
        <v>0</v>
      </c>
      <c r="D219" s="224">
        <v>4.9528</v>
      </c>
      <c r="E219" s="224">
        <v>0.6829</v>
      </c>
      <c r="F219" s="224">
        <v>3.1543</v>
      </c>
      <c r="G219" s="224">
        <v>0.6382</v>
      </c>
      <c r="H219" s="224">
        <v>2.7737</v>
      </c>
      <c r="I219" s="224">
        <v>0.6926</v>
      </c>
      <c r="J219" s="224">
        <v>2.3452</v>
      </c>
      <c r="K219" s="224">
        <v>0.8421</v>
      </c>
      <c r="L219" s="224">
        <v>1.8061</v>
      </c>
      <c r="M219" s="224">
        <v>1.0386</v>
      </c>
      <c r="N219" s="224">
        <v>1.292</v>
      </c>
      <c r="O219" s="224">
        <v>0.8417</v>
      </c>
      <c r="P219" s="224">
        <v>0</v>
      </c>
    </row>
    <row r="220" spans="1:16" ht="12.75">
      <c r="A220" s="77">
        <v>47</v>
      </c>
      <c r="B220" s="224">
        <v>0</v>
      </c>
      <c r="C220" s="224">
        <v>0</v>
      </c>
      <c r="D220" s="224">
        <v>5.1286</v>
      </c>
      <c r="E220" s="224">
        <v>0.6743</v>
      </c>
      <c r="F220" s="224">
        <v>3.015</v>
      </c>
      <c r="G220" s="224">
        <v>0.6306</v>
      </c>
      <c r="H220" s="224">
        <v>2.7461</v>
      </c>
      <c r="I220" s="224">
        <v>0.6802</v>
      </c>
      <c r="J220" s="224">
        <v>2.3</v>
      </c>
      <c r="K220" s="224">
        <v>0.8219</v>
      </c>
      <c r="L220" s="224">
        <v>1.7839</v>
      </c>
      <c r="M220" s="224">
        <v>1.0245</v>
      </c>
      <c r="N220" s="224">
        <v>1.2583</v>
      </c>
      <c r="O220" s="224">
        <v>0.8262</v>
      </c>
      <c r="P220" s="224">
        <v>0</v>
      </c>
    </row>
    <row r="221" spans="1:16" ht="12.75">
      <c r="A221" s="77">
        <v>48</v>
      </c>
      <c r="B221" s="224">
        <v>0</v>
      </c>
      <c r="C221" s="224">
        <v>0</v>
      </c>
      <c r="D221" s="224">
        <v>5.3045</v>
      </c>
      <c r="E221" s="224">
        <v>0.6656</v>
      </c>
      <c r="F221" s="224">
        <v>2.8756</v>
      </c>
      <c r="G221" s="224">
        <v>0.623</v>
      </c>
      <c r="H221" s="224">
        <v>2.7186</v>
      </c>
      <c r="I221" s="224">
        <v>0.6677</v>
      </c>
      <c r="J221" s="224">
        <v>2.2547</v>
      </c>
      <c r="K221" s="224">
        <v>0.8018</v>
      </c>
      <c r="L221" s="224">
        <v>1.7618</v>
      </c>
      <c r="M221" s="224">
        <v>1.0104</v>
      </c>
      <c r="N221" s="224">
        <v>1.2246</v>
      </c>
      <c r="O221" s="224">
        <v>0.8107</v>
      </c>
      <c r="P221" s="224">
        <v>0</v>
      </c>
    </row>
    <row r="223" ht="12.75">
      <c r="A223" s="76" t="e">
        <f>HLOOKUP('[2]NEER Claim Cost Calculator'!$I$22,B227:Q276,MATCH('[2]NEER Claim Cost Calculator'!$K$22,A227:A276))</f>
        <v>#REF!</v>
      </c>
    </row>
    <row r="224" spans="1:16" ht="12.75">
      <c r="A224" s="475" t="s">
        <v>18234</v>
      </c>
      <c r="B224" s="475"/>
      <c r="C224" s="475"/>
      <c r="D224" s="475"/>
      <c r="E224" s="475"/>
      <c r="F224" s="475"/>
      <c r="G224" s="475"/>
      <c r="H224" s="475"/>
      <c r="I224" s="475"/>
      <c r="J224" s="475"/>
      <c r="K224" s="475"/>
      <c r="L224" s="475"/>
      <c r="M224" s="475"/>
      <c r="N224" s="475"/>
      <c r="O224" s="475"/>
      <c r="P224" s="475"/>
    </row>
    <row r="225" spans="1:16" ht="12.75">
      <c r="A225" s="479" t="s">
        <v>18235</v>
      </c>
      <c r="B225" s="479"/>
      <c r="C225" s="479"/>
      <c r="D225" s="479"/>
      <c r="E225" s="479"/>
      <c r="F225" s="479"/>
      <c r="G225" s="479"/>
      <c r="H225" s="479"/>
      <c r="I225" s="479"/>
      <c r="J225" s="479"/>
      <c r="K225" s="479"/>
      <c r="L225" s="479"/>
      <c r="M225" s="479"/>
      <c r="N225" s="479"/>
      <c r="O225" s="479"/>
      <c r="P225" s="479"/>
    </row>
    <row r="226" spans="1:16" ht="12.75">
      <c r="A226" s="80" t="s">
        <v>18236</v>
      </c>
      <c r="B226" s="222" t="s">
        <v>18237</v>
      </c>
      <c r="C226" s="222" t="s">
        <v>18238</v>
      </c>
      <c r="D226" s="222" t="s">
        <v>18239</v>
      </c>
      <c r="E226" s="222" t="s">
        <v>18240</v>
      </c>
      <c r="F226" s="222" t="s">
        <v>18241</v>
      </c>
      <c r="G226" s="222" t="s">
        <v>18242</v>
      </c>
      <c r="H226" s="222" t="s">
        <v>18243</v>
      </c>
      <c r="I226" s="222" t="s">
        <v>18244</v>
      </c>
      <c r="J226" s="222" t="s">
        <v>18245</v>
      </c>
      <c r="K226" s="222" t="s">
        <v>18246</v>
      </c>
      <c r="L226" s="222" t="s">
        <v>18247</v>
      </c>
      <c r="M226" s="222" t="s">
        <v>18248</v>
      </c>
      <c r="N226" s="222" t="s">
        <v>18249</v>
      </c>
      <c r="O226" s="222" t="s">
        <v>18250</v>
      </c>
      <c r="P226" s="222" t="s">
        <v>18251</v>
      </c>
    </row>
    <row r="227" spans="1:16" ht="12.75">
      <c r="A227" s="82" t="s">
        <v>18252</v>
      </c>
      <c r="B227" s="272">
        <v>1</v>
      </c>
      <c r="C227" s="272">
        <v>2</v>
      </c>
      <c r="D227" s="272">
        <v>3</v>
      </c>
      <c r="E227" s="272">
        <v>4</v>
      </c>
      <c r="F227" s="272">
        <v>5</v>
      </c>
      <c r="G227" s="272">
        <v>6</v>
      </c>
      <c r="H227" s="272">
        <v>7</v>
      </c>
      <c r="I227" s="272">
        <v>8</v>
      </c>
      <c r="J227" s="272">
        <v>9</v>
      </c>
      <c r="K227" s="272">
        <v>10</v>
      </c>
      <c r="L227" s="272">
        <v>11</v>
      </c>
      <c r="M227" s="272">
        <v>12</v>
      </c>
      <c r="N227" s="272">
        <v>13</v>
      </c>
      <c r="O227" s="272">
        <v>14</v>
      </c>
      <c r="P227" s="272">
        <v>15</v>
      </c>
    </row>
    <row r="228" spans="1:16" ht="12.75">
      <c r="A228" s="77">
        <v>0</v>
      </c>
      <c r="B228" s="224">
        <v>0</v>
      </c>
      <c r="C228" s="224">
        <v>0</v>
      </c>
      <c r="D228" s="224">
        <v>7.4663</v>
      </c>
      <c r="E228" s="224">
        <v>2.7236</v>
      </c>
      <c r="F228" s="224">
        <v>14.2838</v>
      </c>
      <c r="G228" s="224">
        <v>3.3896</v>
      </c>
      <c r="H228" s="224">
        <v>17.6325</v>
      </c>
      <c r="I228" s="224">
        <v>3.733</v>
      </c>
      <c r="J228" s="224">
        <v>17.499</v>
      </c>
      <c r="K228" s="224">
        <v>4.4619</v>
      </c>
      <c r="L228" s="224">
        <v>29.6792</v>
      </c>
      <c r="M228" s="224">
        <v>4.2166</v>
      </c>
      <c r="N228" s="224">
        <v>0</v>
      </c>
      <c r="O228" s="224">
        <v>0</v>
      </c>
      <c r="P228" s="224">
        <v>0</v>
      </c>
    </row>
    <row r="229" spans="1:16" ht="12.75">
      <c r="A229" s="77">
        <v>1</v>
      </c>
      <c r="B229" s="224">
        <v>0</v>
      </c>
      <c r="C229" s="224">
        <v>0</v>
      </c>
      <c r="D229" s="224">
        <v>6.6367</v>
      </c>
      <c r="E229" s="224">
        <v>2.421</v>
      </c>
      <c r="F229" s="224">
        <v>12.6967</v>
      </c>
      <c r="G229" s="224">
        <v>3.013</v>
      </c>
      <c r="H229" s="224">
        <v>15.6733</v>
      </c>
      <c r="I229" s="224">
        <v>3.3182</v>
      </c>
      <c r="J229" s="224">
        <v>15.5547</v>
      </c>
      <c r="K229" s="224">
        <v>3.9661</v>
      </c>
      <c r="L229" s="224">
        <v>26.3815</v>
      </c>
      <c r="M229" s="224">
        <v>3.7481</v>
      </c>
      <c r="N229" s="224">
        <v>0</v>
      </c>
      <c r="O229" s="224">
        <v>0</v>
      </c>
      <c r="P229" s="224">
        <v>0</v>
      </c>
    </row>
    <row r="230" spans="1:16" ht="12.75">
      <c r="A230" s="77">
        <v>2</v>
      </c>
      <c r="B230" s="224">
        <v>0</v>
      </c>
      <c r="C230" s="224">
        <v>0</v>
      </c>
      <c r="D230" s="224">
        <v>5.8071</v>
      </c>
      <c r="E230" s="224">
        <v>2.1184</v>
      </c>
      <c r="F230" s="224">
        <v>11.1096</v>
      </c>
      <c r="G230" s="224">
        <v>2.6364</v>
      </c>
      <c r="H230" s="224">
        <v>13.7142</v>
      </c>
      <c r="I230" s="224">
        <v>2.9034</v>
      </c>
      <c r="J230" s="224">
        <v>13.6103</v>
      </c>
      <c r="K230" s="224">
        <v>3.4704</v>
      </c>
      <c r="L230" s="224">
        <v>23.0838</v>
      </c>
      <c r="M230" s="224">
        <v>3.2796</v>
      </c>
      <c r="N230" s="224">
        <v>0</v>
      </c>
      <c r="O230" s="224">
        <v>0</v>
      </c>
      <c r="P230" s="224">
        <v>0</v>
      </c>
    </row>
    <row r="231" spans="1:16" ht="12.75">
      <c r="A231" s="77">
        <v>3</v>
      </c>
      <c r="B231" s="224">
        <v>0</v>
      </c>
      <c r="C231" s="224">
        <v>0</v>
      </c>
      <c r="D231" s="224">
        <v>4.9775</v>
      </c>
      <c r="E231" s="224">
        <v>1.8157</v>
      </c>
      <c r="F231" s="224">
        <v>9.5225</v>
      </c>
      <c r="G231" s="224">
        <v>2.2598</v>
      </c>
      <c r="H231" s="224">
        <v>11.755</v>
      </c>
      <c r="I231" s="224">
        <v>2.4887</v>
      </c>
      <c r="J231" s="224">
        <v>11.666</v>
      </c>
      <c r="K231" s="224">
        <v>2.9746</v>
      </c>
      <c r="L231" s="224">
        <v>19.7861</v>
      </c>
      <c r="M231" s="224">
        <v>2.8111</v>
      </c>
      <c r="N231" s="224">
        <v>0</v>
      </c>
      <c r="O231" s="224">
        <v>0</v>
      </c>
      <c r="P231" s="224">
        <v>0</v>
      </c>
    </row>
    <row r="232" spans="1:16" ht="12.75">
      <c r="A232" s="77">
        <v>4</v>
      </c>
      <c r="B232" s="224">
        <v>0</v>
      </c>
      <c r="C232" s="224">
        <v>0</v>
      </c>
      <c r="D232" s="224">
        <v>4.1479</v>
      </c>
      <c r="E232" s="224">
        <v>1.5131</v>
      </c>
      <c r="F232" s="224">
        <v>7.9354</v>
      </c>
      <c r="G232" s="224">
        <v>1.8831</v>
      </c>
      <c r="H232" s="224">
        <v>9.7958</v>
      </c>
      <c r="I232" s="224">
        <v>2.0739</v>
      </c>
      <c r="J232" s="224">
        <v>9.7217</v>
      </c>
      <c r="K232" s="224">
        <v>2.4788</v>
      </c>
      <c r="L232" s="224">
        <v>16.4884</v>
      </c>
      <c r="M232" s="224">
        <v>2.3426</v>
      </c>
      <c r="N232" s="224">
        <v>0</v>
      </c>
      <c r="O232" s="224">
        <v>0</v>
      </c>
      <c r="P232" s="224">
        <v>0</v>
      </c>
    </row>
    <row r="233" spans="1:16" ht="12.75">
      <c r="A233" s="77">
        <v>5</v>
      </c>
      <c r="B233" s="224">
        <v>0</v>
      </c>
      <c r="C233" s="224">
        <v>0</v>
      </c>
      <c r="D233" s="224">
        <v>3.3183</v>
      </c>
      <c r="E233" s="224">
        <v>1.2105</v>
      </c>
      <c r="F233" s="224">
        <v>6.3483</v>
      </c>
      <c r="G233" s="224">
        <v>1.5065</v>
      </c>
      <c r="H233" s="224">
        <v>7.8367</v>
      </c>
      <c r="I233" s="224">
        <v>1.6591</v>
      </c>
      <c r="J233" s="224">
        <v>7.7773</v>
      </c>
      <c r="K233" s="224">
        <v>1.9831</v>
      </c>
      <c r="L233" s="224">
        <v>13.1908</v>
      </c>
      <c r="M233" s="224">
        <v>1.874</v>
      </c>
      <c r="N233" s="224">
        <v>0</v>
      </c>
      <c r="O233" s="224">
        <v>0</v>
      </c>
      <c r="P233" s="224">
        <v>0</v>
      </c>
    </row>
    <row r="234" spans="1:16" ht="12.75">
      <c r="A234" s="77">
        <v>6</v>
      </c>
      <c r="B234" s="224">
        <v>0</v>
      </c>
      <c r="C234" s="224">
        <v>0</v>
      </c>
      <c r="D234" s="224">
        <v>2.4888</v>
      </c>
      <c r="E234" s="224">
        <v>0.9079</v>
      </c>
      <c r="F234" s="224">
        <v>4.7613</v>
      </c>
      <c r="G234" s="224">
        <v>1.1299</v>
      </c>
      <c r="H234" s="224">
        <v>5.8775</v>
      </c>
      <c r="I234" s="224">
        <v>1.2443</v>
      </c>
      <c r="J234" s="224">
        <v>5.833</v>
      </c>
      <c r="K234" s="224">
        <v>1.4873</v>
      </c>
      <c r="L234" s="224">
        <v>9.8931</v>
      </c>
      <c r="M234" s="224">
        <v>1.4055</v>
      </c>
      <c r="N234" s="224">
        <v>0</v>
      </c>
      <c r="O234" s="224">
        <v>0</v>
      </c>
      <c r="P234" s="224">
        <v>0</v>
      </c>
    </row>
    <row r="235" spans="1:16" ht="12.75">
      <c r="A235" s="77">
        <v>7</v>
      </c>
      <c r="B235" s="224">
        <v>0</v>
      </c>
      <c r="C235" s="224">
        <v>0</v>
      </c>
      <c r="D235" s="224">
        <v>2.379</v>
      </c>
      <c r="E235" s="224">
        <v>0.8826</v>
      </c>
      <c r="F235" s="224">
        <v>4.4998</v>
      </c>
      <c r="G235" s="224">
        <v>1.0985</v>
      </c>
      <c r="H235" s="224">
        <v>5.6143</v>
      </c>
      <c r="I235" s="224">
        <v>1.2098</v>
      </c>
      <c r="J235" s="224">
        <v>5.6223</v>
      </c>
      <c r="K235" s="224">
        <v>1.446</v>
      </c>
      <c r="L235" s="224">
        <v>9.2564</v>
      </c>
      <c r="M235" s="224">
        <v>1.3665</v>
      </c>
      <c r="N235" s="224">
        <v>0</v>
      </c>
      <c r="O235" s="224">
        <v>0</v>
      </c>
      <c r="P235" s="224">
        <v>0</v>
      </c>
    </row>
    <row r="236" spans="1:16" ht="12.75">
      <c r="A236" s="77">
        <v>8</v>
      </c>
      <c r="B236" s="224">
        <v>0</v>
      </c>
      <c r="C236" s="224">
        <v>0</v>
      </c>
      <c r="D236" s="224">
        <v>2.2692</v>
      </c>
      <c r="E236" s="224">
        <v>0.8574</v>
      </c>
      <c r="F236" s="224">
        <v>4.2383</v>
      </c>
      <c r="G236" s="224">
        <v>1.0671</v>
      </c>
      <c r="H236" s="224">
        <v>5.351</v>
      </c>
      <c r="I236" s="224">
        <v>1.1752</v>
      </c>
      <c r="J236" s="224">
        <v>5.4117</v>
      </c>
      <c r="K236" s="224">
        <v>1.4047</v>
      </c>
      <c r="L236" s="224">
        <v>8.6197</v>
      </c>
      <c r="M236" s="224">
        <v>1.3274</v>
      </c>
      <c r="N236" s="224">
        <v>0</v>
      </c>
      <c r="O236" s="224">
        <v>0</v>
      </c>
      <c r="P236" s="224">
        <v>0</v>
      </c>
    </row>
    <row r="237" spans="1:16" ht="12.75">
      <c r="A237" s="77">
        <v>9</v>
      </c>
      <c r="B237" s="224">
        <v>0</v>
      </c>
      <c r="C237" s="224">
        <v>0</v>
      </c>
      <c r="D237" s="224">
        <v>2.1594</v>
      </c>
      <c r="E237" s="224">
        <v>0.8322</v>
      </c>
      <c r="F237" s="224">
        <v>3.9768</v>
      </c>
      <c r="G237" s="224">
        <v>1.0357</v>
      </c>
      <c r="H237" s="224">
        <v>5.0878</v>
      </c>
      <c r="I237" s="224">
        <v>1.1406</v>
      </c>
      <c r="J237" s="224">
        <v>5.201</v>
      </c>
      <c r="K237" s="224">
        <v>1.3634</v>
      </c>
      <c r="L237" s="224">
        <v>7.983</v>
      </c>
      <c r="M237" s="224">
        <v>1.2884</v>
      </c>
      <c r="N237" s="224">
        <v>0</v>
      </c>
      <c r="O237" s="224">
        <v>0</v>
      </c>
      <c r="P237" s="224">
        <v>0</v>
      </c>
    </row>
    <row r="238" spans="1:16" ht="12.75">
      <c r="A238" s="77">
        <v>10</v>
      </c>
      <c r="B238" s="224">
        <v>0</v>
      </c>
      <c r="C238" s="224">
        <v>0</v>
      </c>
      <c r="D238" s="224">
        <v>2.0496</v>
      </c>
      <c r="E238" s="224">
        <v>0.807</v>
      </c>
      <c r="F238" s="224">
        <v>3.7153</v>
      </c>
      <c r="G238" s="224">
        <v>1.0043</v>
      </c>
      <c r="H238" s="224">
        <v>4.8245</v>
      </c>
      <c r="I238" s="224">
        <v>1.1061</v>
      </c>
      <c r="J238" s="224">
        <v>4.9904</v>
      </c>
      <c r="K238" s="224">
        <v>1.322</v>
      </c>
      <c r="L238" s="224">
        <v>7.3463</v>
      </c>
      <c r="M238" s="224">
        <v>1.2494</v>
      </c>
      <c r="N238" s="224">
        <v>0</v>
      </c>
      <c r="O238" s="224">
        <v>0</v>
      </c>
      <c r="P238" s="224">
        <v>0</v>
      </c>
    </row>
    <row r="239" spans="1:16" ht="12.75">
      <c r="A239" s="77">
        <v>11</v>
      </c>
      <c r="B239" s="224">
        <v>0</v>
      </c>
      <c r="C239" s="224">
        <v>0</v>
      </c>
      <c r="D239" s="224">
        <v>1.9398</v>
      </c>
      <c r="E239" s="224">
        <v>0.7818</v>
      </c>
      <c r="F239" s="224">
        <v>3.4538</v>
      </c>
      <c r="G239" s="224">
        <v>0.9729</v>
      </c>
      <c r="H239" s="224">
        <v>4.5613</v>
      </c>
      <c r="I239" s="224">
        <v>1.0715</v>
      </c>
      <c r="J239" s="224">
        <v>4.7797</v>
      </c>
      <c r="K239" s="224">
        <v>1.2807</v>
      </c>
      <c r="L239" s="224">
        <v>6.7096</v>
      </c>
      <c r="M239" s="224">
        <v>1.2103</v>
      </c>
      <c r="N239" s="224">
        <v>0</v>
      </c>
      <c r="O239" s="224">
        <v>0</v>
      </c>
      <c r="P239" s="224">
        <v>0</v>
      </c>
    </row>
    <row r="240" spans="1:16" ht="12.75">
      <c r="A240" s="77">
        <v>12</v>
      </c>
      <c r="B240" s="224">
        <v>0</v>
      </c>
      <c r="C240" s="224">
        <v>0</v>
      </c>
      <c r="D240" s="224">
        <v>1.83</v>
      </c>
      <c r="E240" s="224">
        <v>0.7566</v>
      </c>
      <c r="F240" s="224">
        <v>3.1924</v>
      </c>
      <c r="G240" s="224">
        <v>0.9416</v>
      </c>
      <c r="H240" s="224">
        <v>4.2981</v>
      </c>
      <c r="I240" s="224">
        <v>1.0369</v>
      </c>
      <c r="J240" s="224">
        <v>4.5691</v>
      </c>
      <c r="K240" s="224">
        <v>1.2394</v>
      </c>
      <c r="L240" s="224">
        <v>6.073</v>
      </c>
      <c r="M240" s="224">
        <v>1.1713</v>
      </c>
      <c r="N240" s="224">
        <v>0</v>
      </c>
      <c r="O240" s="224">
        <v>0</v>
      </c>
      <c r="P240" s="224">
        <v>0</v>
      </c>
    </row>
    <row r="241" spans="1:16" ht="12.75">
      <c r="A241" s="77">
        <v>13</v>
      </c>
      <c r="B241" s="224">
        <v>0</v>
      </c>
      <c r="C241" s="224">
        <v>0</v>
      </c>
      <c r="D241" s="224">
        <v>1.7202</v>
      </c>
      <c r="E241" s="224">
        <v>0.7313</v>
      </c>
      <c r="F241" s="224">
        <v>2.9309</v>
      </c>
      <c r="G241" s="224">
        <v>0.9102</v>
      </c>
      <c r="H241" s="224">
        <v>4.0348</v>
      </c>
      <c r="I241" s="224">
        <v>1.0024</v>
      </c>
      <c r="J241" s="224">
        <v>4.3584</v>
      </c>
      <c r="K241" s="224">
        <v>1.1981</v>
      </c>
      <c r="L241" s="224">
        <v>5.4363</v>
      </c>
      <c r="M241" s="224">
        <v>1.1322</v>
      </c>
      <c r="N241" s="224">
        <v>0</v>
      </c>
      <c r="O241" s="224">
        <v>0</v>
      </c>
      <c r="P241" s="224">
        <v>0</v>
      </c>
    </row>
    <row r="242" spans="1:16" ht="12.75">
      <c r="A242" s="77">
        <v>14</v>
      </c>
      <c r="B242" s="224">
        <v>0</v>
      </c>
      <c r="C242" s="224">
        <v>0</v>
      </c>
      <c r="D242" s="224">
        <v>1.6104</v>
      </c>
      <c r="E242" s="224">
        <v>0.7061</v>
      </c>
      <c r="F242" s="224">
        <v>2.6694</v>
      </c>
      <c r="G242" s="224">
        <v>0.8788</v>
      </c>
      <c r="H242" s="224">
        <v>3.7716</v>
      </c>
      <c r="I242" s="224">
        <v>0.9678</v>
      </c>
      <c r="J242" s="224">
        <v>4.1477</v>
      </c>
      <c r="K242" s="224">
        <v>1.1568</v>
      </c>
      <c r="L242" s="224">
        <v>4.7996</v>
      </c>
      <c r="M242" s="224">
        <v>1.0932</v>
      </c>
      <c r="N242" s="224">
        <v>0</v>
      </c>
      <c r="O242" s="224">
        <v>0</v>
      </c>
      <c r="P242" s="224">
        <v>0</v>
      </c>
    </row>
    <row r="243" spans="1:16" ht="12.75">
      <c r="A243" s="77">
        <v>15</v>
      </c>
      <c r="B243" s="224">
        <v>0</v>
      </c>
      <c r="C243" s="224">
        <v>0</v>
      </c>
      <c r="D243" s="224">
        <v>1.5006</v>
      </c>
      <c r="E243" s="224">
        <v>0.6809</v>
      </c>
      <c r="F243" s="224">
        <v>2.4079</v>
      </c>
      <c r="G243" s="224">
        <v>0.8474</v>
      </c>
      <c r="H243" s="224">
        <v>3.5083</v>
      </c>
      <c r="I243" s="224">
        <v>0.9332</v>
      </c>
      <c r="J243" s="224">
        <v>3.9371</v>
      </c>
      <c r="K243" s="224">
        <v>1.1155</v>
      </c>
      <c r="L243" s="224">
        <v>4.1629</v>
      </c>
      <c r="M243" s="224">
        <v>1.0541</v>
      </c>
      <c r="N243" s="224">
        <v>0</v>
      </c>
      <c r="O243" s="224">
        <v>0</v>
      </c>
      <c r="P243" s="224">
        <v>0</v>
      </c>
    </row>
    <row r="244" spans="1:16" ht="12.75">
      <c r="A244" s="77">
        <v>16</v>
      </c>
      <c r="B244" s="224">
        <v>0</v>
      </c>
      <c r="C244" s="224">
        <v>0</v>
      </c>
      <c r="D244" s="224">
        <v>1.3909</v>
      </c>
      <c r="E244" s="224">
        <v>0.6557</v>
      </c>
      <c r="F244" s="224">
        <v>2.1464</v>
      </c>
      <c r="G244" s="224">
        <v>0.816</v>
      </c>
      <c r="H244" s="224">
        <v>3.2451</v>
      </c>
      <c r="I244" s="224">
        <v>0.8987</v>
      </c>
      <c r="J244" s="224">
        <v>3.7264</v>
      </c>
      <c r="K244" s="224">
        <v>1.0742</v>
      </c>
      <c r="L244" s="224">
        <v>3.5262</v>
      </c>
      <c r="M244" s="224">
        <v>1.0151</v>
      </c>
      <c r="N244" s="224">
        <v>0</v>
      </c>
      <c r="O244" s="224">
        <v>0</v>
      </c>
      <c r="P244" s="224">
        <v>0</v>
      </c>
    </row>
    <row r="245" spans="1:16" ht="12.75">
      <c r="A245" s="77">
        <v>17</v>
      </c>
      <c r="B245" s="224">
        <v>0</v>
      </c>
      <c r="C245" s="224">
        <v>0</v>
      </c>
      <c r="D245" s="224">
        <v>1.2811</v>
      </c>
      <c r="E245" s="224">
        <v>0.6305</v>
      </c>
      <c r="F245" s="224">
        <v>1.8849</v>
      </c>
      <c r="G245" s="224">
        <v>0.7846</v>
      </c>
      <c r="H245" s="224">
        <v>2.9818</v>
      </c>
      <c r="I245" s="224">
        <v>0.8641</v>
      </c>
      <c r="J245" s="224">
        <v>3.5158</v>
      </c>
      <c r="K245" s="224">
        <v>1.0328</v>
      </c>
      <c r="L245" s="224">
        <v>2.8895</v>
      </c>
      <c r="M245" s="224">
        <v>0.9761</v>
      </c>
      <c r="N245" s="224">
        <v>0</v>
      </c>
      <c r="O245" s="224">
        <v>0</v>
      </c>
      <c r="P245" s="224">
        <v>0</v>
      </c>
    </row>
    <row r="246" spans="1:16" ht="12.75">
      <c r="A246" s="77">
        <v>18</v>
      </c>
      <c r="B246" s="224">
        <v>0</v>
      </c>
      <c r="C246" s="224">
        <v>0</v>
      </c>
      <c r="D246" s="224">
        <v>1.1713</v>
      </c>
      <c r="E246" s="224">
        <v>0.6052</v>
      </c>
      <c r="F246" s="224">
        <v>1.6235</v>
      </c>
      <c r="G246" s="224">
        <v>0.7533</v>
      </c>
      <c r="H246" s="224">
        <v>2.7186</v>
      </c>
      <c r="I246" s="224">
        <v>0.8296</v>
      </c>
      <c r="J246" s="224">
        <v>3.3051</v>
      </c>
      <c r="K246" s="224">
        <v>0.9915</v>
      </c>
      <c r="L246" s="224">
        <v>2.2529</v>
      </c>
      <c r="M246" s="224">
        <v>0.937</v>
      </c>
      <c r="N246" s="224">
        <v>2.7159</v>
      </c>
      <c r="O246" s="224">
        <v>0.5612</v>
      </c>
      <c r="P246" s="224">
        <v>0</v>
      </c>
    </row>
    <row r="247" spans="1:16" ht="12.75">
      <c r="A247" s="77">
        <v>19</v>
      </c>
      <c r="B247" s="224">
        <v>0</v>
      </c>
      <c r="C247" s="224">
        <v>0</v>
      </c>
      <c r="D247" s="224">
        <v>1.299</v>
      </c>
      <c r="E247" s="224">
        <v>0.5927</v>
      </c>
      <c r="F247" s="224">
        <v>1.772</v>
      </c>
      <c r="G247" s="224">
        <v>0.7396</v>
      </c>
      <c r="H247" s="224">
        <v>2.7037</v>
      </c>
      <c r="I247" s="224">
        <v>0.8259</v>
      </c>
      <c r="J247" s="224">
        <v>3.1893</v>
      </c>
      <c r="K247" s="224">
        <v>0.9493</v>
      </c>
      <c r="L247" s="224">
        <v>2.1636</v>
      </c>
      <c r="M247" s="224">
        <v>0.9242</v>
      </c>
      <c r="N247" s="224">
        <v>2.6405</v>
      </c>
      <c r="O247" s="224">
        <v>0.5456</v>
      </c>
      <c r="P247" s="224">
        <v>0</v>
      </c>
    </row>
    <row r="248" spans="1:16" ht="12.75">
      <c r="A248" s="77">
        <v>20</v>
      </c>
      <c r="B248" s="224">
        <v>0</v>
      </c>
      <c r="C248" s="224">
        <v>0</v>
      </c>
      <c r="D248" s="224">
        <v>1.4267</v>
      </c>
      <c r="E248" s="224">
        <v>0.5801</v>
      </c>
      <c r="F248" s="224">
        <v>1.9205</v>
      </c>
      <c r="G248" s="224">
        <v>0.726</v>
      </c>
      <c r="H248" s="224">
        <v>2.6889</v>
      </c>
      <c r="I248" s="224">
        <v>0.8222</v>
      </c>
      <c r="J248" s="224">
        <v>3.0734</v>
      </c>
      <c r="K248" s="224">
        <v>0.9071</v>
      </c>
      <c r="L248" s="224">
        <v>2.0743</v>
      </c>
      <c r="M248" s="224">
        <v>0.9114</v>
      </c>
      <c r="N248" s="224">
        <v>2.565</v>
      </c>
      <c r="O248" s="224">
        <v>0.53</v>
      </c>
      <c r="P248" s="224">
        <v>0</v>
      </c>
    </row>
    <row r="249" spans="1:16" ht="12.75">
      <c r="A249" s="77">
        <v>21</v>
      </c>
      <c r="B249" s="224">
        <v>0</v>
      </c>
      <c r="C249" s="224">
        <v>0</v>
      </c>
      <c r="D249" s="224">
        <v>1.5544</v>
      </c>
      <c r="E249" s="224">
        <v>0.5676</v>
      </c>
      <c r="F249" s="224">
        <v>2.069</v>
      </c>
      <c r="G249" s="224">
        <v>0.7123</v>
      </c>
      <c r="H249" s="224">
        <v>2.674</v>
      </c>
      <c r="I249" s="224">
        <v>0.8185</v>
      </c>
      <c r="J249" s="224">
        <v>2.9576</v>
      </c>
      <c r="K249" s="224">
        <v>0.8649</v>
      </c>
      <c r="L249" s="224">
        <v>1.985</v>
      </c>
      <c r="M249" s="224">
        <v>0.8986</v>
      </c>
      <c r="N249" s="224">
        <v>2.4896</v>
      </c>
      <c r="O249" s="224">
        <v>0.5144</v>
      </c>
      <c r="P249" s="224">
        <v>0</v>
      </c>
    </row>
    <row r="250" spans="1:16" ht="12.75">
      <c r="A250" s="77">
        <v>22</v>
      </c>
      <c r="B250" s="224">
        <v>0</v>
      </c>
      <c r="C250" s="224">
        <v>0</v>
      </c>
      <c r="D250" s="224">
        <v>1.6821</v>
      </c>
      <c r="E250" s="224">
        <v>0.555</v>
      </c>
      <c r="F250" s="224">
        <v>2.2175</v>
      </c>
      <c r="G250" s="224">
        <v>0.6987</v>
      </c>
      <c r="H250" s="224">
        <v>2.6592</v>
      </c>
      <c r="I250" s="224">
        <v>0.8148</v>
      </c>
      <c r="J250" s="224">
        <v>2.8418</v>
      </c>
      <c r="K250" s="224">
        <v>0.8227</v>
      </c>
      <c r="L250" s="224">
        <v>1.8957</v>
      </c>
      <c r="M250" s="224">
        <v>0.8857</v>
      </c>
      <c r="N250" s="224">
        <v>2.4141</v>
      </c>
      <c r="O250" s="224">
        <v>0.4988</v>
      </c>
      <c r="P250" s="224">
        <v>0</v>
      </c>
    </row>
    <row r="251" spans="1:16" ht="12.75">
      <c r="A251" s="77">
        <v>23</v>
      </c>
      <c r="B251" s="224">
        <v>0</v>
      </c>
      <c r="C251" s="224">
        <v>0</v>
      </c>
      <c r="D251" s="224">
        <v>1.8099</v>
      </c>
      <c r="E251" s="224">
        <v>0.5425</v>
      </c>
      <c r="F251" s="224">
        <v>2.366</v>
      </c>
      <c r="G251" s="224">
        <v>0.6851</v>
      </c>
      <c r="H251" s="224">
        <v>2.6443</v>
      </c>
      <c r="I251" s="224">
        <v>0.8112</v>
      </c>
      <c r="J251" s="224">
        <v>2.7259</v>
      </c>
      <c r="K251" s="224">
        <v>0.7805</v>
      </c>
      <c r="L251" s="224">
        <v>1.8064</v>
      </c>
      <c r="M251" s="224">
        <v>0.8729</v>
      </c>
      <c r="N251" s="224">
        <v>2.3387</v>
      </c>
      <c r="O251" s="224">
        <v>0.4832</v>
      </c>
      <c r="P251" s="224">
        <v>0</v>
      </c>
    </row>
    <row r="252" spans="1:16" ht="12.75">
      <c r="A252" s="77">
        <v>24</v>
      </c>
      <c r="B252" s="224">
        <v>0</v>
      </c>
      <c r="C252" s="224">
        <v>0</v>
      </c>
      <c r="D252" s="224">
        <v>1.9376</v>
      </c>
      <c r="E252" s="224">
        <v>0.5299</v>
      </c>
      <c r="F252" s="224">
        <v>2.5146</v>
      </c>
      <c r="G252" s="224">
        <v>0.6714</v>
      </c>
      <c r="H252" s="224">
        <v>2.6295</v>
      </c>
      <c r="I252" s="224">
        <v>0.8075</v>
      </c>
      <c r="J252" s="224">
        <v>2.6101</v>
      </c>
      <c r="K252" s="224">
        <v>0.7383</v>
      </c>
      <c r="L252" s="224">
        <v>1.7171</v>
      </c>
      <c r="M252" s="224">
        <v>0.8601</v>
      </c>
      <c r="N252" s="224">
        <v>2.2633</v>
      </c>
      <c r="O252" s="224">
        <v>0.4676</v>
      </c>
      <c r="P252" s="224">
        <v>0</v>
      </c>
    </row>
    <row r="253" spans="1:16" ht="12.75">
      <c r="A253" s="77">
        <v>25</v>
      </c>
      <c r="B253" s="224">
        <v>0</v>
      </c>
      <c r="C253" s="224">
        <v>0</v>
      </c>
      <c r="D253" s="224">
        <v>2.0653</v>
      </c>
      <c r="E253" s="224">
        <v>0.5174</v>
      </c>
      <c r="F253" s="224">
        <v>2.6631</v>
      </c>
      <c r="G253" s="224">
        <v>0.6578</v>
      </c>
      <c r="H253" s="224">
        <v>2.6146</v>
      </c>
      <c r="I253" s="224">
        <v>0.8038</v>
      </c>
      <c r="J253" s="224">
        <v>2.4943</v>
      </c>
      <c r="K253" s="224">
        <v>0.6961</v>
      </c>
      <c r="L253" s="224">
        <v>1.6278</v>
      </c>
      <c r="M253" s="224">
        <v>0.8473</v>
      </c>
      <c r="N253" s="224">
        <v>2.1878</v>
      </c>
      <c r="O253" s="224">
        <v>0.452</v>
      </c>
      <c r="P253" s="224">
        <v>0</v>
      </c>
    </row>
    <row r="254" spans="1:16" ht="12.75">
      <c r="A254" s="77">
        <v>26</v>
      </c>
      <c r="B254" s="224">
        <v>0</v>
      </c>
      <c r="C254" s="224">
        <v>0</v>
      </c>
      <c r="D254" s="224">
        <v>2.193</v>
      </c>
      <c r="E254" s="224">
        <v>0.5048</v>
      </c>
      <c r="F254" s="224">
        <v>2.8116</v>
      </c>
      <c r="G254" s="224">
        <v>0.6442</v>
      </c>
      <c r="H254" s="224">
        <v>2.5998</v>
      </c>
      <c r="I254" s="224">
        <v>0.8001</v>
      </c>
      <c r="J254" s="224">
        <v>2.3784</v>
      </c>
      <c r="K254" s="224">
        <v>0.6539</v>
      </c>
      <c r="L254" s="224">
        <v>1.5386</v>
      </c>
      <c r="M254" s="224">
        <v>0.8345</v>
      </c>
      <c r="N254" s="224">
        <v>2.1124</v>
      </c>
      <c r="O254" s="224">
        <v>0.4365</v>
      </c>
      <c r="P254" s="224">
        <v>0</v>
      </c>
    </row>
    <row r="255" spans="1:16" ht="12.75">
      <c r="A255" s="77">
        <v>27</v>
      </c>
      <c r="B255" s="224">
        <v>0</v>
      </c>
      <c r="C255" s="224">
        <v>0</v>
      </c>
      <c r="D255" s="224">
        <v>2.3207</v>
      </c>
      <c r="E255" s="224">
        <v>0.4922</v>
      </c>
      <c r="F255" s="224">
        <v>2.9601</v>
      </c>
      <c r="G255" s="224">
        <v>0.6305</v>
      </c>
      <c r="H255" s="224">
        <v>2.5849</v>
      </c>
      <c r="I255" s="224">
        <v>0.7964</v>
      </c>
      <c r="J255" s="224">
        <v>2.2626</v>
      </c>
      <c r="K255" s="224">
        <v>0.6117</v>
      </c>
      <c r="L255" s="224">
        <v>1.4493</v>
      </c>
      <c r="M255" s="224">
        <v>0.8217</v>
      </c>
      <c r="N255" s="224">
        <v>2.0369</v>
      </c>
      <c r="O255" s="224">
        <v>0.4209</v>
      </c>
      <c r="P255" s="224">
        <v>0</v>
      </c>
    </row>
    <row r="256" spans="1:16" ht="12.75">
      <c r="A256" s="77">
        <v>28</v>
      </c>
      <c r="B256" s="224">
        <v>0</v>
      </c>
      <c r="C256" s="224">
        <v>0</v>
      </c>
      <c r="D256" s="224">
        <v>2.4484</v>
      </c>
      <c r="E256" s="224">
        <v>0.4797</v>
      </c>
      <c r="F256" s="224">
        <v>3.1086</v>
      </c>
      <c r="G256" s="224">
        <v>0.6169</v>
      </c>
      <c r="H256" s="224">
        <v>2.5701</v>
      </c>
      <c r="I256" s="224">
        <v>0.7928</v>
      </c>
      <c r="J256" s="224">
        <v>2.1468</v>
      </c>
      <c r="K256" s="224">
        <v>0.5695</v>
      </c>
      <c r="L256" s="224">
        <v>1.36</v>
      </c>
      <c r="M256" s="224">
        <v>0.8088</v>
      </c>
      <c r="N256" s="224">
        <v>1.9615</v>
      </c>
      <c r="O256" s="224">
        <v>0.4053</v>
      </c>
      <c r="P256" s="224">
        <v>0</v>
      </c>
    </row>
    <row r="257" spans="1:16" ht="12.75">
      <c r="A257" s="77">
        <v>29</v>
      </c>
      <c r="B257" s="224">
        <v>0</v>
      </c>
      <c r="C257" s="224">
        <v>0</v>
      </c>
      <c r="D257" s="224">
        <v>2.5761</v>
      </c>
      <c r="E257" s="224">
        <v>0.4671</v>
      </c>
      <c r="F257" s="224">
        <v>3.2571</v>
      </c>
      <c r="G257" s="224">
        <v>0.6032</v>
      </c>
      <c r="H257" s="224">
        <v>2.5552</v>
      </c>
      <c r="I257" s="224">
        <v>0.7891</v>
      </c>
      <c r="J257" s="224">
        <v>2.0309</v>
      </c>
      <c r="K257" s="224">
        <v>0.5273</v>
      </c>
      <c r="L257" s="224">
        <v>1.2707</v>
      </c>
      <c r="M257" s="224">
        <v>0.796</v>
      </c>
      <c r="N257" s="224">
        <v>1.886</v>
      </c>
      <c r="O257" s="224">
        <v>0.3897</v>
      </c>
      <c r="P257" s="224">
        <v>0</v>
      </c>
    </row>
    <row r="258" spans="1:16" ht="12.75">
      <c r="A258" s="77">
        <v>30</v>
      </c>
      <c r="B258" s="224">
        <v>0</v>
      </c>
      <c r="C258" s="224">
        <v>0</v>
      </c>
      <c r="D258" s="224">
        <v>2.7039</v>
      </c>
      <c r="E258" s="224">
        <v>0.4546</v>
      </c>
      <c r="F258" s="224">
        <v>3.4057</v>
      </c>
      <c r="G258" s="224">
        <v>0.5896</v>
      </c>
      <c r="H258" s="224">
        <v>2.5404</v>
      </c>
      <c r="I258" s="224">
        <v>0.7854</v>
      </c>
      <c r="J258" s="224">
        <v>1.9151</v>
      </c>
      <c r="K258" s="224">
        <v>0.4851</v>
      </c>
      <c r="L258" s="224">
        <v>1.1814</v>
      </c>
      <c r="M258" s="224">
        <v>0.7832</v>
      </c>
      <c r="N258" s="224">
        <v>1.8106</v>
      </c>
      <c r="O258" s="224">
        <v>0.3741</v>
      </c>
      <c r="P258" s="224">
        <v>0</v>
      </c>
    </row>
    <row r="259" spans="1:16" ht="12.75">
      <c r="A259" s="77">
        <v>31</v>
      </c>
      <c r="B259" s="224">
        <v>0</v>
      </c>
      <c r="C259" s="224">
        <v>0</v>
      </c>
      <c r="D259" s="224">
        <v>2.6002</v>
      </c>
      <c r="E259" s="224">
        <v>0.4501</v>
      </c>
      <c r="F259" s="224">
        <v>3.368</v>
      </c>
      <c r="G259" s="224">
        <v>0.5783</v>
      </c>
      <c r="H259" s="224">
        <v>2.4801</v>
      </c>
      <c r="I259" s="224">
        <v>0.7654</v>
      </c>
      <c r="J259" s="224">
        <v>1.849</v>
      </c>
      <c r="K259" s="224">
        <v>0.4748</v>
      </c>
      <c r="L259" s="224">
        <v>1.1598</v>
      </c>
      <c r="M259" s="224">
        <v>0.7639</v>
      </c>
      <c r="N259" s="224">
        <v>1.753</v>
      </c>
      <c r="O259" s="224">
        <v>0.3875</v>
      </c>
      <c r="P259" s="224">
        <v>0</v>
      </c>
    </row>
    <row r="260" spans="1:16" ht="12.75">
      <c r="A260" s="77">
        <v>32</v>
      </c>
      <c r="B260" s="224">
        <v>0</v>
      </c>
      <c r="C260" s="224">
        <v>0</v>
      </c>
      <c r="D260" s="224">
        <v>2.4965</v>
      </c>
      <c r="E260" s="224">
        <v>0.4457</v>
      </c>
      <c r="F260" s="224">
        <v>3.3303</v>
      </c>
      <c r="G260" s="224">
        <v>0.5671</v>
      </c>
      <c r="H260" s="224">
        <v>2.4198</v>
      </c>
      <c r="I260" s="224">
        <v>0.7454</v>
      </c>
      <c r="J260" s="224">
        <v>1.7829</v>
      </c>
      <c r="K260" s="224">
        <v>0.4646</v>
      </c>
      <c r="L260" s="224">
        <v>1.1382</v>
      </c>
      <c r="M260" s="224">
        <v>0.7445</v>
      </c>
      <c r="N260" s="224">
        <v>1.6953</v>
      </c>
      <c r="O260" s="224">
        <v>0.4009</v>
      </c>
      <c r="P260" s="224">
        <v>0</v>
      </c>
    </row>
    <row r="261" spans="1:16" ht="12.75">
      <c r="A261" s="77">
        <v>33</v>
      </c>
      <c r="B261" s="224">
        <v>0</v>
      </c>
      <c r="C261" s="224">
        <v>0</v>
      </c>
      <c r="D261" s="224">
        <v>2.3929</v>
      </c>
      <c r="E261" s="224">
        <v>0.4413</v>
      </c>
      <c r="F261" s="224">
        <v>3.2926</v>
      </c>
      <c r="G261" s="224">
        <v>0.5558</v>
      </c>
      <c r="H261" s="224">
        <v>2.3595</v>
      </c>
      <c r="I261" s="224">
        <v>0.7254</v>
      </c>
      <c r="J261" s="224">
        <v>1.7169</v>
      </c>
      <c r="K261" s="224">
        <v>0.4543</v>
      </c>
      <c r="L261" s="224">
        <v>1.1167</v>
      </c>
      <c r="M261" s="224">
        <v>0.7252</v>
      </c>
      <c r="N261" s="224">
        <v>1.6377</v>
      </c>
      <c r="O261" s="224">
        <v>0.4142</v>
      </c>
      <c r="P261" s="224">
        <v>0</v>
      </c>
    </row>
    <row r="262" spans="1:16" ht="12.75">
      <c r="A262" s="77">
        <v>34</v>
      </c>
      <c r="B262" s="224">
        <v>0</v>
      </c>
      <c r="C262" s="224">
        <v>0</v>
      </c>
      <c r="D262" s="224">
        <v>2.2892</v>
      </c>
      <c r="E262" s="224">
        <v>0.4369</v>
      </c>
      <c r="F262" s="224">
        <v>3.255</v>
      </c>
      <c r="G262" s="224">
        <v>0.5446</v>
      </c>
      <c r="H262" s="224">
        <v>2.2992</v>
      </c>
      <c r="I262" s="224">
        <v>0.7054</v>
      </c>
      <c r="J262" s="224">
        <v>1.6508</v>
      </c>
      <c r="K262" s="224">
        <v>0.444</v>
      </c>
      <c r="L262" s="224">
        <v>1.0951</v>
      </c>
      <c r="M262" s="224">
        <v>0.7059</v>
      </c>
      <c r="N262" s="224">
        <v>1.5801</v>
      </c>
      <c r="O262" s="224">
        <v>0.4276</v>
      </c>
      <c r="P262" s="224">
        <v>0</v>
      </c>
    </row>
    <row r="263" spans="1:16" ht="12.75">
      <c r="A263" s="77">
        <v>35</v>
      </c>
      <c r="B263" s="224">
        <v>0</v>
      </c>
      <c r="C263" s="224">
        <v>0</v>
      </c>
      <c r="D263" s="224">
        <v>2.1856</v>
      </c>
      <c r="E263" s="224">
        <v>0.4324</v>
      </c>
      <c r="F263" s="224">
        <v>3.2173</v>
      </c>
      <c r="G263" s="224">
        <v>0.5333</v>
      </c>
      <c r="H263" s="224">
        <v>2.2389</v>
      </c>
      <c r="I263" s="224">
        <v>0.6854</v>
      </c>
      <c r="J263" s="224">
        <v>1.5847</v>
      </c>
      <c r="K263" s="224">
        <v>0.4338</v>
      </c>
      <c r="L263" s="224">
        <v>1.0735</v>
      </c>
      <c r="M263" s="224">
        <v>0.6865</v>
      </c>
      <c r="N263" s="224">
        <v>1.5225</v>
      </c>
      <c r="O263" s="224">
        <v>0.441</v>
      </c>
      <c r="P263" s="224">
        <v>0</v>
      </c>
    </row>
    <row r="264" spans="1:16" ht="12.75">
      <c r="A264" s="77">
        <v>36</v>
      </c>
      <c r="B264" s="224">
        <v>0</v>
      </c>
      <c r="C264" s="224">
        <v>0</v>
      </c>
      <c r="D264" s="224">
        <v>2.0819</v>
      </c>
      <c r="E264" s="224">
        <v>0.428</v>
      </c>
      <c r="F264" s="224">
        <v>3.1796</v>
      </c>
      <c r="G264" s="224">
        <v>0.522</v>
      </c>
      <c r="H264" s="224">
        <v>2.1786</v>
      </c>
      <c r="I264" s="224">
        <v>0.6654</v>
      </c>
      <c r="J264" s="224">
        <v>1.5186</v>
      </c>
      <c r="K264" s="224">
        <v>0.4235</v>
      </c>
      <c r="L264" s="224">
        <v>1.0519</v>
      </c>
      <c r="M264" s="224">
        <v>0.6672</v>
      </c>
      <c r="N264" s="224">
        <v>1.4648</v>
      </c>
      <c r="O264" s="224">
        <v>0.4543</v>
      </c>
      <c r="P264" s="224">
        <v>0</v>
      </c>
    </row>
    <row r="265" spans="1:16" ht="12.75">
      <c r="A265" s="77">
        <v>37</v>
      </c>
      <c r="B265" s="224">
        <v>0</v>
      </c>
      <c r="C265" s="224">
        <v>0</v>
      </c>
      <c r="D265" s="224">
        <v>1.9783</v>
      </c>
      <c r="E265" s="224">
        <v>0.4236</v>
      </c>
      <c r="F265" s="224">
        <v>3.142</v>
      </c>
      <c r="G265" s="224">
        <v>0.5108</v>
      </c>
      <c r="H265" s="224">
        <v>2.1183</v>
      </c>
      <c r="I265" s="224">
        <v>0.6454</v>
      </c>
      <c r="J265" s="224">
        <v>1.4526</v>
      </c>
      <c r="K265" s="224">
        <v>0.4132</v>
      </c>
      <c r="L265" s="224">
        <v>1.0304</v>
      </c>
      <c r="M265" s="224">
        <v>0.6479</v>
      </c>
      <c r="N265" s="224">
        <v>1.4072</v>
      </c>
      <c r="O265" s="224">
        <v>0.4677</v>
      </c>
      <c r="P265" s="224">
        <v>0</v>
      </c>
    </row>
    <row r="266" spans="1:16" ht="12.75">
      <c r="A266" s="77">
        <v>38</v>
      </c>
      <c r="B266" s="224">
        <v>0</v>
      </c>
      <c r="C266" s="224">
        <v>0</v>
      </c>
      <c r="D266" s="224">
        <v>1.8746</v>
      </c>
      <c r="E266" s="224">
        <v>0.4192</v>
      </c>
      <c r="F266" s="224">
        <v>3.1043</v>
      </c>
      <c r="G266" s="224">
        <v>0.4995</v>
      </c>
      <c r="H266" s="224">
        <v>2.0581</v>
      </c>
      <c r="I266" s="224">
        <v>0.6254</v>
      </c>
      <c r="J266" s="224">
        <v>1.3865</v>
      </c>
      <c r="K266" s="224">
        <v>0.403</v>
      </c>
      <c r="L266" s="224">
        <v>1.0088</v>
      </c>
      <c r="M266" s="224">
        <v>0.6285</v>
      </c>
      <c r="N266" s="224">
        <v>1.3496</v>
      </c>
      <c r="O266" s="224">
        <v>0.4811</v>
      </c>
      <c r="P266" s="224">
        <v>0</v>
      </c>
    </row>
    <row r="267" spans="1:16" ht="12.75">
      <c r="A267" s="77">
        <v>39</v>
      </c>
      <c r="B267" s="224">
        <v>0</v>
      </c>
      <c r="C267" s="224">
        <v>0</v>
      </c>
      <c r="D267" s="224">
        <v>1.771</v>
      </c>
      <c r="E267" s="224">
        <v>0.4147</v>
      </c>
      <c r="F267" s="224">
        <v>3.0666</v>
      </c>
      <c r="G267" s="224">
        <v>0.4883</v>
      </c>
      <c r="H267" s="224">
        <v>1.9978</v>
      </c>
      <c r="I267" s="224">
        <v>0.6054</v>
      </c>
      <c r="J267" s="224">
        <v>1.3204</v>
      </c>
      <c r="K267" s="224">
        <v>0.3927</v>
      </c>
      <c r="L267" s="224">
        <v>0.9872</v>
      </c>
      <c r="M267" s="224">
        <v>0.6092</v>
      </c>
      <c r="N267" s="224">
        <v>1.2919</v>
      </c>
      <c r="O267" s="224">
        <v>0.4944</v>
      </c>
      <c r="P267" s="224">
        <v>0</v>
      </c>
    </row>
    <row r="268" spans="1:16" ht="12.75">
      <c r="A268" s="77">
        <v>40</v>
      </c>
      <c r="B268" s="224">
        <v>0</v>
      </c>
      <c r="C268" s="224">
        <v>0</v>
      </c>
      <c r="D268" s="224">
        <v>1.6673</v>
      </c>
      <c r="E268" s="224">
        <v>0.4103</v>
      </c>
      <c r="F268" s="224">
        <v>3.0289</v>
      </c>
      <c r="G268" s="224">
        <v>0.477</v>
      </c>
      <c r="H268" s="224">
        <v>1.9375</v>
      </c>
      <c r="I268" s="224">
        <v>0.5854</v>
      </c>
      <c r="J268" s="224">
        <v>1.2543</v>
      </c>
      <c r="K268" s="224">
        <v>0.3825</v>
      </c>
      <c r="L268" s="224">
        <v>0.9656</v>
      </c>
      <c r="M268" s="224">
        <v>0.5899</v>
      </c>
      <c r="N268" s="224">
        <v>1.2343</v>
      </c>
      <c r="O268" s="224">
        <v>0.5078</v>
      </c>
      <c r="P268" s="224">
        <v>0</v>
      </c>
    </row>
    <row r="269" spans="1:16" ht="12.75">
      <c r="A269" s="77">
        <v>41</v>
      </c>
      <c r="B269" s="224">
        <v>0</v>
      </c>
      <c r="C269" s="224">
        <v>0</v>
      </c>
      <c r="D269" s="224">
        <v>1.5637</v>
      </c>
      <c r="E269" s="224">
        <v>0.4059</v>
      </c>
      <c r="F269" s="224">
        <v>2.9913</v>
      </c>
      <c r="G269" s="224">
        <v>0.4657</v>
      </c>
      <c r="H269" s="224">
        <v>1.8772</v>
      </c>
      <c r="I269" s="224">
        <v>0.5654</v>
      </c>
      <c r="J269" s="224">
        <v>1.1882</v>
      </c>
      <c r="K269" s="224">
        <v>0.3722</v>
      </c>
      <c r="L269" s="224">
        <v>0.9441</v>
      </c>
      <c r="M269" s="224">
        <v>0.5705</v>
      </c>
      <c r="N269" s="224">
        <v>1.1767</v>
      </c>
      <c r="O269" s="224">
        <v>0.5212</v>
      </c>
      <c r="P269" s="224">
        <v>0</v>
      </c>
    </row>
    <row r="270" spans="1:16" ht="12.75">
      <c r="A270" s="77">
        <v>42</v>
      </c>
      <c r="B270" s="224">
        <v>0</v>
      </c>
      <c r="C270" s="224">
        <v>0</v>
      </c>
      <c r="D270" s="224">
        <v>1.46</v>
      </c>
      <c r="E270" s="224">
        <v>0.4014</v>
      </c>
      <c r="F270" s="224">
        <v>2.9536</v>
      </c>
      <c r="G270" s="224">
        <v>0.4545</v>
      </c>
      <c r="H270" s="224">
        <v>1.8169</v>
      </c>
      <c r="I270" s="224">
        <v>0.5454</v>
      </c>
      <c r="J270" s="224">
        <v>1.1222</v>
      </c>
      <c r="K270" s="224">
        <v>0.3619</v>
      </c>
      <c r="L270" s="224">
        <v>0.9225</v>
      </c>
      <c r="M270" s="224">
        <v>0.5512</v>
      </c>
      <c r="N270" s="224">
        <v>1.119</v>
      </c>
      <c r="O270" s="224">
        <v>0.5346</v>
      </c>
      <c r="P270" s="224">
        <v>0</v>
      </c>
    </row>
    <row r="271" spans="1:16" ht="12.75">
      <c r="A271" s="77">
        <v>43</v>
      </c>
      <c r="B271" s="224">
        <v>0</v>
      </c>
      <c r="C271" s="224">
        <v>0</v>
      </c>
      <c r="D271" s="224">
        <v>1.6951</v>
      </c>
      <c r="E271" s="224">
        <v>0.3995</v>
      </c>
      <c r="F271" s="224">
        <v>2.7612</v>
      </c>
      <c r="G271" s="224">
        <v>0.4488</v>
      </c>
      <c r="H271" s="224">
        <v>1.9122</v>
      </c>
      <c r="I271" s="224">
        <v>0.5347</v>
      </c>
      <c r="J271" s="224">
        <v>1.1508</v>
      </c>
      <c r="K271" s="224">
        <v>0.3617</v>
      </c>
      <c r="L271" s="224">
        <v>0.9577</v>
      </c>
      <c r="M271" s="224">
        <v>0.5474</v>
      </c>
      <c r="N271" s="224">
        <v>1.0886</v>
      </c>
      <c r="O271" s="224">
        <v>0.5247</v>
      </c>
      <c r="P271" s="224">
        <v>0</v>
      </c>
    </row>
    <row r="272" spans="1:16" ht="12.75">
      <c r="A272" s="77">
        <v>44</v>
      </c>
      <c r="B272" s="224">
        <v>0</v>
      </c>
      <c r="C272" s="224">
        <v>0</v>
      </c>
      <c r="D272" s="224">
        <v>1.9303</v>
      </c>
      <c r="E272" s="224">
        <v>0.3976</v>
      </c>
      <c r="F272" s="224">
        <v>2.5687</v>
      </c>
      <c r="G272" s="224">
        <v>0.4432</v>
      </c>
      <c r="H272" s="224">
        <v>2.0075</v>
      </c>
      <c r="I272" s="224">
        <v>0.524</v>
      </c>
      <c r="J272" s="224">
        <v>1.1794</v>
      </c>
      <c r="K272" s="224">
        <v>0.3614</v>
      </c>
      <c r="L272" s="224">
        <v>0.9928</v>
      </c>
      <c r="M272" s="224">
        <v>0.5436</v>
      </c>
      <c r="N272" s="224">
        <v>1.0582</v>
      </c>
      <c r="O272" s="224">
        <v>0.5148</v>
      </c>
      <c r="P272" s="224">
        <v>0</v>
      </c>
    </row>
    <row r="273" spans="1:16" ht="12.75">
      <c r="A273" s="77">
        <v>45</v>
      </c>
      <c r="B273" s="224">
        <v>0</v>
      </c>
      <c r="C273" s="224">
        <v>0</v>
      </c>
      <c r="D273" s="224">
        <v>2.1654</v>
      </c>
      <c r="E273" s="224">
        <v>0.3957</v>
      </c>
      <c r="F273" s="224">
        <v>2.3763</v>
      </c>
      <c r="G273" s="224">
        <v>0.4376</v>
      </c>
      <c r="H273" s="224">
        <v>2.1028</v>
      </c>
      <c r="I273" s="224">
        <v>0.5133</v>
      </c>
      <c r="J273" s="224">
        <v>1.208</v>
      </c>
      <c r="K273" s="224">
        <v>0.3611</v>
      </c>
      <c r="L273" s="224">
        <v>1.028</v>
      </c>
      <c r="M273" s="224">
        <v>0.5398</v>
      </c>
      <c r="N273" s="224">
        <v>1.0278</v>
      </c>
      <c r="O273" s="224">
        <v>0.5049</v>
      </c>
      <c r="P273" s="224">
        <v>0</v>
      </c>
    </row>
    <row r="274" spans="1:16" ht="12.75">
      <c r="A274" s="77">
        <v>46</v>
      </c>
      <c r="B274" s="224">
        <v>0</v>
      </c>
      <c r="C274" s="224">
        <v>0</v>
      </c>
      <c r="D274" s="224">
        <v>2.4006</v>
      </c>
      <c r="E274" s="224">
        <v>0.3938</v>
      </c>
      <c r="F274" s="224">
        <v>2.1838</v>
      </c>
      <c r="G274" s="224">
        <v>0.4319</v>
      </c>
      <c r="H274" s="224">
        <v>2.1981</v>
      </c>
      <c r="I274" s="224">
        <v>0.5026</v>
      </c>
      <c r="J274" s="224">
        <v>1.2366</v>
      </c>
      <c r="K274" s="224">
        <v>0.3609</v>
      </c>
      <c r="L274" s="224">
        <v>1.0632</v>
      </c>
      <c r="M274" s="224">
        <v>0.5359</v>
      </c>
      <c r="N274" s="224">
        <v>0.9974</v>
      </c>
      <c r="O274" s="224">
        <v>0.495</v>
      </c>
      <c r="P274" s="224">
        <v>0</v>
      </c>
    </row>
    <row r="275" spans="1:16" ht="12.75">
      <c r="A275" s="77">
        <v>47</v>
      </c>
      <c r="B275" s="224">
        <v>0</v>
      </c>
      <c r="C275" s="224">
        <v>0</v>
      </c>
      <c r="D275" s="224">
        <v>2.6357</v>
      </c>
      <c r="E275" s="224">
        <v>0.3919</v>
      </c>
      <c r="F275" s="224">
        <v>1.9914</v>
      </c>
      <c r="G275" s="224">
        <v>0.4263</v>
      </c>
      <c r="H275" s="224">
        <v>2.2934</v>
      </c>
      <c r="I275" s="224">
        <v>0.4919</v>
      </c>
      <c r="J275" s="224">
        <v>1.2652</v>
      </c>
      <c r="K275" s="224">
        <v>0.3606</v>
      </c>
      <c r="L275" s="224">
        <v>1.0984</v>
      </c>
      <c r="M275" s="224">
        <v>0.5321</v>
      </c>
      <c r="N275" s="224">
        <v>0.9669</v>
      </c>
      <c r="O275" s="224">
        <v>0.4852</v>
      </c>
      <c r="P275" s="224">
        <v>0</v>
      </c>
    </row>
    <row r="276" spans="1:16" ht="12.75">
      <c r="A276" s="77">
        <v>48</v>
      </c>
      <c r="B276" s="224">
        <v>0</v>
      </c>
      <c r="C276" s="224">
        <v>0</v>
      </c>
      <c r="D276" s="224">
        <v>2.8709</v>
      </c>
      <c r="E276" s="224">
        <v>0.39</v>
      </c>
      <c r="F276" s="224">
        <v>1.7989</v>
      </c>
      <c r="G276" s="224">
        <v>0.4207</v>
      </c>
      <c r="H276" s="224">
        <v>2.3886</v>
      </c>
      <c r="I276" s="224">
        <v>0.4812</v>
      </c>
      <c r="J276" s="224">
        <v>1.2938</v>
      </c>
      <c r="K276" s="224">
        <v>0.3604</v>
      </c>
      <c r="L276" s="224">
        <v>1.1336</v>
      </c>
      <c r="M276" s="224">
        <v>0.5283</v>
      </c>
      <c r="N276" s="224">
        <v>0.9365</v>
      </c>
      <c r="O276" s="224">
        <v>0.4753</v>
      </c>
      <c r="P276" s="224">
        <v>0</v>
      </c>
    </row>
    <row r="278" ht="12.75">
      <c r="A278" s="76" t="e">
        <f>HLOOKUP('[2]NEER Claim Cost Calculator'!$I$22,B282:Q331,MATCH('[2]NEER Claim Cost Calculator'!$K$22,A282:A331))</f>
        <v>#REF!</v>
      </c>
    </row>
    <row r="279" spans="1:16" ht="12.75">
      <c r="A279" s="475" t="s">
        <v>18253</v>
      </c>
      <c r="B279" s="475"/>
      <c r="C279" s="475"/>
      <c r="D279" s="475"/>
      <c r="E279" s="475"/>
      <c r="F279" s="475"/>
      <c r="G279" s="475"/>
      <c r="H279" s="475"/>
      <c r="I279" s="475"/>
      <c r="J279" s="475"/>
      <c r="K279" s="475"/>
      <c r="L279" s="475"/>
      <c r="M279" s="475"/>
      <c r="N279" s="475"/>
      <c r="O279" s="475"/>
      <c r="P279" s="475"/>
    </row>
    <row r="280" spans="1:16" ht="12.75">
      <c r="A280" s="479" t="s">
        <v>18254</v>
      </c>
      <c r="B280" s="479"/>
      <c r="C280" s="479"/>
      <c r="D280" s="479"/>
      <c r="E280" s="479"/>
      <c r="F280" s="479"/>
      <c r="G280" s="479"/>
      <c r="H280" s="479"/>
      <c r="I280" s="479"/>
      <c r="J280" s="479"/>
      <c r="K280" s="479"/>
      <c r="L280" s="479"/>
      <c r="M280" s="479"/>
      <c r="N280" s="479"/>
      <c r="O280" s="479"/>
      <c r="P280" s="479"/>
    </row>
    <row r="281" spans="1:16" ht="12.75">
      <c r="A281" s="80" t="s">
        <v>18255</v>
      </c>
      <c r="B281" s="222" t="s">
        <v>18256</v>
      </c>
      <c r="C281" s="222" t="s">
        <v>18257</v>
      </c>
      <c r="D281" s="222" t="s">
        <v>18258</v>
      </c>
      <c r="E281" s="222" t="s">
        <v>18259</v>
      </c>
      <c r="F281" s="222" t="s">
        <v>18260</v>
      </c>
      <c r="G281" s="222" t="s">
        <v>18261</v>
      </c>
      <c r="H281" s="222" t="s">
        <v>18262</v>
      </c>
      <c r="I281" s="222" t="s">
        <v>18263</v>
      </c>
      <c r="J281" s="222" t="s">
        <v>18264</v>
      </c>
      <c r="K281" s="222" t="s">
        <v>18265</v>
      </c>
      <c r="L281" s="222" t="s">
        <v>18266</v>
      </c>
      <c r="M281" s="222" t="s">
        <v>18267</v>
      </c>
      <c r="N281" s="222" t="s">
        <v>18268</v>
      </c>
      <c r="O281" s="222" t="s">
        <v>18269</v>
      </c>
      <c r="P281" s="222" t="s">
        <v>18270</v>
      </c>
    </row>
    <row r="282" spans="1:16" ht="12.75">
      <c r="A282" s="82" t="s">
        <v>18271</v>
      </c>
      <c r="B282" s="272">
        <v>1</v>
      </c>
      <c r="C282" s="272">
        <v>2</v>
      </c>
      <c r="D282" s="272">
        <v>3</v>
      </c>
      <c r="E282" s="272">
        <v>4</v>
      </c>
      <c r="F282" s="272">
        <v>5</v>
      </c>
      <c r="G282" s="272">
        <v>6</v>
      </c>
      <c r="H282" s="272">
        <v>7</v>
      </c>
      <c r="I282" s="272">
        <v>8</v>
      </c>
      <c r="J282" s="272">
        <v>9</v>
      </c>
      <c r="K282" s="272">
        <v>10</v>
      </c>
      <c r="L282" s="272">
        <v>11</v>
      </c>
      <c r="M282" s="272">
        <v>12</v>
      </c>
      <c r="N282" s="272">
        <v>13</v>
      </c>
      <c r="O282" s="272">
        <v>14</v>
      </c>
      <c r="P282" s="272">
        <v>15</v>
      </c>
    </row>
    <row r="283" spans="1:16" ht="12.75">
      <c r="A283" s="77">
        <v>0</v>
      </c>
      <c r="B283" s="224">
        <v>0</v>
      </c>
      <c r="C283" s="224">
        <v>0</v>
      </c>
      <c r="D283" s="224">
        <v>8.1188</v>
      </c>
      <c r="E283" s="224">
        <v>3.2654</v>
      </c>
      <c r="F283" s="224">
        <v>12.7688</v>
      </c>
      <c r="G283" s="224">
        <v>3.3845</v>
      </c>
      <c r="H283" s="224">
        <v>16.785</v>
      </c>
      <c r="I283" s="224">
        <v>4.1814</v>
      </c>
      <c r="J283" s="224">
        <v>15.2325</v>
      </c>
      <c r="K283" s="224">
        <v>3.607</v>
      </c>
      <c r="L283" s="224">
        <v>6.7607</v>
      </c>
      <c r="M283" s="224">
        <v>4.8849</v>
      </c>
      <c r="N283" s="224">
        <v>0</v>
      </c>
      <c r="O283" s="224">
        <v>0</v>
      </c>
      <c r="P283" s="224">
        <v>0</v>
      </c>
    </row>
    <row r="284" spans="1:16" ht="12.75">
      <c r="A284" s="77">
        <v>1</v>
      </c>
      <c r="B284" s="224">
        <v>0</v>
      </c>
      <c r="C284" s="224">
        <v>0</v>
      </c>
      <c r="D284" s="224">
        <v>7.2167</v>
      </c>
      <c r="E284" s="224">
        <v>2.9026</v>
      </c>
      <c r="F284" s="224">
        <v>11.35</v>
      </c>
      <c r="G284" s="224">
        <v>3.0084</v>
      </c>
      <c r="H284" s="224">
        <v>14.92</v>
      </c>
      <c r="I284" s="224">
        <v>3.7168</v>
      </c>
      <c r="J284" s="224">
        <v>13.54</v>
      </c>
      <c r="K284" s="224">
        <v>3.2062</v>
      </c>
      <c r="L284" s="224">
        <v>6.0095</v>
      </c>
      <c r="M284" s="224">
        <v>4.3422</v>
      </c>
      <c r="N284" s="224">
        <v>0</v>
      </c>
      <c r="O284" s="224">
        <v>0</v>
      </c>
      <c r="P284" s="224">
        <v>0</v>
      </c>
    </row>
    <row r="285" spans="1:16" ht="12.75">
      <c r="A285" s="77">
        <v>2</v>
      </c>
      <c r="B285" s="224">
        <v>0</v>
      </c>
      <c r="C285" s="224">
        <v>0</v>
      </c>
      <c r="D285" s="224">
        <v>6.3146</v>
      </c>
      <c r="E285" s="224">
        <v>2.5398</v>
      </c>
      <c r="F285" s="224">
        <v>9.9313</v>
      </c>
      <c r="G285" s="224">
        <v>2.6324</v>
      </c>
      <c r="H285" s="224">
        <v>13.055</v>
      </c>
      <c r="I285" s="224">
        <v>3.2522</v>
      </c>
      <c r="J285" s="224">
        <v>11.8475</v>
      </c>
      <c r="K285" s="224">
        <v>2.8054</v>
      </c>
      <c r="L285" s="224">
        <v>5.2583</v>
      </c>
      <c r="M285" s="224">
        <v>3.7994</v>
      </c>
      <c r="N285" s="224">
        <v>0</v>
      </c>
      <c r="O285" s="224">
        <v>0</v>
      </c>
      <c r="P285" s="224">
        <v>0</v>
      </c>
    </row>
    <row r="286" spans="1:16" ht="12.75">
      <c r="A286" s="77">
        <v>3</v>
      </c>
      <c r="B286" s="224">
        <v>0</v>
      </c>
      <c r="C286" s="224">
        <v>0</v>
      </c>
      <c r="D286" s="224">
        <v>5.4125</v>
      </c>
      <c r="E286" s="224">
        <v>2.177</v>
      </c>
      <c r="F286" s="224">
        <v>8.5125</v>
      </c>
      <c r="G286" s="224">
        <v>2.2563</v>
      </c>
      <c r="H286" s="224">
        <v>11.19</v>
      </c>
      <c r="I286" s="224">
        <v>2.7876</v>
      </c>
      <c r="J286" s="224">
        <v>10.155</v>
      </c>
      <c r="K286" s="224">
        <v>2.4047</v>
      </c>
      <c r="L286" s="224">
        <v>4.5071</v>
      </c>
      <c r="M286" s="224">
        <v>3.2566</v>
      </c>
      <c r="N286" s="224">
        <v>0</v>
      </c>
      <c r="O286" s="224">
        <v>0</v>
      </c>
      <c r="P286" s="224">
        <v>0</v>
      </c>
    </row>
    <row r="287" spans="1:16" ht="12.75">
      <c r="A287" s="77">
        <v>4</v>
      </c>
      <c r="B287" s="224">
        <v>0</v>
      </c>
      <c r="C287" s="224">
        <v>0</v>
      </c>
      <c r="D287" s="224">
        <v>4.5104</v>
      </c>
      <c r="E287" s="224">
        <v>1.8141</v>
      </c>
      <c r="F287" s="224">
        <v>7.0938</v>
      </c>
      <c r="G287" s="224">
        <v>1.8803</v>
      </c>
      <c r="H287" s="224">
        <v>9.325</v>
      </c>
      <c r="I287" s="224">
        <v>2.323</v>
      </c>
      <c r="J287" s="224">
        <v>8.4625</v>
      </c>
      <c r="K287" s="224">
        <v>2.0039</v>
      </c>
      <c r="L287" s="224">
        <v>3.7559</v>
      </c>
      <c r="M287" s="224">
        <v>2.7139</v>
      </c>
      <c r="N287" s="224">
        <v>0</v>
      </c>
      <c r="O287" s="224">
        <v>0</v>
      </c>
      <c r="P287" s="224">
        <v>0</v>
      </c>
    </row>
    <row r="288" spans="1:16" ht="12.75">
      <c r="A288" s="77">
        <v>5</v>
      </c>
      <c r="B288" s="224">
        <v>0</v>
      </c>
      <c r="C288" s="224">
        <v>0</v>
      </c>
      <c r="D288" s="224">
        <v>3.6083</v>
      </c>
      <c r="E288" s="224">
        <v>1.4513</v>
      </c>
      <c r="F288" s="224">
        <v>5.675</v>
      </c>
      <c r="G288" s="224">
        <v>1.5042</v>
      </c>
      <c r="H288" s="224">
        <v>7.46</v>
      </c>
      <c r="I288" s="224">
        <v>1.8584</v>
      </c>
      <c r="J288" s="224">
        <v>6.77</v>
      </c>
      <c r="K288" s="224">
        <v>1.6031</v>
      </c>
      <c r="L288" s="224">
        <v>3.0048</v>
      </c>
      <c r="M288" s="224">
        <v>2.1711</v>
      </c>
      <c r="N288" s="224">
        <v>0</v>
      </c>
      <c r="O288" s="224">
        <v>0</v>
      </c>
      <c r="P288" s="224">
        <v>0</v>
      </c>
    </row>
    <row r="289" spans="1:16" ht="12.75">
      <c r="A289" s="77">
        <v>6</v>
      </c>
      <c r="B289" s="224">
        <v>0</v>
      </c>
      <c r="C289" s="224">
        <v>0</v>
      </c>
      <c r="D289" s="224">
        <v>2.7063</v>
      </c>
      <c r="E289" s="224">
        <v>1.0885</v>
      </c>
      <c r="F289" s="224">
        <v>4.2563</v>
      </c>
      <c r="G289" s="224">
        <v>1.1282</v>
      </c>
      <c r="H289" s="224">
        <v>5.595</v>
      </c>
      <c r="I289" s="224">
        <v>1.3938</v>
      </c>
      <c r="J289" s="224">
        <v>5.0775</v>
      </c>
      <c r="K289" s="224">
        <v>1.2023</v>
      </c>
      <c r="L289" s="224">
        <v>2.2536</v>
      </c>
      <c r="M289" s="224">
        <v>1.6283</v>
      </c>
      <c r="N289" s="224">
        <v>0</v>
      </c>
      <c r="O289" s="224">
        <v>0</v>
      </c>
      <c r="P289" s="224">
        <v>0</v>
      </c>
    </row>
    <row r="290" spans="1:16" ht="12.75">
      <c r="A290" s="77">
        <v>7</v>
      </c>
      <c r="B290" s="224">
        <v>0</v>
      </c>
      <c r="C290" s="224">
        <v>0</v>
      </c>
      <c r="D290" s="224">
        <v>2.6018</v>
      </c>
      <c r="E290" s="224">
        <v>1.0582</v>
      </c>
      <c r="F290" s="224">
        <v>4.0623</v>
      </c>
      <c r="G290" s="224">
        <v>1.0968</v>
      </c>
      <c r="H290" s="224">
        <v>5.3677</v>
      </c>
      <c r="I290" s="224">
        <v>1.3551</v>
      </c>
      <c r="J290" s="224">
        <v>4.9385</v>
      </c>
      <c r="K290" s="224">
        <v>1.1689</v>
      </c>
      <c r="L290" s="224">
        <v>2.2606</v>
      </c>
      <c r="M290" s="224">
        <v>1.5831</v>
      </c>
      <c r="N290" s="224">
        <v>0</v>
      </c>
      <c r="O290" s="224">
        <v>0</v>
      </c>
      <c r="P290" s="224">
        <v>0</v>
      </c>
    </row>
    <row r="291" spans="1:16" ht="12.75">
      <c r="A291" s="77">
        <v>8</v>
      </c>
      <c r="B291" s="224">
        <v>0</v>
      </c>
      <c r="C291" s="224">
        <v>0</v>
      </c>
      <c r="D291" s="224">
        <v>2.4973</v>
      </c>
      <c r="E291" s="224">
        <v>1.028</v>
      </c>
      <c r="F291" s="224">
        <v>3.8683</v>
      </c>
      <c r="G291" s="224">
        <v>1.0655</v>
      </c>
      <c r="H291" s="224">
        <v>5.1403</v>
      </c>
      <c r="I291" s="224">
        <v>1.3164</v>
      </c>
      <c r="J291" s="224">
        <v>4.7995</v>
      </c>
      <c r="K291" s="224">
        <v>1.1355</v>
      </c>
      <c r="L291" s="224">
        <v>2.2676</v>
      </c>
      <c r="M291" s="224">
        <v>1.5379</v>
      </c>
      <c r="N291" s="224">
        <v>0</v>
      </c>
      <c r="O291" s="224">
        <v>0</v>
      </c>
      <c r="P291" s="224">
        <v>0</v>
      </c>
    </row>
    <row r="292" spans="1:16" ht="12.75">
      <c r="A292" s="77">
        <v>9</v>
      </c>
      <c r="B292" s="224">
        <v>0</v>
      </c>
      <c r="C292" s="224">
        <v>0</v>
      </c>
      <c r="D292" s="224">
        <v>2.3928</v>
      </c>
      <c r="E292" s="224">
        <v>0.9978</v>
      </c>
      <c r="F292" s="224">
        <v>3.6743</v>
      </c>
      <c r="G292" s="224">
        <v>1.0341</v>
      </c>
      <c r="H292" s="224">
        <v>4.913</v>
      </c>
      <c r="I292" s="224">
        <v>1.2777</v>
      </c>
      <c r="J292" s="224">
        <v>4.6606</v>
      </c>
      <c r="K292" s="224">
        <v>1.1021</v>
      </c>
      <c r="L292" s="224">
        <v>2.2747</v>
      </c>
      <c r="M292" s="224">
        <v>1.4926</v>
      </c>
      <c r="N292" s="224">
        <v>0</v>
      </c>
      <c r="O292" s="224">
        <v>0</v>
      </c>
      <c r="P292" s="224">
        <v>0</v>
      </c>
    </row>
    <row r="293" spans="1:16" ht="12.75">
      <c r="A293" s="77">
        <v>10</v>
      </c>
      <c r="B293" s="224">
        <v>0</v>
      </c>
      <c r="C293" s="224">
        <v>0</v>
      </c>
      <c r="D293" s="224">
        <v>2.2883</v>
      </c>
      <c r="E293" s="224">
        <v>0.9675</v>
      </c>
      <c r="F293" s="224">
        <v>3.4804</v>
      </c>
      <c r="G293" s="224">
        <v>1.0028</v>
      </c>
      <c r="H293" s="224">
        <v>4.6857</v>
      </c>
      <c r="I293" s="224">
        <v>1.2389</v>
      </c>
      <c r="J293" s="224">
        <v>4.5216</v>
      </c>
      <c r="K293" s="224">
        <v>1.0687</v>
      </c>
      <c r="L293" s="224">
        <v>2.2817</v>
      </c>
      <c r="M293" s="224">
        <v>1.4474</v>
      </c>
      <c r="N293" s="224">
        <v>0</v>
      </c>
      <c r="O293" s="224">
        <v>0</v>
      </c>
      <c r="P293" s="224">
        <v>0</v>
      </c>
    </row>
    <row r="294" spans="1:16" ht="12.75">
      <c r="A294" s="77">
        <v>11</v>
      </c>
      <c r="B294" s="224">
        <v>0</v>
      </c>
      <c r="C294" s="224">
        <v>0</v>
      </c>
      <c r="D294" s="224">
        <v>2.1838</v>
      </c>
      <c r="E294" s="224">
        <v>0.9373</v>
      </c>
      <c r="F294" s="224">
        <v>3.2864</v>
      </c>
      <c r="G294" s="224">
        <v>0.9715</v>
      </c>
      <c r="H294" s="224">
        <v>4.4583</v>
      </c>
      <c r="I294" s="224">
        <v>1.2002</v>
      </c>
      <c r="J294" s="224">
        <v>4.3826</v>
      </c>
      <c r="K294" s="224">
        <v>1.0353</v>
      </c>
      <c r="L294" s="224">
        <v>2.2887</v>
      </c>
      <c r="M294" s="224">
        <v>1.4022</v>
      </c>
      <c r="N294" s="224">
        <v>0</v>
      </c>
      <c r="O294" s="224">
        <v>0</v>
      </c>
      <c r="P294" s="224">
        <v>0</v>
      </c>
    </row>
    <row r="295" spans="1:16" ht="12.75">
      <c r="A295" s="77">
        <v>12</v>
      </c>
      <c r="B295" s="224">
        <v>0</v>
      </c>
      <c r="C295" s="224">
        <v>0</v>
      </c>
      <c r="D295" s="224">
        <v>2.0794</v>
      </c>
      <c r="E295" s="224">
        <v>0.9071</v>
      </c>
      <c r="F295" s="224">
        <v>3.0924</v>
      </c>
      <c r="G295" s="224">
        <v>0.9401</v>
      </c>
      <c r="H295" s="224">
        <v>4.231</v>
      </c>
      <c r="I295" s="224">
        <v>1.1615</v>
      </c>
      <c r="J295" s="224">
        <v>4.2436</v>
      </c>
      <c r="K295" s="224">
        <v>1.0019</v>
      </c>
      <c r="L295" s="224">
        <v>2.2958</v>
      </c>
      <c r="M295" s="224">
        <v>1.3569</v>
      </c>
      <c r="N295" s="224">
        <v>0</v>
      </c>
      <c r="O295" s="224">
        <v>0</v>
      </c>
      <c r="P295" s="224">
        <v>0</v>
      </c>
    </row>
    <row r="296" spans="1:16" ht="12.75">
      <c r="A296" s="77">
        <v>13</v>
      </c>
      <c r="B296" s="224">
        <v>0</v>
      </c>
      <c r="C296" s="224">
        <v>0</v>
      </c>
      <c r="D296" s="224">
        <v>1.9749</v>
      </c>
      <c r="E296" s="224">
        <v>0.8768</v>
      </c>
      <c r="F296" s="224">
        <v>2.8984</v>
      </c>
      <c r="G296" s="224">
        <v>0.9088</v>
      </c>
      <c r="H296" s="224">
        <v>4.0036</v>
      </c>
      <c r="I296" s="224">
        <v>1.1228</v>
      </c>
      <c r="J296" s="224">
        <v>4.1046</v>
      </c>
      <c r="K296" s="224">
        <v>0.9685</v>
      </c>
      <c r="L296" s="224">
        <v>2.3028</v>
      </c>
      <c r="M296" s="224">
        <v>1.3117</v>
      </c>
      <c r="N296" s="224">
        <v>0</v>
      </c>
      <c r="O296" s="224">
        <v>0</v>
      </c>
      <c r="P296" s="224">
        <v>0</v>
      </c>
    </row>
    <row r="297" spans="1:16" ht="12.75">
      <c r="A297" s="77">
        <v>14</v>
      </c>
      <c r="B297" s="224">
        <v>0</v>
      </c>
      <c r="C297" s="224">
        <v>0</v>
      </c>
      <c r="D297" s="224">
        <v>1.8704</v>
      </c>
      <c r="E297" s="224">
        <v>0.8466</v>
      </c>
      <c r="F297" s="224">
        <v>2.7045</v>
      </c>
      <c r="G297" s="224">
        <v>0.8775</v>
      </c>
      <c r="H297" s="224">
        <v>3.7763</v>
      </c>
      <c r="I297" s="224">
        <v>1.0841</v>
      </c>
      <c r="J297" s="224">
        <v>3.9657</v>
      </c>
      <c r="K297" s="224">
        <v>0.9351</v>
      </c>
      <c r="L297" s="224">
        <v>2.3098</v>
      </c>
      <c r="M297" s="224">
        <v>1.2665</v>
      </c>
      <c r="N297" s="224">
        <v>0</v>
      </c>
      <c r="O297" s="224">
        <v>0</v>
      </c>
      <c r="P297" s="224">
        <v>0</v>
      </c>
    </row>
    <row r="298" spans="1:16" ht="12.75">
      <c r="A298" s="77">
        <v>15</v>
      </c>
      <c r="B298" s="224">
        <v>0</v>
      </c>
      <c r="C298" s="224">
        <v>0</v>
      </c>
      <c r="D298" s="224">
        <v>1.7659</v>
      </c>
      <c r="E298" s="224">
        <v>0.8164</v>
      </c>
      <c r="F298" s="224">
        <v>2.5105</v>
      </c>
      <c r="G298" s="224">
        <v>0.8461</v>
      </c>
      <c r="H298" s="224">
        <v>3.549</v>
      </c>
      <c r="I298" s="224">
        <v>1.0454</v>
      </c>
      <c r="J298" s="224">
        <v>3.8267</v>
      </c>
      <c r="K298" s="224">
        <v>0.9017</v>
      </c>
      <c r="L298" s="224">
        <v>2.3169</v>
      </c>
      <c r="M298" s="224">
        <v>1.2212</v>
      </c>
      <c r="N298" s="224">
        <v>0</v>
      </c>
      <c r="O298" s="224">
        <v>0</v>
      </c>
      <c r="P298" s="224">
        <v>0</v>
      </c>
    </row>
    <row r="299" spans="1:16" ht="12.75">
      <c r="A299" s="77">
        <v>16</v>
      </c>
      <c r="B299" s="224">
        <v>0</v>
      </c>
      <c r="C299" s="224">
        <v>0</v>
      </c>
      <c r="D299" s="224">
        <v>1.6614</v>
      </c>
      <c r="E299" s="224">
        <v>0.7861</v>
      </c>
      <c r="F299" s="224">
        <v>2.3165</v>
      </c>
      <c r="G299" s="224">
        <v>0.8148</v>
      </c>
      <c r="H299" s="224">
        <v>3.3216</v>
      </c>
      <c r="I299" s="224">
        <v>1.0066</v>
      </c>
      <c r="J299" s="224">
        <v>3.6877</v>
      </c>
      <c r="K299" s="224">
        <v>0.8683</v>
      </c>
      <c r="L299" s="224">
        <v>2.3239</v>
      </c>
      <c r="M299" s="224">
        <v>1.176</v>
      </c>
      <c r="N299" s="224">
        <v>0</v>
      </c>
      <c r="O299" s="224">
        <v>0</v>
      </c>
      <c r="P299" s="224">
        <v>0</v>
      </c>
    </row>
    <row r="300" spans="1:16" ht="12.75">
      <c r="A300" s="77">
        <v>17</v>
      </c>
      <c r="B300" s="224">
        <v>0</v>
      </c>
      <c r="C300" s="224">
        <v>0</v>
      </c>
      <c r="D300" s="224">
        <v>1.5569</v>
      </c>
      <c r="E300" s="224">
        <v>0.7559</v>
      </c>
      <c r="F300" s="224">
        <v>2.1225</v>
      </c>
      <c r="G300" s="224">
        <v>0.7834</v>
      </c>
      <c r="H300" s="224">
        <v>3.0943</v>
      </c>
      <c r="I300" s="224">
        <v>0.9679</v>
      </c>
      <c r="J300" s="224">
        <v>3.5487</v>
      </c>
      <c r="K300" s="224">
        <v>0.8349</v>
      </c>
      <c r="L300" s="224">
        <v>2.3309</v>
      </c>
      <c r="M300" s="224">
        <v>1.1308</v>
      </c>
      <c r="N300" s="224">
        <v>0</v>
      </c>
      <c r="O300" s="224">
        <v>0</v>
      </c>
      <c r="P300" s="224">
        <v>0</v>
      </c>
    </row>
    <row r="301" spans="1:16" ht="12.75">
      <c r="A301" s="77">
        <v>18</v>
      </c>
      <c r="B301" s="224">
        <v>0</v>
      </c>
      <c r="C301" s="224">
        <v>0</v>
      </c>
      <c r="D301" s="224">
        <v>1.4525</v>
      </c>
      <c r="E301" s="224">
        <v>0.7257</v>
      </c>
      <c r="F301" s="224">
        <v>1.9286</v>
      </c>
      <c r="G301" s="224">
        <v>0.7521</v>
      </c>
      <c r="H301" s="224">
        <v>2.867</v>
      </c>
      <c r="I301" s="224">
        <v>0.9292</v>
      </c>
      <c r="J301" s="224">
        <v>3.4098</v>
      </c>
      <c r="K301" s="224">
        <v>0.8016</v>
      </c>
      <c r="L301" s="224">
        <v>2.338</v>
      </c>
      <c r="M301" s="224">
        <v>1.0855</v>
      </c>
      <c r="N301" s="224">
        <v>2.8265</v>
      </c>
      <c r="O301" s="224">
        <v>0.7649</v>
      </c>
      <c r="P301" s="224">
        <v>0</v>
      </c>
    </row>
    <row r="302" spans="1:16" ht="12.75">
      <c r="A302" s="77">
        <v>19</v>
      </c>
      <c r="B302" s="224">
        <v>0</v>
      </c>
      <c r="C302" s="224">
        <v>0</v>
      </c>
      <c r="D302" s="224">
        <v>1.6166</v>
      </c>
      <c r="E302" s="224">
        <v>0.7088</v>
      </c>
      <c r="F302" s="224">
        <v>2.0781</v>
      </c>
      <c r="G302" s="224">
        <v>0.741</v>
      </c>
      <c r="H302" s="224">
        <v>2.8226</v>
      </c>
      <c r="I302" s="224">
        <v>0.9109</v>
      </c>
      <c r="J302" s="224">
        <v>3.2809</v>
      </c>
      <c r="K302" s="224">
        <v>0.7962</v>
      </c>
      <c r="L302" s="224">
        <v>2.2524</v>
      </c>
      <c r="M302" s="224">
        <v>1.0785</v>
      </c>
      <c r="N302" s="224">
        <v>2.7479</v>
      </c>
      <c r="O302" s="224">
        <v>0.7437</v>
      </c>
      <c r="P302" s="224">
        <v>0</v>
      </c>
    </row>
    <row r="303" spans="1:16" ht="12.75">
      <c r="A303" s="77">
        <v>20</v>
      </c>
      <c r="B303" s="224">
        <v>0</v>
      </c>
      <c r="C303" s="224">
        <v>0</v>
      </c>
      <c r="D303" s="224">
        <v>1.7807</v>
      </c>
      <c r="E303" s="224">
        <v>0.692</v>
      </c>
      <c r="F303" s="224">
        <v>2.2276</v>
      </c>
      <c r="G303" s="224">
        <v>0.73</v>
      </c>
      <c r="H303" s="224">
        <v>2.7783</v>
      </c>
      <c r="I303" s="224">
        <v>0.8926</v>
      </c>
      <c r="J303" s="224">
        <v>3.152</v>
      </c>
      <c r="K303" s="224">
        <v>0.7908</v>
      </c>
      <c r="L303" s="224">
        <v>2.1668</v>
      </c>
      <c r="M303" s="224">
        <v>1.0715</v>
      </c>
      <c r="N303" s="224">
        <v>2.6694</v>
      </c>
      <c r="O303" s="224">
        <v>0.7224</v>
      </c>
      <c r="P303" s="224">
        <v>0</v>
      </c>
    </row>
    <row r="304" spans="1:16" ht="12.75">
      <c r="A304" s="77">
        <v>21</v>
      </c>
      <c r="B304" s="224">
        <v>0</v>
      </c>
      <c r="C304" s="224">
        <v>0</v>
      </c>
      <c r="D304" s="224">
        <v>1.9449</v>
      </c>
      <c r="E304" s="224">
        <v>0.6751</v>
      </c>
      <c r="F304" s="224">
        <v>2.3771</v>
      </c>
      <c r="G304" s="224">
        <v>0.7189</v>
      </c>
      <c r="H304" s="224">
        <v>2.734</v>
      </c>
      <c r="I304" s="224">
        <v>0.8743</v>
      </c>
      <c r="J304" s="224">
        <v>3.0232</v>
      </c>
      <c r="K304" s="224">
        <v>0.7854</v>
      </c>
      <c r="L304" s="224">
        <v>2.0813</v>
      </c>
      <c r="M304" s="224">
        <v>1.0644</v>
      </c>
      <c r="N304" s="224">
        <v>2.5909</v>
      </c>
      <c r="O304" s="224">
        <v>0.7012</v>
      </c>
      <c r="P304" s="224">
        <v>0</v>
      </c>
    </row>
    <row r="305" spans="1:16" ht="12.75">
      <c r="A305" s="77">
        <v>22</v>
      </c>
      <c r="B305" s="224">
        <v>0</v>
      </c>
      <c r="C305" s="224">
        <v>0</v>
      </c>
      <c r="D305" s="224">
        <v>2.109</v>
      </c>
      <c r="E305" s="224">
        <v>0.6583</v>
      </c>
      <c r="F305" s="224">
        <v>2.5266</v>
      </c>
      <c r="G305" s="224">
        <v>0.7078</v>
      </c>
      <c r="H305" s="224">
        <v>2.6897</v>
      </c>
      <c r="I305" s="224">
        <v>0.856</v>
      </c>
      <c r="J305" s="224">
        <v>2.8943</v>
      </c>
      <c r="K305" s="224">
        <v>0.78</v>
      </c>
      <c r="L305" s="224">
        <v>1.9957</v>
      </c>
      <c r="M305" s="224">
        <v>1.0574</v>
      </c>
      <c r="N305" s="224">
        <v>2.5124</v>
      </c>
      <c r="O305" s="224">
        <v>0.6799</v>
      </c>
      <c r="P305" s="224">
        <v>0</v>
      </c>
    </row>
    <row r="306" spans="1:16" ht="12.75">
      <c r="A306" s="77">
        <v>23</v>
      </c>
      <c r="B306" s="224">
        <v>0</v>
      </c>
      <c r="C306" s="224">
        <v>0</v>
      </c>
      <c r="D306" s="224">
        <v>2.2731</v>
      </c>
      <c r="E306" s="224">
        <v>0.6415</v>
      </c>
      <c r="F306" s="224">
        <v>2.6761</v>
      </c>
      <c r="G306" s="224">
        <v>0.6968</v>
      </c>
      <c r="H306" s="224">
        <v>2.6454</v>
      </c>
      <c r="I306" s="224">
        <v>0.8377</v>
      </c>
      <c r="J306" s="224">
        <v>2.7654</v>
      </c>
      <c r="K306" s="224">
        <v>0.7747</v>
      </c>
      <c r="L306" s="224">
        <v>1.9101</v>
      </c>
      <c r="M306" s="224">
        <v>1.0503</v>
      </c>
      <c r="N306" s="224">
        <v>2.4339</v>
      </c>
      <c r="O306" s="224">
        <v>0.6587</v>
      </c>
      <c r="P306" s="224">
        <v>0</v>
      </c>
    </row>
    <row r="307" spans="1:16" ht="12.75">
      <c r="A307" s="77">
        <v>24</v>
      </c>
      <c r="B307" s="224">
        <v>0</v>
      </c>
      <c r="C307" s="224">
        <v>0</v>
      </c>
      <c r="D307" s="224">
        <v>2.4373</v>
      </c>
      <c r="E307" s="224">
        <v>0.6246</v>
      </c>
      <c r="F307" s="224">
        <v>2.8256</v>
      </c>
      <c r="G307" s="224">
        <v>0.6857</v>
      </c>
      <c r="H307" s="224">
        <v>2.6011</v>
      </c>
      <c r="I307" s="224">
        <v>0.8194</v>
      </c>
      <c r="J307" s="224">
        <v>2.6366</v>
      </c>
      <c r="K307" s="224">
        <v>0.7693</v>
      </c>
      <c r="L307" s="224">
        <v>1.8246</v>
      </c>
      <c r="M307" s="224">
        <v>1.0433</v>
      </c>
      <c r="N307" s="224">
        <v>2.3554</v>
      </c>
      <c r="O307" s="224">
        <v>0.6375</v>
      </c>
      <c r="P307" s="224">
        <v>0</v>
      </c>
    </row>
    <row r="308" spans="1:16" ht="12.75">
      <c r="A308" s="77">
        <v>25</v>
      </c>
      <c r="B308" s="224">
        <v>0</v>
      </c>
      <c r="C308" s="224">
        <v>0</v>
      </c>
      <c r="D308" s="224">
        <v>2.6014</v>
      </c>
      <c r="E308" s="224">
        <v>0.6078</v>
      </c>
      <c r="F308" s="224">
        <v>2.9751</v>
      </c>
      <c r="G308" s="224">
        <v>0.6746</v>
      </c>
      <c r="H308" s="224">
        <v>2.5568</v>
      </c>
      <c r="I308" s="224">
        <v>0.801</v>
      </c>
      <c r="J308" s="224">
        <v>2.5077</v>
      </c>
      <c r="K308" s="224">
        <v>0.7639</v>
      </c>
      <c r="L308" s="224">
        <v>1.739</v>
      </c>
      <c r="M308" s="224">
        <v>1.0362</v>
      </c>
      <c r="N308" s="224">
        <v>2.2769</v>
      </c>
      <c r="O308" s="224">
        <v>0.6162</v>
      </c>
      <c r="P308" s="224">
        <v>0</v>
      </c>
    </row>
    <row r="309" spans="1:16" ht="12.75">
      <c r="A309" s="77">
        <v>26</v>
      </c>
      <c r="B309" s="224">
        <v>0</v>
      </c>
      <c r="C309" s="224">
        <v>0</v>
      </c>
      <c r="D309" s="224">
        <v>2.7656</v>
      </c>
      <c r="E309" s="224">
        <v>0.591</v>
      </c>
      <c r="F309" s="224">
        <v>3.1246</v>
      </c>
      <c r="G309" s="224">
        <v>0.6636</v>
      </c>
      <c r="H309" s="224">
        <v>2.5125</v>
      </c>
      <c r="I309" s="224">
        <v>0.7827</v>
      </c>
      <c r="J309" s="224">
        <v>2.3789</v>
      </c>
      <c r="K309" s="224">
        <v>0.7585</v>
      </c>
      <c r="L309" s="224">
        <v>1.6535</v>
      </c>
      <c r="M309" s="224">
        <v>1.0292</v>
      </c>
      <c r="N309" s="224">
        <v>2.1984</v>
      </c>
      <c r="O309" s="224">
        <v>0.595</v>
      </c>
      <c r="P309" s="224">
        <v>0</v>
      </c>
    </row>
    <row r="310" spans="1:16" ht="12.75">
      <c r="A310" s="77">
        <v>27</v>
      </c>
      <c r="B310" s="224">
        <v>0</v>
      </c>
      <c r="C310" s="224">
        <v>0</v>
      </c>
      <c r="D310" s="224">
        <v>2.9297</v>
      </c>
      <c r="E310" s="224">
        <v>0.5741</v>
      </c>
      <c r="F310" s="224">
        <v>3.2741</v>
      </c>
      <c r="G310" s="224">
        <v>0.6525</v>
      </c>
      <c r="H310" s="224">
        <v>2.4682</v>
      </c>
      <c r="I310" s="224">
        <v>0.7644</v>
      </c>
      <c r="J310" s="224">
        <v>2.25</v>
      </c>
      <c r="K310" s="224">
        <v>0.7531</v>
      </c>
      <c r="L310" s="224">
        <v>1.5679</v>
      </c>
      <c r="M310" s="224">
        <v>1.0221</v>
      </c>
      <c r="N310" s="224">
        <v>2.1198</v>
      </c>
      <c r="O310" s="224">
        <v>0.5737</v>
      </c>
      <c r="P310" s="224">
        <v>0</v>
      </c>
    </row>
    <row r="311" spans="1:16" ht="12.75">
      <c r="A311" s="77">
        <v>28</v>
      </c>
      <c r="B311" s="224">
        <v>0</v>
      </c>
      <c r="C311" s="224">
        <v>0</v>
      </c>
      <c r="D311" s="224">
        <v>3.0938</v>
      </c>
      <c r="E311" s="224">
        <v>0.5573</v>
      </c>
      <c r="F311" s="224">
        <v>3.4236</v>
      </c>
      <c r="G311" s="224">
        <v>0.6414</v>
      </c>
      <c r="H311" s="224">
        <v>2.4239</v>
      </c>
      <c r="I311" s="224">
        <v>0.7461</v>
      </c>
      <c r="J311" s="224">
        <v>2.1211</v>
      </c>
      <c r="K311" s="224">
        <v>0.7478</v>
      </c>
      <c r="L311" s="224">
        <v>1.4823</v>
      </c>
      <c r="M311" s="224">
        <v>1.0151</v>
      </c>
      <c r="N311" s="224">
        <v>2.0413</v>
      </c>
      <c r="O311" s="224">
        <v>0.5525</v>
      </c>
      <c r="P311" s="224">
        <v>0</v>
      </c>
    </row>
    <row r="312" spans="1:16" ht="12.75">
      <c r="A312" s="77">
        <v>29</v>
      </c>
      <c r="B312" s="224">
        <v>0</v>
      </c>
      <c r="C312" s="224">
        <v>0</v>
      </c>
      <c r="D312" s="224">
        <v>3.258</v>
      </c>
      <c r="E312" s="224">
        <v>0.5404</v>
      </c>
      <c r="F312" s="224">
        <v>3.5731</v>
      </c>
      <c r="G312" s="224">
        <v>0.6304</v>
      </c>
      <c r="H312" s="224">
        <v>2.3796</v>
      </c>
      <c r="I312" s="224">
        <v>0.7278</v>
      </c>
      <c r="J312" s="224">
        <v>1.9923</v>
      </c>
      <c r="K312" s="224">
        <v>0.7424</v>
      </c>
      <c r="L312" s="224">
        <v>1.3968</v>
      </c>
      <c r="M312" s="224">
        <v>1.008</v>
      </c>
      <c r="N312" s="224">
        <v>1.9628</v>
      </c>
      <c r="O312" s="224">
        <v>0.5312</v>
      </c>
      <c r="P312" s="224">
        <v>0</v>
      </c>
    </row>
    <row r="313" spans="1:16" ht="12.75">
      <c r="A313" s="77">
        <v>30</v>
      </c>
      <c r="B313" s="224">
        <v>0</v>
      </c>
      <c r="C313" s="224">
        <v>0</v>
      </c>
      <c r="D313" s="224">
        <v>3.4221</v>
      </c>
      <c r="E313" s="224">
        <v>0.5236</v>
      </c>
      <c r="F313" s="224">
        <v>3.7226</v>
      </c>
      <c r="G313" s="224">
        <v>0.6193</v>
      </c>
      <c r="H313" s="224">
        <v>2.3353</v>
      </c>
      <c r="I313" s="224">
        <v>0.7095</v>
      </c>
      <c r="J313" s="224">
        <v>1.8634</v>
      </c>
      <c r="K313" s="224">
        <v>0.737</v>
      </c>
      <c r="L313" s="224">
        <v>1.3112</v>
      </c>
      <c r="M313" s="224">
        <v>1.001</v>
      </c>
      <c r="N313" s="224">
        <v>1.8843</v>
      </c>
      <c r="O313" s="224">
        <v>0.51</v>
      </c>
      <c r="P313" s="224">
        <v>0</v>
      </c>
    </row>
    <row r="314" spans="1:16" ht="12.75">
      <c r="A314" s="77">
        <v>31</v>
      </c>
      <c r="B314" s="224">
        <v>0</v>
      </c>
      <c r="C314" s="224">
        <v>0</v>
      </c>
      <c r="D314" s="224">
        <v>3.5612</v>
      </c>
      <c r="E314" s="224">
        <v>0.5147</v>
      </c>
      <c r="F314" s="224">
        <v>3.5903</v>
      </c>
      <c r="G314" s="224">
        <v>0.6107</v>
      </c>
      <c r="H314" s="224">
        <v>2.3253</v>
      </c>
      <c r="I314" s="224">
        <v>0.6988</v>
      </c>
      <c r="J314" s="224">
        <v>1.8736</v>
      </c>
      <c r="K314" s="224">
        <v>0.7239</v>
      </c>
      <c r="L314" s="224">
        <v>1.3034</v>
      </c>
      <c r="M314" s="224">
        <v>0.9786</v>
      </c>
      <c r="N314" s="224">
        <v>1.8223</v>
      </c>
      <c r="O314" s="224">
        <v>0.5287</v>
      </c>
      <c r="P314" s="224">
        <v>0</v>
      </c>
    </row>
    <row r="315" spans="1:16" ht="12.75">
      <c r="A315" s="77">
        <v>32</v>
      </c>
      <c r="B315" s="224">
        <v>0</v>
      </c>
      <c r="C315" s="224">
        <v>0</v>
      </c>
      <c r="D315" s="224">
        <v>3.7002</v>
      </c>
      <c r="E315" s="224">
        <v>0.5058</v>
      </c>
      <c r="F315" s="224">
        <v>3.458</v>
      </c>
      <c r="G315" s="224">
        <v>0.6021</v>
      </c>
      <c r="H315" s="224">
        <v>2.3153</v>
      </c>
      <c r="I315" s="224">
        <v>0.6881</v>
      </c>
      <c r="J315" s="224">
        <v>1.8837</v>
      </c>
      <c r="K315" s="224">
        <v>0.7107</v>
      </c>
      <c r="L315" s="224">
        <v>1.2956</v>
      </c>
      <c r="M315" s="224">
        <v>0.9562</v>
      </c>
      <c r="N315" s="224">
        <v>1.7602</v>
      </c>
      <c r="O315" s="224">
        <v>0.5475</v>
      </c>
      <c r="P315" s="224">
        <v>0</v>
      </c>
    </row>
    <row r="316" spans="1:16" ht="12.75">
      <c r="A316" s="77">
        <v>33</v>
      </c>
      <c r="B316" s="224">
        <v>0</v>
      </c>
      <c r="C316" s="224">
        <v>0</v>
      </c>
      <c r="D316" s="224">
        <v>3.8393</v>
      </c>
      <c r="E316" s="224">
        <v>0.497</v>
      </c>
      <c r="F316" s="224">
        <v>3.3257</v>
      </c>
      <c r="G316" s="224">
        <v>0.5934</v>
      </c>
      <c r="H316" s="224">
        <v>2.3053</v>
      </c>
      <c r="I316" s="224">
        <v>0.6775</v>
      </c>
      <c r="J316" s="224">
        <v>1.8939</v>
      </c>
      <c r="K316" s="224">
        <v>0.6976</v>
      </c>
      <c r="L316" s="224">
        <v>1.2879</v>
      </c>
      <c r="M316" s="224">
        <v>0.9338</v>
      </c>
      <c r="N316" s="224">
        <v>1.6982</v>
      </c>
      <c r="O316" s="224">
        <v>0.5663</v>
      </c>
      <c r="P316" s="224">
        <v>0</v>
      </c>
    </row>
    <row r="317" spans="1:16" ht="12.75">
      <c r="A317" s="77">
        <v>34</v>
      </c>
      <c r="B317" s="224">
        <v>0</v>
      </c>
      <c r="C317" s="224">
        <v>0</v>
      </c>
      <c r="D317" s="224">
        <v>3.9784</v>
      </c>
      <c r="E317" s="224">
        <v>0.4881</v>
      </c>
      <c r="F317" s="224">
        <v>3.1934</v>
      </c>
      <c r="G317" s="224">
        <v>0.5848</v>
      </c>
      <c r="H317" s="224">
        <v>2.2953</v>
      </c>
      <c r="I317" s="224">
        <v>0.6668</v>
      </c>
      <c r="J317" s="224">
        <v>1.9041</v>
      </c>
      <c r="K317" s="224">
        <v>0.6844</v>
      </c>
      <c r="L317" s="224">
        <v>1.2801</v>
      </c>
      <c r="M317" s="224">
        <v>0.9114</v>
      </c>
      <c r="N317" s="224">
        <v>1.6361</v>
      </c>
      <c r="O317" s="224">
        <v>0.5851</v>
      </c>
      <c r="P317" s="224">
        <v>0</v>
      </c>
    </row>
    <row r="318" spans="1:16" ht="12.75">
      <c r="A318" s="77">
        <v>35</v>
      </c>
      <c r="B318" s="224">
        <v>0</v>
      </c>
      <c r="C318" s="224">
        <v>0</v>
      </c>
      <c r="D318" s="224">
        <v>4.1174</v>
      </c>
      <c r="E318" s="224">
        <v>0.4792</v>
      </c>
      <c r="F318" s="224">
        <v>3.0611</v>
      </c>
      <c r="G318" s="224">
        <v>0.5762</v>
      </c>
      <c r="H318" s="224">
        <v>2.2853</v>
      </c>
      <c r="I318" s="224">
        <v>0.6561</v>
      </c>
      <c r="J318" s="224">
        <v>1.9142</v>
      </c>
      <c r="K318" s="224">
        <v>0.6713</v>
      </c>
      <c r="L318" s="224">
        <v>1.2723</v>
      </c>
      <c r="M318" s="224">
        <v>0.889</v>
      </c>
      <c r="N318" s="224">
        <v>1.5741</v>
      </c>
      <c r="O318" s="224">
        <v>0.6038</v>
      </c>
      <c r="P318" s="224">
        <v>0</v>
      </c>
    </row>
    <row r="319" spans="1:16" ht="12.75">
      <c r="A319" s="77">
        <v>36</v>
      </c>
      <c r="B319" s="224">
        <v>0</v>
      </c>
      <c r="C319" s="224">
        <v>0</v>
      </c>
      <c r="D319" s="224">
        <v>4.2565</v>
      </c>
      <c r="E319" s="224">
        <v>0.4703</v>
      </c>
      <c r="F319" s="224">
        <v>2.9288</v>
      </c>
      <c r="G319" s="224">
        <v>0.5676</v>
      </c>
      <c r="H319" s="224">
        <v>2.2753</v>
      </c>
      <c r="I319" s="224">
        <v>0.6454</v>
      </c>
      <c r="J319" s="224">
        <v>1.9244</v>
      </c>
      <c r="K319" s="224">
        <v>0.6581</v>
      </c>
      <c r="L319" s="224">
        <v>1.2645</v>
      </c>
      <c r="M319" s="224">
        <v>0.8666</v>
      </c>
      <c r="N319" s="224">
        <v>1.5121</v>
      </c>
      <c r="O319" s="224">
        <v>0.6226</v>
      </c>
      <c r="P319" s="224">
        <v>0</v>
      </c>
    </row>
    <row r="320" spans="1:16" ht="12.75">
      <c r="A320" s="77">
        <v>37</v>
      </c>
      <c r="B320" s="224">
        <v>0</v>
      </c>
      <c r="C320" s="224">
        <v>0</v>
      </c>
      <c r="D320" s="224">
        <v>4.3956</v>
      </c>
      <c r="E320" s="224">
        <v>0.4614</v>
      </c>
      <c r="F320" s="224">
        <v>2.7965</v>
      </c>
      <c r="G320" s="224">
        <v>0.5589</v>
      </c>
      <c r="H320" s="224">
        <v>2.2652</v>
      </c>
      <c r="I320" s="224">
        <v>0.6348</v>
      </c>
      <c r="J320" s="224">
        <v>1.9345</v>
      </c>
      <c r="K320" s="224">
        <v>0.645</v>
      </c>
      <c r="L320" s="224">
        <v>1.2567</v>
      </c>
      <c r="M320" s="224">
        <v>0.8442</v>
      </c>
      <c r="N320" s="224">
        <v>1.45</v>
      </c>
      <c r="O320" s="224">
        <v>0.6414</v>
      </c>
      <c r="P320" s="224">
        <v>0</v>
      </c>
    </row>
    <row r="321" spans="1:16" ht="12.75">
      <c r="A321" s="77">
        <v>38</v>
      </c>
      <c r="B321" s="224">
        <v>0</v>
      </c>
      <c r="C321" s="224">
        <v>0</v>
      </c>
      <c r="D321" s="224">
        <v>4.5346</v>
      </c>
      <c r="E321" s="224">
        <v>0.4526</v>
      </c>
      <c r="F321" s="224">
        <v>2.6642</v>
      </c>
      <c r="G321" s="224">
        <v>0.5503</v>
      </c>
      <c r="H321" s="224">
        <v>2.2552</v>
      </c>
      <c r="I321" s="224">
        <v>0.6241</v>
      </c>
      <c r="J321" s="224">
        <v>1.9447</v>
      </c>
      <c r="K321" s="224">
        <v>0.6319</v>
      </c>
      <c r="L321" s="224">
        <v>1.249</v>
      </c>
      <c r="M321" s="224">
        <v>0.8218</v>
      </c>
      <c r="N321" s="224">
        <v>1.388</v>
      </c>
      <c r="O321" s="224">
        <v>0.6602</v>
      </c>
      <c r="P321" s="224">
        <v>0</v>
      </c>
    </row>
    <row r="322" spans="1:16" ht="12.75">
      <c r="A322" s="77">
        <v>39</v>
      </c>
      <c r="B322" s="224">
        <v>0</v>
      </c>
      <c r="C322" s="224">
        <v>0</v>
      </c>
      <c r="D322" s="224">
        <v>4.6737</v>
      </c>
      <c r="E322" s="224">
        <v>0.4437</v>
      </c>
      <c r="F322" s="224">
        <v>2.5319</v>
      </c>
      <c r="G322" s="224">
        <v>0.5417</v>
      </c>
      <c r="H322" s="224">
        <v>2.2452</v>
      </c>
      <c r="I322" s="224">
        <v>0.6134</v>
      </c>
      <c r="J322" s="224">
        <v>1.9549</v>
      </c>
      <c r="K322" s="224">
        <v>0.6187</v>
      </c>
      <c r="L322" s="224">
        <v>1.2412</v>
      </c>
      <c r="M322" s="224">
        <v>0.7994</v>
      </c>
      <c r="N322" s="224">
        <v>1.326</v>
      </c>
      <c r="O322" s="224">
        <v>0.679</v>
      </c>
      <c r="P322" s="224">
        <v>0</v>
      </c>
    </row>
    <row r="323" spans="1:16" ht="12.75">
      <c r="A323" s="77">
        <v>40</v>
      </c>
      <c r="B323" s="224">
        <v>0</v>
      </c>
      <c r="C323" s="224">
        <v>0</v>
      </c>
      <c r="D323" s="224">
        <v>4.8128</v>
      </c>
      <c r="E323" s="224">
        <v>0.4348</v>
      </c>
      <c r="F323" s="224">
        <v>2.3997</v>
      </c>
      <c r="G323" s="224">
        <v>0.5331</v>
      </c>
      <c r="H323" s="224">
        <v>2.2352</v>
      </c>
      <c r="I323" s="224">
        <v>0.6027</v>
      </c>
      <c r="J323" s="224">
        <v>1.965</v>
      </c>
      <c r="K323" s="224">
        <v>0.6056</v>
      </c>
      <c r="L323" s="224">
        <v>1.2334</v>
      </c>
      <c r="M323" s="224">
        <v>0.777</v>
      </c>
      <c r="N323" s="224">
        <v>1.2639</v>
      </c>
      <c r="O323" s="224">
        <v>0.6977</v>
      </c>
      <c r="P323" s="224">
        <v>0</v>
      </c>
    </row>
    <row r="324" spans="1:16" ht="12.75">
      <c r="A324" s="77">
        <v>41</v>
      </c>
      <c r="B324" s="224">
        <v>0</v>
      </c>
      <c r="C324" s="224">
        <v>0</v>
      </c>
      <c r="D324" s="224">
        <v>4.9518</v>
      </c>
      <c r="E324" s="224">
        <v>0.4259</v>
      </c>
      <c r="F324" s="224">
        <v>2.2674</v>
      </c>
      <c r="G324" s="224">
        <v>0.5245</v>
      </c>
      <c r="H324" s="224">
        <v>2.2252</v>
      </c>
      <c r="I324" s="224">
        <v>0.592</v>
      </c>
      <c r="J324" s="224">
        <v>1.9752</v>
      </c>
      <c r="K324" s="224">
        <v>0.5924</v>
      </c>
      <c r="L324" s="224">
        <v>1.2256</v>
      </c>
      <c r="M324" s="224">
        <v>0.7546</v>
      </c>
      <c r="N324" s="224">
        <v>1.2019</v>
      </c>
      <c r="O324" s="224">
        <v>0.7165</v>
      </c>
      <c r="P324" s="224">
        <v>0</v>
      </c>
    </row>
    <row r="325" spans="1:16" ht="12.75">
      <c r="A325" s="77">
        <v>42</v>
      </c>
      <c r="B325" s="224">
        <v>0</v>
      </c>
      <c r="C325" s="224">
        <v>0</v>
      </c>
      <c r="D325" s="224">
        <v>5.0909</v>
      </c>
      <c r="E325" s="224">
        <v>0.417</v>
      </c>
      <c r="F325" s="224">
        <v>2.1351</v>
      </c>
      <c r="G325" s="224">
        <v>0.5158</v>
      </c>
      <c r="H325" s="224">
        <v>2.2152</v>
      </c>
      <c r="I325" s="224">
        <v>0.5814</v>
      </c>
      <c r="J325" s="224">
        <v>1.9854</v>
      </c>
      <c r="K325" s="224">
        <v>0.5793</v>
      </c>
      <c r="L325" s="224">
        <v>1.2178</v>
      </c>
      <c r="M325" s="224">
        <v>0.7322</v>
      </c>
      <c r="N325" s="224">
        <v>1.1398</v>
      </c>
      <c r="O325" s="224">
        <v>0.7353</v>
      </c>
      <c r="P325" s="224">
        <v>0</v>
      </c>
    </row>
    <row r="326" spans="1:16" ht="12.75">
      <c r="A326" s="77">
        <v>43</v>
      </c>
      <c r="B326" s="224">
        <v>0</v>
      </c>
      <c r="C326" s="224">
        <v>0</v>
      </c>
      <c r="D326" s="224">
        <v>5.232</v>
      </c>
      <c r="E326" s="224">
        <v>0.4165</v>
      </c>
      <c r="F326" s="224">
        <v>2.176</v>
      </c>
      <c r="G326" s="224">
        <v>0.5112</v>
      </c>
      <c r="H326" s="224">
        <v>2.1986</v>
      </c>
      <c r="I326" s="224">
        <v>0.5713</v>
      </c>
      <c r="J326" s="224">
        <v>1.9688</v>
      </c>
      <c r="K326" s="224">
        <v>0.5734</v>
      </c>
      <c r="L326" s="224">
        <v>1.2203</v>
      </c>
      <c r="M326" s="224">
        <v>0.7264</v>
      </c>
      <c r="N326" s="224">
        <v>1.1125</v>
      </c>
      <c r="O326" s="224">
        <v>0.7196</v>
      </c>
      <c r="P326" s="224">
        <v>0</v>
      </c>
    </row>
    <row r="327" spans="1:16" ht="12.75">
      <c r="A327" s="77">
        <v>44</v>
      </c>
      <c r="B327" s="224">
        <v>0</v>
      </c>
      <c r="C327" s="224">
        <v>0</v>
      </c>
      <c r="D327" s="224">
        <v>5.3731</v>
      </c>
      <c r="E327" s="224">
        <v>0.416</v>
      </c>
      <c r="F327" s="224">
        <v>2.2169</v>
      </c>
      <c r="G327" s="224">
        <v>0.5065</v>
      </c>
      <c r="H327" s="224">
        <v>2.1819</v>
      </c>
      <c r="I327" s="224">
        <v>0.5613</v>
      </c>
      <c r="J327" s="224">
        <v>1.9523</v>
      </c>
      <c r="K327" s="224">
        <v>0.5675</v>
      </c>
      <c r="L327" s="224">
        <v>1.2227</v>
      </c>
      <c r="M327" s="224">
        <v>0.7205</v>
      </c>
      <c r="N327" s="224">
        <v>1.0851</v>
      </c>
      <c r="O327" s="224">
        <v>0.7039</v>
      </c>
      <c r="P327" s="224">
        <v>0</v>
      </c>
    </row>
    <row r="328" spans="1:16" ht="12.75">
      <c r="A328" s="77">
        <v>45</v>
      </c>
      <c r="B328" s="224">
        <v>0</v>
      </c>
      <c r="C328" s="224">
        <v>0</v>
      </c>
      <c r="D328" s="224">
        <v>5.5142</v>
      </c>
      <c r="E328" s="224">
        <v>0.4155</v>
      </c>
      <c r="F328" s="224">
        <v>2.2578</v>
      </c>
      <c r="G328" s="224">
        <v>0.5018</v>
      </c>
      <c r="H328" s="224">
        <v>2.1653</v>
      </c>
      <c r="I328" s="224">
        <v>0.5512</v>
      </c>
      <c r="J328" s="224">
        <v>1.9357</v>
      </c>
      <c r="K328" s="224">
        <v>0.5616</v>
      </c>
      <c r="L328" s="224">
        <v>1.2251</v>
      </c>
      <c r="M328" s="224">
        <v>0.7147</v>
      </c>
      <c r="N328" s="224">
        <v>1.0577</v>
      </c>
      <c r="O328" s="224">
        <v>0.6882</v>
      </c>
      <c r="P328" s="224">
        <v>0</v>
      </c>
    </row>
    <row r="329" spans="1:16" ht="12.75">
      <c r="A329" s="77">
        <v>46</v>
      </c>
      <c r="B329" s="224">
        <v>0</v>
      </c>
      <c r="C329" s="224">
        <v>0</v>
      </c>
      <c r="D329" s="224">
        <v>5.6552</v>
      </c>
      <c r="E329" s="224">
        <v>0.415</v>
      </c>
      <c r="F329" s="224">
        <v>2.2987</v>
      </c>
      <c r="G329" s="224">
        <v>0.4971</v>
      </c>
      <c r="H329" s="224">
        <v>2.1486</v>
      </c>
      <c r="I329" s="224">
        <v>0.5411</v>
      </c>
      <c r="J329" s="224">
        <v>1.9191</v>
      </c>
      <c r="K329" s="224">
        <v>0.5557</v>
      </c>
      <c r="L329" s="224">
        <v>1.2275</v>
      </c>
      <c r="M329" s="224">
        <v>0.7089</v>
      </c>
      <c r="N329" s="224">
        <v>1.0303</v>
      </c>
      <c r="O329" s="224">
        <v>0.6725</v>
      </c>
      <c r="P329" s="224">
        <v>0</v>
      </c>
    </row>
    <row r="330" spans="1:16" ht="12.75">
      <c r="A330" s="77">
        <v>47</v>
      </c>
      <c r="B330" s="224">
        <v>0</v>
      </c>
      <c r="C330" s="224">
        <v>0</v>
      </c>
      <c r="D330" s="224">
        <v>5.7963</v>
      </c>
      <c r="E330" s="224">
        <v>0.4144</v>
      </c>
      <c r="F330" s="224">
        <v>2.3397</v>
      </c>
      <c r="G330" s="224">
        <v>0.4924</v>
      </c>
      <c r="H330" s="224">
        <v>2.132</v>
      </c>
      <c r="I330" s="224">
        <v>0.5311</v>
      </c>
      <c r="J330" s="224">
        <v>1.9026</v>
      </c>
      <c r="K330" s="224">
        <v>0.5498</v>
      </c>
      <c r="L330" s="224">
        <v>1.23</v>
      </c>
      <c r="M330" s="224">
        <v>0.7031</v>
      </c>
      <c r="N330" s="224">
        <v>1.0029</v>
      </c>
      <c r="O330" s="224">
        <v>0.6568</v>
      </c>
      <c r="P330" s="224">
        <v>0</v>
      </c>
    </row>
    <row r="331" spans="1:16" ht="12.75">
      <c r="A331" s="77">
        <v>48</v>
      </c>
      <c r="B331" s="224">
        <v>0</v>
      </c>
      <c r="C331" s="224">
        <v>0</v>
      </c>
      <c r="D331" s="224">
        <v>5.9374</v>
      </c>
      <c r="E331" s="224">
        <v>0.4139</v>
      </c>
      <c r="F331" s="224">
        <v>2.3806</v>
      </c>
      <c r="G331" s="224">
        <v>0.4878</v>
      </c>
      <c r="H331" s="224">
        <v>2.1154</v>
      </c>
      <c r="I331" s="224">
        <v>0.521</v>
      </c>
      <c r="J331" s="224">
        <v>1.886</v>
      </c>
      <c r="K331" s="224">
        <v>0.5439</v>
      </c>
      <c r="L331" s="224">
        <v>1.2324</v>
      </c>
      <c r="M331" s="224">
        <v>0.6973</v>
      </c>
      <c r="N331" s="224">
        <v>0.9755</v>
      </c>
      <c r="O331" s="224">
        <v>0.6412</v>
      </c>
      <c r="P331" s="224">
        <v>0</v>
      </c>
    </row>
    <row r="333" ht="12.75">
      <c r="A333" s="76" t="e">
        <f>HLOOKUP('[2]NEER Claim Cost Calculator'!$I$22,B337:Q386,MATCH('[2]NEER Claim Cost Calculator'!$K$22,A337:A386))</f>
        <v>#REF!</v>
      </c>
    </row>
    <row r="334" spans="1:16" ht="12.75">
      <c r="A334" s="475" t="s">
        <v>18272</v>
      </c>
      <c r="B334" s="475"/>
      <c r="C334" s="475"/>
      <c r="D334" s="475"/>
      <c r="E334" s="475"/>
      <c r="F334" s="475"/>
      <c r="G334" s="475"/>
      <c r="H334" s="475"/>
      <c r="I334" s="475"/>
      <c r="J334" s="475"/>
      <c r="K334" s="475"/>
      <c r="L334" s="475"/>
      <c r="M334" s="475"/>
      <c r="N334" s="475"/>
      <c r="O334" s="475"/>
      <c r="P334" s="475"/>
    </row>
    <row r="335" spans="1:16" ht="12.75">
      <c r="A335" s="479" t="s">
        <v>18273</v>
      </c>
      <c r="B335" s="479"/>
      <c r="C335" s="479"/>
      <c r="D335" s="479"/>
      <c r="E335" s="479"/>
      <c r="F335" s="479"/>
      <c r="G335" s="479"/>
      <c r="H335" s="479"/>
      <c r="I335" s="479"/>
      <c r="J335" s="479"/>
      <c r="K335" s="479"/>
      <c r="L335" s="479"/>
      <c r="M335" s="479"/>
      <c r="N335" s="479"/>
      <c r="O335" s="479"/>
      <c r="P335" s="479"/>
    </row>
    <row r="336" spans="1:16" ht="12.75">
      <c r="A336" s="80" t="s">
        <v>18274</v>
      </c>
      <c r="B336" s="222" t="s">
        <v>18275</v>
      </c>
      <c r="C336" s="222" t="s">
        <v>18276</v>
      </c>
      <c r="D336" s="222" t="s">
        <v>18277</v>
      </c>
      <c r="E336" s="222" t="s">
        <v>18278</v>
      </c>
      <c r="F336" s="222" t="s">
        <v>18279</v>
      </c>
      <c r="G336" s="222" t="s">
        <v>18280</v>
      </c>
      <c r="H336" s="222" t="s">
        <v>18281</v>
      </c>
      <c r="I336" s="222" t="s">
        <v>18282</v>
      </c>
      <c r="J336" s="222" t="s">
        <v>18283</v>
      </c>
      <c r="K336" s="222" t="s">
        <v>18284</v>
      </c>
      <c r="L336" s="222" t="s">
        <v>18285</v>
      </c>
      <c r="M336" s="222" t="s">
        <v>18286</v>
      </c>
      <c r="N336" s="222" t="s">
        <v>18287</v>
      </c>
      <c r="O336" s="222" t="s">
        <v>18288</v>
      </c>
      <c r="P336" s="222" t="s">
        <v>18289</v>
      </c>
    </row>
    <row r="337" spans="1:16" ht="12.75">
      <c r="A337" s="82" t="s">
        <v>18290</v>
      </c>
      <c r="B337" s="272">
        <v>1</v>
      </c>
      <c r="C337" s="272">
        <v>2</v>
      </c>
      <c r="D337" s="272">
        <v>3</v>
      </c>
      <c r="E337" s="272">
        <v>4</v>
      </c>
      <c r="F337" s="272">
        <v>5</v>
      </c>
      <c r="G337" s="272">
        <v>6</v>
      </c>
      <c r="H337" s="272">
        <v>7</v>
      </c>
      <c r="I337" s="272">
        <v>8</v>
      </c>
      <c r="J337" s="272">
        <v>9</v>
      </c>
      <c r="K337" s="272">
        <v>10</v>
      </c>
      <c r="L337" s="272">
        <v>11</v>
      </c>
      <c r="M337" s="272">
        <v>12</v>
      </c>
      <c r="N337" s="272">
        <v>13</v>
      </c>
      <c r="O337" s="272">
        <v>14</v>
      </c>
      <c r="P337" s="272">
        <v>15</v>
      </c>
    </row>
    <row r="338" spans="1:16" ht="12.75">
      <c r="A338" s="77">
        <v>0</v>
      </c>
      <c r="B338" s="224">
        <v>0</v>
      </c>
      <c r="C338" s="224">
        <v>0</v>
      </c>
      <c r="D338" s="224">
        <v>8.745</v>
      </c>
      <c r="E338" s="224">
        <v>3.6678</v>
      </c>
      <c r="F338" s="224">
        <v>12.3675</v>
      </c>
      <c r="G338" s="224">
        <v>3.814</v>
      </c>
      <c r="H338" s="224">
        <v>16.3163</v>
      </c>
      <c r="I338" s="224">
        <v>4.8904</v>
      </c>
      <c r="J338" s="224">
        <v>17.7863</v>
      </c>
      <c r="K338" s="224">
        <v>2.6548</v>
      </c>
      <c r="L338" s="224">
        <v>5.3865</v>
      </c>
      <c r="M338" s="224">
        <v>4.5698</v>
      </c>
      <c r="N338" s="224">
        <v>0</v>
      </c>
      <c r="O338" s="224">
        <v>0</v>
      </c>
      <c r="P338" s="224">
        <v>0</v>
      </c>
    </row>
    <row r="339" spans="1:16" ht="12.75">
      <c r="A339" s="77">
        <v>1</v>
      </c>
      <c r="B339" s="224">
        <v>0</v>
      </c>
      <c r="C339" s="224">
        <v>0</v>
      </c>
      <c r="D339" s="224">
        <v>7.7733</v>
      </c>
      <c r="E339" s="224">
        <v>3.2603</v>
      </c>
      <c r="F339" s="224">
        <v>10.9933</v>
      </c>
      <c r="G339" s="224">
        <v>3.3902</v>
      </c>
      <c r="H339" s="224">
        <v>14.5033</v>
      </c>
      <c r="I339" s="224">
        <v>4.347</v>
      </c>
      <c r="J339" s="224">
        <v>15.81</v>
      </c>
      <c r="K339" s="224">
        <v>2.3598</v>
      </c>
      <c r="L339" s="224">
        <v>4.788</v>
      </c>
      <c r="M339" s="224">
        <v>4.062</v>
      </c>
      <c r="N339" s="224">
        <v>0</v>
      </c>
      <c r="O339" s="224">
        <v>0</v>
      </c>
      <c r="P339" s="224">
        <v>0</v>
      </c>
    </row>
    <row r="340" spans="1:16" ht="12.75">
      <c r="A340" s="77">
        <v>2</v>
      </c>
      <c r="B340" s="224">
        <v>0</v>
      </c>
      <c r="C340" s="224">
        <v>0</v>
      </c>
      <c r="D340" s="224">
        <v>6.8017</v>
      </c>
      <c r="E340" s="224">
        <v>2.8527</v>
      </c>
      <c r="F340" s="224">
        <v>9.6192</v>
      </c>
      <c r="G340" s="224">
        <v>2.9664</v>
      </c>
      <c r="H340" s="224">
        <v>12.6904</v>
      </c>
      <c r="I340" s="224">
        <v>3.8036</v>
      </c>
      <c r="J340" s="224">
        <v>13.8338</v>
      </c>
      <c r="K340" s="224">
        <v>2.0648</v>
      </c>
      <c r="L340" s="224">
        <v>4.1895</v>
      </c>
      <c r="M340" s="224">
        <v>3.5543</v>
      </c>
      <c r="N340" s="224">
        <v>0</v>
      </c>
      <c r="O340" s="224">
        <v>0</v>
      </c>
      <c r="P340" s="224">
        <v>0</v>
      </c>
    </row>
    <row r="341" spans="1:16" ht="12.75">
      <c r="A341" s="77">
        <v>3</v>
      </c>
      <c r="B341" s="224">
        <v>0</v>
      </c>
      <c r="C341" s="224">
        <v>0</v>
      </c>
      <c r="D341" s="224">
        <v>5.83</v>
      </c>
      <c r="E341" s="224">
        <v>2.4452</v>
      </c>
      <c r="F341" s="224">
        <v>8.245</v>
      </c>
      <c r="G341" s="224">
        <v>2.5427</v>
      </c>
      <c r="H341" s="224">
        <v>10.8775</v>
      </c>
      <c r="I341" s="224">
        <v>3.2603</v>
      </c>
      <c r="J341" s="224">
        <v>11.8575</v>
      </c>
      <c r="K341" s="224">
        <v>1.7699</v>
      </c>
      <c r="L341" s="224">
        <v>3.591</v>
      </c>
      <c r="M341" s="224">
        <v>3.0465</v>
      </c>
      <c r="N341" s="224">
        <v>0</v>
      </c>
      <c r="O341" s="224">
        <v>0</v>
      </c>
      <c r="P341" s="224">
        <v>0</v>
      </c>
    </row>
    <row r="342" spans="1:16" ht="12.75">
      <c r="A342" s="77">
        <v>4</v>
      </c>
      <c r="B342" s="224">
        <v>0</v>
      </c>
      <c r="C342" s="224">
        <v>0</v>
      </c>
      <c r="D342" s="224">
        <v>4.8583</v>
      </c>
      <c r="E342" s="224">
        <v>2.0377</v>
      </c>
      <c r="F342" s="224">
        <v>6.8708</v>
      </c>
      <c r="G342" s="224">
        <v>2.1189</v>
      </c>
      <c r="H342" s="224">
        <v>9.0646</v>
      </c>
      <c r="I342" s="224">
        <v>2.7169</v>
      </c>
      <c r="J342" s="224">
        <v>9.8813</v>
      </c>
      <c r="K342" s="224">
        <v>1.4749</v>
      </c>
      <c r="L342" s="224">
        <v>2.9925</v>
      </c>
      <c r="M342" s="224">
        <v>2.5388</v>
      </c>
      <c r="N342" s="224">
        <v>0</v>
      </c>
      <c r="O342" s="224">
        <v>0</v>
      </c>
      <c r="P342" s="224">
        <v>0</v>
      </c>
    </row>
    <row r="343" spans="1:16" ht="12.75">
      <c r="A343" s="77">
        <v>5</v>
      </c>
      <c r="B343" s="224">
        <v>0</v>
      </c>
      <c r="C343" s="224">
        <v>0</v>
      </c>
      <c r="D343" s="224">
        <v>3.8867</v>
      </c>
      <c r="E343" s="224">
        <v>1.6301</v>
      </c>
      <c r="F343" s="224">
        <v>5.4967</v>
      </c>
      <c r="G343" s="224">
        <v>1.6951</v>
      </c>
      <c r="H343" s="224">
        <v>7.2517</v>
      </c>
      <c r="I343" s="224">
        <v>2.1735</v>
      </c>
      <c r="J343" s="224">
        <v>7.905</v>
      </c>
      <c r="K343" s="224">
        <v>1.1799</v>
      </c>
      <c r="L343" s="224">
        <v>2.394</v>
      </c>
      <c r="M343" s="224">
        <v>2.031</v>
      </c>
      <c r="N343" s="224">
        <v>0</v>
      </c>
      <c r="O343" s="224">
        <v>0</v>
      </c>
      <c r="P343" s="224">
        <v>0</v>
      </c>
    </row>
    <row r="344" spans="1:16" ht="12.75">
      <c r="A344" s="77">
        <v>6</v>
      </c>
      <c r="B344" s="224">
        <v>0</v>
      </c>
      <c r="C344" s="224">
        <v>0</v>
      </c>
      <c r="D344" s="224">
        <v>2.915</v>
      </c>
      <c r="E344" s="224">
        <v>1.2226</v>
      </c>
      <c r="F344" s="224">
        <v>4.1225</v>
      </c>
      <c r="G344" s="224">
        <v>1.2713</v>
      </c>
      <c r="H344" s="224">
        <v>5.4388</v>
      </c>
      <c r="I344" s="224">
        <v>1.6301</v>
      </c>
      <c r="J344" s="224">
        <v>5.9288</v>
      </c>
      <c r="K344" s="224">
        <v>0.8849</v>
      </c>
      <c r="L344" s="224">
        <v>1.7955</v>
      </c>
      <c r="M344" s="224">
        <v>1.5233</v>
      </c>
      <c r="N344" s="224">
        <v>0</v>
      </c>
      <c r="O344" s="224">
        <v>0</v>
      </c>
      <c r="P344" s="224">
        <v>0</v>
      </c>
    </row>
    <row r="345" spans="1:16" ht="12.75">
      <c r="A345" s="77">
        <v>7</v>
      </c>
      <c r="B345" s="224">
        <v>0</v>
      </c>
      <c r="C345" s="224">
        <v>0</v>
      </c>
      <c r="D345" s="224">
        <v>2.8472</v>
      </c>
      <c r="E345" s="224">
        <v>1.1886</v>
      </c>
      <c r="F345" s="224">
        <v>3.918</v>
      </c>
      <c r="G345" s="224">
        <v>1.236</v>
      </c>
      <c r="H345" s="224">
        <v>5.222</v>
      </c>
      <c r="I345" s="224">
        <v>1.5848</v>
      </c>
      <c r="J345" s="224">
        <v>5.7151</v>
      </c>
      <c r="K345" s="224">
        <v>0.8603</v>
      </c>
      <c r="L345" s="224">
        <v>1.844</v>
      </c>
      <c r="M345" s="224">
        <v>1.4809</v>
      </c>
      <c r="N345" s="224">
        <v>0</v>
      </c>
      <c r="O345" s="224">
        <v>0</v>
      </c>
      <c r="P345" s="224">
        <v>0</v>
      </c>
    </row>
    <row r="346" spans="1:16" ht="12.75">
      <c r="A346" s="77">
        <v>8</v>
      </c>
      <c r="B346" s="224">
        <v>0</v>
      </c>
      <c r="C346" s="224">
        <v>0</v>
      </c>
      <c r="D346" s="224">
        <v>2.7793</v>
      </c>
      <c r="E346" s="224">
        <v>1.1547</v>
      </c>
      <c r="F346" s="224">
        <v>3.7135</v>
      </c>
      <c r="G346" s="224">
        <v>1.2007</v>
      </c>
      <c r="H346" s="224">
        <v>5.0053</v>
      </c>
      <c r="I346" s="224">
        <v>1.5396</v>
      </c>
      <c r="J346" s="224">
        <v>5.5014</v>
      </c>
      <c r="K346" s="224">
        <v>0.8358</v>
      </c>
      <c r="L346" s="224">
        <v>1.8924</v>
      </c>
      <c r="M346" s="224">
        <v>1.4386</v>
      </c>
      <c r="N346" s="224">
        <v>0</v>
      </c>
      <c r="O346" s="224">
        <v>0</v>
      </c>
      <c r="P346" s="224">
        <v>0</v>
      </c>
    </row>
    <row r="347" spans="1:16" ht="12.75">
      <c r="A347" s="77">
        <v>9</v>
      </c>
      <c r="B347" s="224">
        <v>0</v>
      </c>
      <c r="C347" s="224">
        <v>0</v>
      </c>
      <c r="D347" s="224">
        <v>2.7115</v>
      </c>
      <c r="E347" s="224">
        <v>1.1207</v>
      </c>
      <c r="F347" s="224">
        <v>3.509</v>
      </c>
      <c r="G347" s="224">
        <v>1.1654</v>
      </c>
      <c r="H347" s="224">
        <v>4.7886</v>
      </c>
      <c r="I347" s="224">
        <v>1.4943</v>
      </c>
      <c r="J347" s="224">
        <v>5.2878</v>
      </c>
      <c r="K347" s="224">
        <v>0.8112</v>
      </c>
      <c r="L347" s="224">
        <v>1.9409</v>
      </c>
      <c r="M347" s="224">
        <v>1.3963</v>
      </c>
      <c r="N347" s="224">
        <v>0</v>
      </c>
      <c r="O347" s="224">
        <v>0</v>
      </c>
      <c r="P347" s="224">
        <v>0</v>
      </c>
    </row>
    <row r="348" spans="1:16" ht="12.75">
      <c r="A348" s="77">
        <v>10</v>
      </c>
      <c r="B348" s="224">
        <v>0</v>
      </c>
      <c r="C348" s="224">
        <v>0</v>
      </c>
      <c r="D348" s="224">
        <v>2.6437</v>
      </c>
      <c r="E348" s="224">
        <v>1.0868</v>
      </c>
      <c r="F348" s="224">
        <v>3.3046</v>
      </c>
      <c r="G348" s="224">
        <v>1.1301</v>
      </c>
      <c r="H348" s="224">
        <v>4.5719</v>
      </c>
      <c r="I348" s="224">
        <v>1.449</v>
      </c>
      <c r="J348" s="224">
        <v>5.0741</v>
      </c>
      <c r="K348" s="224">
        <v>0.7866</v>
      </c>
      <c r="L348" s="224">
        <v>1.9894</v>
      </c>
      <c r="M348" s="224">
        <v>1.354</v>
      </c>
      <c r="N348" s="224">
        <v>0</v>
      </c>
      <c r="O348" s="224">
        <v>0</v>
      </c>
      <c r="P348" s="224">
        <v>0</v>
      </c>
    </row>
    <row r="349" spans="1:16" ht="12.75">
      <c r="A349" s="77">
        <v>11</v>
      </c>
      <c r="B349" s="224">
        <v>0</v>
      </c>
      <c r="C349" s="224">
        <v>0</v>
      </c>
      <c r="D349" s="224">
        <v>2.5759</v>
      </c>
      <c r="E349" s="224">
        <v>1.0528</v>
      </c>
      <c r="F349" s="224">
        <v>3.1001</v>
      </c>
      <c r="G349" s="224">
        <v>1.0948</v>
      </c>
      <c r="H349" s="224">
        <v>4.3552</v>
      </c>
      <c r="I349" s="224">
        <v>1.4037</v>
      </c>
      <c r="J349" s="224">
        <v>4.8605</v>
      </c>
      <c r="K349" s="224">
        <v>0.762</v>
      </c>
      <c r="L349" s="224">
        <v>2.0378</v>
      </c>
      <c r="M349" s="224">
        <v>1.3117</v>
      </c>
      <c r="N349" s="224">
        <v>0</v>
      </c>
      <c r="O349" s="224">
        <v>0</v>
      </c>
      <c r="P349" s="224">
        <v>0</v>
      </c>
    </row>
    <row r="350" spans="1:16" ht="12.75">
      <c r="A350" s="77">
        <v>12</v>
      </c>
      <c r="B350" s="224">
        <v>0</v>
      </c>
      <c r="C350" s="224">
        <v>0</v>
      </c>
      <c r="D350" s="224">
        <v>2.508</v>
      </c>
      <c r="E350" s="224">
        <v>1.0188</v>
      </c>
      <c r="F350" s="224">
        <v>2.8956</v>
      </c>
      <c r="G350" s="224">
        <v>1.0594</v>
      </c>
      <c r="H350" s="224">
        <v>4.1385</v>
      </c>
      <c r="I350" s="224">
        <v>1.3584</v>
      </c>
      <c r="J350" s="224">
        <v>4.6468</v>
      </c>
      <c r="K350" s="224">
        <v>0.7374</v>
      </c>
      <c r="L350" s="224">
        <v>2.0863</v>
      </c>
      <c r="M350" s="224">
        <v>1.2694</v>
      </c>
      <c r="N350" s="224">
        <v>0</v>
      </c>
      <c r="O350" s="224">
        <v>0</v>
      </c>
      <c r="P350" s="224">
        <v>0</v>
      </c>
    </row>
    <row r="351" spans="1:16" ht="12.75">
      <c r="A351" s="77">
        <v>13</v>
      </c>
      <c r="B351" s="224">
        <v>0</v>
      </c>
      <c r="C351" s="224">
        <v>0</v>
      </c>
      <c r="D351" s="224">
        <v>2.4402</v>
      </c>
      <c r="E351" s="224">
        <v>0.9849</v>
      </c>
      <c r="F351" s="224">
        <v>2.6911</v>
      </c>
      <c r="G351" s="224">
        <v>1.0241</v>
      </c>
      <c r="H351" s="224">
        <v>3.9218</v>
      </c>
      <c r="I351" s="224">
        <v>1.3132</v>
      </c>
      <c r="J351" s="224">
        <v>4.4332</v>
      </c>
      <c r="K351" s="224">
        <v>0.7129</v>
      </c>
      <c r="L351" s="224">
        <v>2.1347</v>
      </c>
      <c r="M351" s="224">
        <v>1.2271</v>
      </c>
      <c r="N351" s="224">
        <v>0</v>
      </c>
      <c r="O351" s="224">
        <v>0</v>
      </c>
      <c r="P351" s="224">
        <v>0</v>
      </c>
    </row>
    <row r="352" spans="1:16" ht="12.75">
      <c r="A352" s="77">
        <v>14</v>
      </c>
      <c r="B352" s="224">
        <v>0</v>
      </c>
      <c r="C352" s="224">
        <v>0</v>
      </c>
      <c r="D352" s="224">
        <v>2.3724</v>
      </c>
      <c r="E352" s="224">
        <v>0.9509</v>
      </c>
      <c r="F352" s="224">
        <v>2.4866</v>
      </c>
      <c r="G352" s="224">
        <v>0.9888</v>
      </c>
      <c r="H352" s="224">
        <v>3.7051</v>
      </c>
      <c r="I352" s="224">
        <v>1.2679</v>
      </c>
      <c r="J352" s="224">
        <v>4.2195</v>
      </c>
      <c r="K352" s="224">
        <v>0.6883</v>
      </c>
      <c r="L352" s="224">
        <v>2.1832</v>
      </c>
      <c r="M352" s="224">
        <v>1.1848</v>
      </c>
      <c r="N352" s="224">
        <v>0</v>
      </c>
      <c r="O352" s="224">
        <v>0</v>
      </c>
      <c r="P352" s="224">
        <v>0</v>
      </c>
    </row>
    <row r="353" spans="1:16" ht="12.75">
      <c r="A353" s="77">
        <v>15</v>
      </c>
      <c r="B353" s="224">
        <v>0</v>
      </c>
      <c r="C353" s="224">
        <v>0</v>
      </c>
      <c r="D353" s="224">
        <v>2.3045</v>
      </c>
      <c r="E353" s="224">
        <v>0.9169</v>
      </c>
      <c r="F353" s="224">
        <v>2.2821</v>
      </c>
      <c r="G353" s="224">
        <v>0.9535</v>
      </c>
      <c r="H353" s="224">
        <v>3.4883</v>
      </c>
      <c r="I353" s="224">
        <v>1.2226</v>
      </c>
      <c r="J353" s="224">
        <v>4.0059</v>
      </c>
      <c r="K353" s="224">
        <v>0.6637</v>
      </c>
      <c r="L353" s="224">
        <v>2.2317</v>
      </c>
      <c r="M353" s="224">
        <v>1.1424</v>
      </c>
      <c r="N353" s="224">
        <v>0</v>
      </c>
      <c r="O353" s="224">
        <v>0</v>
      </c>
      <c r="P353" s="224">
        <v>0</v>
      </c>
    </row>
    <row r="354" spans="1:16" ht="12.75">
      <c r="A354" s="77">
        <v>16</v>
      </c>
      <c r="B354" s="224">
        <v>0</v>
      </c>
      <c r="C354" s="224">
        <v>0</v>
      </c>
      <c r="D354" s="224">
        <v>2.2367</v>
      </c>
      <c r="E354" s="224">
        <v>0.883</v>
      </c>
      <c r="F354" s="224">
        <v>2.0776</v>
      </c>
      <c r="G354" s="224">
        <v>0.9182</v>
      </c>
      <c r="H354" s="224">
        <v>3.2716</v>
      </c>
      <c r="I354" s="224">
        <v>1.1773</v>
      </c>
      <c r="J354" s="224">
        <v>3.7922</v>
      </c>
      <c r="K354" s="224">
        <v>0.6391</v>
      </c>
      <c r="L354" s="224">
        <v>2.2801</v>
      </c>
      <c r="M354" s="224">
        <v>1.1001</v>
      </c>
      <c r="N354" s="224">
        <v>0</v>
      </c>
      <c r="O354" s="224">
        <v>0</v>
      </c>
      <c r="P354" s="224">
        <v>0</v>
      </c>
    </row>
    <row r="355" spans="1:16" ht="12.75">
      <c r="A355" s="77">
        <v>17</v>
      </c>
      <c r="B355" s="224">
        <v>0</v>
      </c>
      <c r="C355" s="224">
        <v>0</v>
      </c>
      <c r="D355" s="224">
        <v>2.1689</v>
      </c>
      <c r="E355" s="224">
        <v>0.849</v>
      </c>
      <c r="F355" s="224">
        <v>1.8731</v>
      </c>
      <c r="G355" s="224">
        <v>0.8829</v>
      </c>
      <c r="H355" s="224">
        <v>3.0549</v>
      </c>
      <c r="I355" s="224">
        <v>1.132</v>
      </c>
      <c r="J355" s="224">
        <v>3.5786</v>
      </c>
      <c r="K355" s="224">
        <v>0.6145</v>
      </c>
      <c r="L355" s="224">
        <v>2.3286</v>
      </c>
      <c r="M355" s="224">
        <v>1.0578</v>
      </c>
      <c r="N355" s="224">
        <v>0</v>
      </c>
      <c r="O355" s="224">
        <v>0</v>
      </c>
      <c r="P355" s="224">
        <v>0</v>
      </c>
    </row>
    <row r="356" spans="1:16" ht="12.75">
      <c r="A356" s="77">
        <v>18</v>
      </c>
      <c r="B356" s="224">
        <v>0</v>
      </c>
      <c r="C356" s="224">
        <v>0</v>
      </c>
      <c r="D356" s="224">
        <v>2.1011</v>
      </c>
      <c r="E356" s="224">
        <v>0.8151</v>
      </c>
      <c r="F356" s="224">
        <v>1.6687</v>
      </c>
      <c r="G356" s="224">
        <v>0.8476</v>
      </c>
      <c r="H356" s="224">
        <v>2.8382</v>
      </c>
      <c r="I356" s="224">
        <v>1.0868</v>
      </c>
      <c r="J356" s="224">
        <v>3.3649</v>
      </c>
      <c r="K356" s="224">
        <v>0.59</v>
      </c>
      <c r="L356" s="224">
        <v>2.3771</v>
      </c>
      <c r="M356" s="224">
        <v>1.0155</v>
      </c>
      <c r="N356" s="224">
        <v>2.909</v>
      </c>
      <c r="O356" s="224">
        <v>0.9009</v>
      </c>
      <c r="P356" s="224">
        <v>0</v>
      </c>
    </row>
    <row r="357" spans="1:16" ht="12.75">
      <c r="A357" s="77">
        <v>19</v>
      </c>
      <c r="B357" s="224">
        <v>0</v>
      </c>
      <c r="C357" s="224">
        <v>0</v>
      </c>
      <c r="D357" s="224">
        <v>2.1007</v>
      </c>
      <c r="E357" s="224">
        <v>0.8025</v>
      </c>
      <c r="F357" s="224">
        <v>1.7123</v>
      </c>
      <c r="G357" s="224">
        <v>0.8269</v>
      </c>
      <c r="H357" s="224">
        <v>2.7848</v>
      </c>
      <c r="I357" s="224">
        <v>1.0587</v>
      </c>
      <c r="J357" s="224">
        <v>3.2467</v>
      </c>
      <c r="K357" s="224">
        <v>0.6125</v>
      </c>
      <c r="L357" s="224">
        <v>2.3126</v>
      </c>
      <c r="M357" s="224">
        <v>1.0113</v>
      </c>
      <c r="N357" s="224">
        <v>2.8281</v>
      </c>
      <c r="O357" s="224">
        <v>0.8759</v>
      </c>
      <c r="P357" s="224">
        <v>0</v>
      </c>
    </row>
    <row r="358" spans="1:16" ht="12.75">
      <c r="A358" s="77">
        <v>20</v>
      </c>
      <c r="B358" s="224">
        <v>0</v>
      </c>
      <c r="C358" s="224">
        <v>0</v>
      </c>
      <c r="D358" s="224">
        <v>2.1003</v>
      </c>
      <c r="E358" s="224">
        <v>0.79</v>
      </c>
      <c r="F358" s="224">
        <v>1.7559</v>
      </c>
      <c r="G358" s="224">
        <v>0.8062</v>
      </c>
      <c r="H358" s="224">
        <v>2.7315</v>
      </c>
      <c r="I358" s="224">
        <v>1.0307</v>
      </c>
      <c r="J358" s="224">
        <v>3.1286</v>
      </c>
      <c r="K358" s="224">
        <v>0.635</v>
      </c>
      <c r="L358" s="224">
        <v>2.2482</v>
      </c>
      <c r="M358" s="224">
        <v>1.007</v>
      </c>
      <c r="N358" s="224">
        <v>2.7473</v>
      </c>
      <c r="O358" s="224">
        <v>0.8509</v>
      </c>
      <c r="P358" s="224">
        <v>0</v>
      </c>
    </row>
    <row r="359" spans="1:16" ht="12.75">
      <c r="A359" s="77">
        <v>21</v>
      </c>
      <c r="B359" s="224">
        <v>0</v>
      </c>
      <c r="C359" s="224">
        <v>0</v>
      </c>
      <c r="D359" s="224">
        <v>2.0999</v>
      </c>
      <c r="E359" s="224">
        <v>0.7774</v>
      </c>
      <c r="F359" s="224">
        <v>1.7996</v>
      </c>
      <c r="G359" s="224">
        <v>0.7855</v>
      </c>
      <c r="H359" s="224">
        <v>2.6781</v>
      </c>
      <c r="I359" s="224">
        <v>1.0026</v>
      </c>
      <c r="J359" s="224">
        <v>3.0104</v>
      </c>
      <c r="K359" s="224">
        <v>0.6575</v>
      </c>
      <c r="L359" s="224">
        <v>2.1837</v>
      </c>
      <c r="M359" s="224">
        <v>1.0028</v>
      </c>
      <c r="N359" s="224">
        <v>2.6665</v>
      </c>
      <c r="O359" s="224">
        <v>0.8258</v>
      </c>
      <c r="P359" s="224">
        <v>0</v>
      </c>
    </row>
    <row r="360" spans="1:16" ht="12.75">
      <c r="A360" s="77">
        <v>22</v>
      </c>
      <c r="B360" s="224">
        <v>0</v>
      </c>
      <c r="C360" s="224">
        <v>0</v>
      </c>
      <c r="D360" s="224">
        <v>2.0996</v>
      </c>
      <c r="E360" s="224">
        <v>0.7648</v>
      </c>
      <c r="F360" s="224">
        <v>1.8432</v>
      </c>
      <c r="G360" s="224">
        <v>0.7649</v>
      </c>
      <c r="H360" s="224">
        <v>2.6247</v>
      </c>
      <c r="I360" s="224">
        <v>0.9746</v>
      </c>
      <c r="J360" s="224">
        <v>2.8923</v>
      </c>
      <c r="K360" s="224">
        <v>0.68</v>
      </c>
      <c r="L360" s="224">
        <v>2.1193</v>
      </c>
      <c r="M360" s="224">
        <v>0.9986</v>
      </c>
      <c r="N360" s="224">
        <v>2.5857</v>
      </c>
      <c r="O360" s="224">
        <v>0.8008</v>
      </c>
      <c r="P360" s="224">
        <v>0</v>
      </c>
    </row>
    <row r="361" spans="1:16" ht="12.75">
      <c r="A361" s="77">
        <v>23</v>
      </c>
      <c r="B361" s="224">
        <v>0</v>
      </c>
      <c r="C361" s="224">
        <v>0</v>
      </c>
      <c r="D361" s="224">
        <v>2.0992</v>
      </c>
      <c r="E361" s="224">
        <v>0.7523</v>
      </c>
      <c r="F361" s="224">
        <v>1.8868</v>
      </c>
      <c r="G361" s="224">
        <v>0.7442</v>
      </c>
      <c r="H361" s="224">
        <v>2.5714</v>
      </c>
      <c r="I361" s="224">
        <v>0.9465</v>
      </c>
      <c r="J361" s="224">
        <v>2.7741</v>
      </c>
      <c r="K361" s="224">
        <v>0.7026</v>
      </c>
      <c r="L361" s="224">
        <v>2.0549</v>
      </c>
      <c r="M361" s="224">
        <v>0.9943</v>
      </c>
      <c r="N361" s="224">
        <v>2.5049</v>
      </c>
      <c r="O361" s="224">
        <v>0.7758</v>
      </c>
      <c r="P361" s="224">
        <v>0</v>
      </c>
    </row>
    <row r="362" spans="1:16" ht="12.75">
      <c r="A362" s="77">
        <v>24</v>
      </c>
      <c r="B362" s="224">
        <v>0</v>
      </c>
      <c r="C362" s="224">
        <v>0</v>
      </c>
      <c r="D362" s="224">
        <v>2.0988</v>
      </c>
      <c r="E362" s="224">
        <v>0.7397</v>
      </c>
      <c r="F362" s="224">
        <v>1.9305</v>
      </c>
      <c r="G362" s="224">
        <v>0.7235</v>
      </c>
      <c r="H362" s="224">
        <v>2.518</v>
      </c>
      <c r="I362" s="224">
        <v>0.9185</v>
      </c>
      <c r="J362" s="224">
        <v>2.656</v>
      </c>
      <c r="K362" s="224">
        <v>0.7251</v>
      </c>
      <c r="L362" s="224">
        <v>1.9904</v>
      </c>
      <c r="M362" s="224">
        <v>0.9901</v>
      </c>
      <c r="N362" s="224">
        <v>2.4241</v>
      </c>
      <c r="O362" s="224">
        <v>0.7508</v>
      </c>
      <c r="P362" s="224">
        <v>0</v>
      </c>
    </row>
    <row r="363" spans="1:16" ht="12.75">
      <c r="A363" s="77">
        <v>25</v>
      </c>
      <c r="B363" s="224">
        <v>0</v>
      </c>
      <c r="C363" s="224">
        <v>0</v>
      </c>
      <c r="D363" s="224">
        <v>2.0985</v>
      </c>
      <c r="E363" s="224">
        <v>0.7272</v>
      </c>
      <c r="F363" s="224">
        <v>1.9741</v>
      </c>
      <c r="G363" s="224">
        <v>0.7029</v>
      </c>
      <c r="H363" s="224">
        <v>2.4646</v>
      </c>
      <c r="I363" s="224">
        <v>0.8904</v>
      </c>
      <c r="J363" s="224">
        <v>2.5378</v>
      </c>
      <c r="K363" s="224">
        <v>0.7476</v>
      </c>
      <c r="L363" s="224">
        <v>1.926</v>
      </c>
      <c r="M363" s="224">
        <v>0.9859</v>
      </c>
      <c r="N363" s="224">
        <v>2.3433</v>
      </c>
      <c r="O363" s="224">
        <v>0.7257</v>
      </c>
      <c r="P363" s="224">
        <v>0</v>
      </c>
    </row>
    <row r="364" spans="1:16" ht="12.75">
      <c r="A364" s="77">
        <v>26</v>
      </c>
      <c r="B364" s="224">
        <v>0</v>
      </c>
      <c r="C364" s="224">
        <v>0</v>
      </c>
      <c r="D364" s="224">
        <v>2.0981</v>
      </c>
      <c r="E364" s="224">
        <v>0.7146</v>
      </c>
      <c r="F364" s="224">
        <v>2.0178</v>
      </c>
      <c r="G364" s="224">
        <v>0.6822</v>
      </c>
      <c r="H364" s="224">
        <v>2.4113</v>
      </c>
      <c r="I364" s="224">
        <v>0.8624</v>
      </c>
      <c r="J364" s="224">
        <v>2.4196</v>
      </c>
      <c r="K364" s="224">
        <v>0.7701</v>
      </c>
      <c r="L364" s="224">
        <v>1.8616</v>
      </c>
      <c r="M364" s="224">
        <v>0.9816</v>
      </c>
      <c r="N364" s="224">
        <v>2.2625</v>
      </c>
      <c r="O364" s="224">
        <v>0.7007</v>
      </c>
      <c r="P364" s="224">
        <v>0</v>
      </c>
    </row>
    <row r="365" spans="1:16" ht="12.75">
      <c r="A365" s="77">
        <v>27</v>
      </c>
      <c r="B365" s="224">
        <v>0</v>
      </c>
      <c r="C365" s="224">
        <v>0</v>
      </c>
      <c r="D365" s="224">
        <v>2.0977</v>
      </c>
      <c r="E365" s="224">
        <v>0.7021</v>
      </c>
      <c r="F365" s="224">
        <v>2.0614</v>
      </c>
      <c r="G365" s="224">
        <v>0.6615</v>
      </c>
      <c r="H365" s="224">
        <v>2.3579</v>
      </c>
      <c r="I365" s="224">
        <v>0.8343</v>
      </c>
      <c r="J365" s="224">
        <v>2.3015</v>
      </c>
      <c r="K365" s="224">
        <v>0.7926</v>
      </c>
      <c r="L365" s="224">
        <v>1.7971</v>
      </c>
      <c r="M365" s="224">
        <v>0.9774</v>
      </c>
      <c r="N365" s="224">
        <v>2.1817</v>
      </c>
      <c r="O365" s="224">
        <v>0.6757</v>
      </c>
      <c r="P365" s="224">
        <v>0</v>
      </c>
    </row>
    <row r="366" spans="1:16" ht="12.75">
      <c r="A366" s="77">
        <v>28</v>
      </c>
      <c r="B366" s="224">
        <v>0</v>
      </c>
      <c r="C366" s="224">
        <v>0</v>
      </c>
      <c r="D366" s="224">
        <v>2.0973</v>
      </c>
      <c r="E366" s="224">
        <v>0.6895</v>
      </c>
      <c r="F366" s="224">
        <v>2.105</v>
      </c>
      <c r="G366" s="224">
        <v>0.6408</v>
      </c>
      <c r="H366" s="224">
        <v>2.3045</v>
      </c>
      <c r="I366" s="224">
        <v>0.8063</v>
      </c>
      <c r="J366" s="224">
        <v>2.1833</v>
      </c>
      <c r="K366" s="224">
        <v>0.8152</v>
      </c>
      <c r="L366" s="224">
        <v>1.7327</v>
      </c>
      <c r="M366" s="224">
        <v>0.9732</v>
      </c>
      <c r="N366" s="224">
        <v>2.1009</v>
      </c>
      <c r="O366" s="224">
        <v>0.6507</v>
      </c>
      <c r="P366" s="224">
        <v>0</v>
      </c>
    </row>
    <row r="367" spans="1:16" ht="12.75">
      <c r="A367" s="77">
        <v>29</v>
      </c>
      <c r="B367" s="224">
        <v>0</v>
      </c>
      <c r="C367" s="224">
        <v>0</v>
      </c>
      <c r="D367" s="224">
        <v>2.097</v>
      </c>
      <c r="E367" s="224">
        <v>0.677</v>
      </c>
      <c r="F367" s="224">
        <v>2.1487</v>
      </c>
      <c r="G367" s="224">
        <v>0.6202</v>
      </c>
      <c r="H367" s="224">
        <v>2.2512</v>
      </c>
      <c r="I367" s="224">
        <v>0.7782</v>
      </c>
      <c r="J367" s="224">
        <v>2.0652</v>
      </c>
      <c r="K367" s="224">
        <v>0.8377</v>
      </c>
      <c r="L367" s="224">
        <v>1.6682</v>
      </c>
      <c r="M367" s="224">
        <v>0.9689</v>
      </c>
      <c r="N367" s="224">
        <v>2.0201</v>
      </c>
      <c r="O367" s="224">
        <v>0.6256</v>
      </c>
      <c r="P367" s="224">
        <v>0</v>
      </c>
    </row>
    <row r="368" spans="1:16" ht="12.75">
      <c r="A368" s="77">
        <v>30</v>
      </c>
      <c r="B368" s="224">
        <v>0</v>
      </c>
      <c r="C368" s="224">
        <v>0</v>
      </c>
      <c r="D368" s="224">
        <v>2.0966</v>
      </c>
      <c r="E368" s="224">
        <v>0.6644</v>
      </c>
      <c r="F368" s="224">
        <v>2.1923</v>
      </c>
      <c r="G368" s="224">
        <v>0.5995</v>
      </c>
      <c r="H368" s="224">
        <v>2.1978</v>
      </c>
      <c r="I368" s="224">
        <v>0.7502</v>
      </c>
      <c r="J368" s="224">
        <v>1.947</v>
      </c>
      <c r="K368" s="224">
        <v>0.8602</v>
      </c>
      <c r="L368" s="224">
        <v>1.6038</v>
      </c>
      <c r="M368" s="224">
        <v>0.9647</v>
      </c>
      <c r="N368" s="224">
        <v>1.9393</v>
      </c>
      <c r="O368" s="224">
        <v>0.6006</v>
      </c>
      <c r="P368" s="224">
        <v>0</v>
      </c>
    </row>
    <row r="369" spans="1:16" ht="12.75">
      <c r="A369" s="77">
        <v>31</v>
      </c>
      <c r="B369" s="224">
        <v>0</v>
      </c>
      <c r="C369" s="224">
        <v>0</v>
      </c>
      <c r="D369" s="224">
        <v>2.0198</v>
      </c>
      <c r="E369" s="224">
        <v>0.6503</v>
      </c>
      <c r="F369" s="224">
        <v>2.1916</v>
      </c>
      <c r="G369" s="224">
        <v>0.589</v>
      </c>
      <c r="H369" s="224">
        <v>2.1778</v>
      </c>
      <c r="I369" s="224">
        <v>0.7356</v>
      </c>
      <c r="J369" s="224">
        <v>1.9777</v>
      </c>
      <c r="K369" s="224">
        <v>0.8378</v>
      </c>
      <c r="L369" s="224">
        <v>1.5841</v>
      </c>
      <c r="M369" s="224">
        <v>0.9443</v>
      </c>
      <c r="N369" s="224">
        <v>1.8784</v>
      </c>
      <c r="O369" s="224">
        <v>0.5957</v>
      </c>
      <c r="P369" s="224">
        <v>0</v>
      </c>
    </row>
    <row r="370" spans="1:16" ht="12.75">
      <c r="A370" s="77">
        <v>32</v>
      </c>
      <c r="B370" s="224">
        <v>0</v>
      </c>
      <c r="C370" s="224">
        <v>0</v>
      </c>
      <c r="D370" s="224">
        <v>1.943</v>
      </c>
      <c r="E370" s="224">
        <v>0.6362</v>
      </c>
      <c r="F370" s="224">
        <v>2.1909</v>
      </c>
      <c r="G370" s="224">
        <v>0.5785</v>
      </c>
      <c r="H370" s="224">
        <v>2.1579</v>
      </c>
      <c r="I370" s="224">
        <v>0.721</v>
      </c>
      <c r="J370" s="224">
        <v>2.0083</v>
      </c>
      <c r="K370" s="224">
        <v>0.8155</v>
      </c>
      <c r="L370" s="224">
        <v>1.5644</v>
      </c>
      <c r="M370" s="224">
        <v>0.9239</v>
      </c>
      <c r="N370" s="224">
        <v>1.8175</v>
      </c>
      <c r="O370" s="224">
        <v>0.5908</v>
      </c>
      <c r="P370" s="224">
        <v>0</v>
      </c>
    </row>
    <row r="371" spans="1:16" ht="12.75">
      <c r="A371" s="77">
        <v>33</v>
      </c>
      <c r="B371" s="224">
        <v>0</v>
      </c>
      <c r="C371" s="224">
        <v>0</v>
      </c>
      <c r="D371" s="224">
        <v>1.8663</v>
      </c>
      <c r="E371" s="224">
        <v>0.6221</v>
      </c>
      <c r="F371" s="224">
        <v>2.1902</v>
      </c>
      <c r="G371" s="224">
        <v>0.5679</v>
      </c>
      <c r="H371" s="224">
        <v>2.1379</v>
      </c>
      <c r="I371" s="224">
        <v>0.7064</v>
      </c>
      <c r="J371" s="224">
        <v>2.039</v>
      </c>
      <c r="K371" s="224">
        <v>0.7931</v>
      </c>
      <c r="L371" s="224">
        <v>1.5448</v>
      </c>
      <c r="M371" s="224">
        <v>0.9034</v>
      </c>
      <c r="N371" s="224">
        <v>1.7566</v>
      </c>
      <c r="O371" s="224">
        <v>0.5859</v>
      </c>
      <c r="P371" s="224">
        <v>0</v>
      </c>
    </row>
    <row r="372" spans="1:16" ht="12.75">
      <c r="A372" s="77">
        <v>34</v>
      </c>
      <c r="B372" s="224">
        <v>0</v>
      </c>
      <c r="C372" s="224">
        <v>0</v>
      </c>
      <c r="D372" s="224">
        <v>1.7895</v>
      </c>
      <c r="E372" s="224">
        <v>0.6079</v>
      </c>
      <c r="F372" s="224">
        <v>2.1895</v>
      </c>
      <c r="G372" s="224">
        <v>0.5574</v>
      </c>
      <c r="H372" s="224">
        <v>2.118</v>
      </c>
      <c r="I372" s="224">
        <v>0.6918</v>
      </c>
      <c r="J372" s="224">
        <v>2.0697</v>
      </c>
      <c r="K372" s="224">
        <v>0.7707</v>
      </c>
      <c r="L372" s="224">
        <v>1.5251</v>
      </c>
      <c r="M372" s="224">
        <v>0.883</v>
      </c>
      <c r="N372" s="224">
        <v>1.6957</v>
      </c>
      <c r="O372" s="224">
        <v>0.581</v>
      </c>
      <c r="P372" s="224">
        <v>0</v>
      </c>
    </row>
    <row r="373" spans="1:16" ht="12.75">
      <c r="A373" s="77">
        <v>35</v>
      </c>
      <c r="B373" s="224">
        <v>0</v>
      </c>
      <c r="C373" s="224">
        <v>0</v>
      </c>
      <c r="D373" s="224">
        <v>1.7127</v>
      </c>
      <c r="E373" s="224">
        <v>0.5938</v>
      </c>
      <c r="F373" s="224">
        <v>2.1888</v>
      </c>
      <c r="G373" s="224">
        <v>0.5469</v>
      </c>
      <c r="H373" s="224">
        <v>2.098</v>
      </c>
      <c r="I373" s="224">
        <v>0.6773</v>
      </c>
      <c r="J373" s="224">
        <v>2.1004</v>
      </c>
      <c r="K373" s="224">
        <v>0.7484</v>
      </c>
      <c r="L373" s="224">
        <v>1.5054</v>
      </c>
      <c r="M373" s="224">
        <v>0.8626</v>
      </c>
      <c r="N373" s="224">
        <v>1.6348</v>
      </c>
      <c r="O373" s="224">
        <v>0.5761</v>
      </c>
      <c r="P373" s="224">
        <v>0</v>
      </c>
    </row>
    <row r="374" spans="1:16" ht="12.75">
      <c r="A374" s="77">
        <v>36</v>
      </c>
      <c r="B374" s="224">
        <v>0</v>
      </c>
      <c r="C374" s="224">
        <v>0</v>
      </c>
      <c r="D374" s="224">
        <v>1.6359</v>
      </c>
      <c r="E374" s="224">
        <v>0.5797</v>
      </c>
      <c r="F374" s="224">
        <v>2.1882</v>
      </c>
      <c r="G374" s="224">
        <v>0.5364</v>
      </c>
      <c r="H374" s="224">
        <v>2.0781</v>
      </c>
      <c r="I374" s="224">
        <v>0.6627</v>
      </c>
      <c r="J374" s="224">
        <v>2.131</v>
      </c>
      <c r="K374" s="224">
        <v>0.726</v>
      </c>
      <c r="L374" s="224">
        <v>1.4857</v>
      </c>
      <c r="M374" s="224">
        <v>0.8422</v>
      </c>
      <c r="N374" s="224">
        <v>1.5739</v>
      </c>
      <c r="O374" s="224">
        <v>0.5712</v>
      </c>
      <c r="P374" s="224">
        <v>0</v>
      </c>
    </row>
    <row r="375" spans="1:16" ht="12.75">
      <c r="A375" s="77">
        <v>37</v>
      </c>
      <c r="B375" s="224">
        <v>0</v>
      </c>
      <c r="C375" s="224">
        <v>0</v>
      </c>
      <c r="D375" s="224">
        <v>1.5591</v>
      </c>
      <c r="E375" s="224">
        <v>0.5656</v>
      </c>
      <c r="F375" s="224">
        <v>2.1875</v>
      </c>
      <c r="G375" s="224">
        <v>0.5258</v>
      </c>
      <c r="H375" s="224">
        <v>2.0581</v>
      </c>
      <c r="I375" s="224">
        <v>0.6481</v>
      </c>
      <c r="J375" s="224">
        <v>2.1617</v>
      </c>
      <c r="K375" s="224">
        <v>0.7036</v>
      </c>
      <c r="L375" s="224">
        <v>1.466</v>
      </c>
      <c r="M375" s="224">
        <v>0.8218</v>
      </c>
      <c r="N375" s="224">
        <v>1.513</v>
      </c>
      <c r="O375" s="224">
        <v>0.5663</v>
      </c>
      <c r="P375" s="224">
        <v>0</v>
      </c>
    </row>
    <row r="376" spans="1:16" ht="12.75">
      <c r="A376" s="77">
        <v>38</v>
      </c>
      <c r="B376" s="224">
        <v>0</v>
      </c>
      <c r="C376" s="224">
        <v>0</v>
      </c>
      <c r="D376" s="224">
        <v>1.4823</v>
      </c>
      <c r="E376" s="224">
        <v>0.5515</v>
      </c>
      <c r="F376" s="224">
        <v>2.1868</v>
      </c>
      <c r="G376" s="224">
        <v>0.5153</v>
      </c>
      <c r="H376" s="224">
        <v>2.0381</v>
      </c>
      <c r="I376" s="224">
        <v>0.6335</v>
      </c>
      <c r="J376" s="224">
        <v>2.1924</v>
      </c>
      <c r="K376" s="224">
        <v>0.6813</v>
      </c>
      <c r="L376" s="224">
        <v>1.4463</v>
      </c>
      <c r="M376" s="224">
        <v>0.8014</v>
      </c>
      <c r="N376" s="224">
        <v>1.4521</v>
      </c>
      <c r="O376" s="224">
        <v>0.5614</v>
      </c>
      <c r="P376" s="224">
        <v>0</v>
      </c>
    </row>
    <row r="377" spans="1:16" ht="12.75">
      <c r="A377" s="77">
        <v>39</v>
      </c>
      <c r="B377" s="224">
        <v>0</v>
      </c>
      <c r="C377" s="224">
        <v>0</v>
      </c>
      <c r="D377" s="224">
        <v>1.4056</v>
      </c>
      <c r="E377" s="224">
        <v>0.5374</v>
      </c>
      <c r="F377" s="224">
        <v>2.1861</v>
      </c>
      <c r="G377" s="224">
        <v>0.5048</v>
      </c>
      <c r="H377" s="224">
        <v>2.0182</v>
      </c>
      <c r="I377" s="224">
        <v>0.6189</v>
      </c>
      <c r="J377" s="224">
        <v>2.223</v>
      </c>
      <c r="K377" s="224">
        <v>0.6589</v>
      </c>
      <c r="L377" s="224">
        <v>1.4267</v>
      </c>
      <c r="M377" s="224">
        <v>0.7809</v>
      </c>
      <c r="N377" s="224">
        <v>1.3912</v>
      </c>
      <c r="O377" s="224">
        <v>0.5565</v>
      </c>
      <c r="P377" s="224">
        <v>0</v>
      </c>
    </row>
    <row r="378" spans="1:16" ht="12.75">
      <c r="A378" s="77">
        <v>40</v>
      </c>
      <c r="B378" s="224">
        <v>0</v>
      </c>
      <c r="C378" s="224">
        <v>0</v>
      </c>
      <c r="D378" s="224">
        <v>1.3288</v>
      </c>
      <c r="E378" s="224">
        <v>0.5233</v>
      </c>
      <c r="F378" s="224">
        <v>2.1854</v>
      </c>
      <c r="G378" s="224">
        <v>0.4943</v>
      </c>
      <c r="H378" s="224">
        <v>1.9982</v>
      </c>
      <c r="I378" s="224">
        <v>0.6043</v>
      </c>
      <c r="J378" s="224">
        <v>2.2537</v>
      </c>
      <c r="K378" s="224">
        <v>0.6365</v>
      </c>
      <c r="L378" s="224">
        <v>1.407</v>
      </c>
      <c r="M378" s="224">
        <v>0.7605</v>
      </c>
      <c r="N378" s="224">
        <v>1.3303</v>
      </c>
      <c r="O378" s="224">
        <v>0.5516</v>
      </c>
      <c r="P378" s="224">
        <v>0</v>
      </c>
    </row>
    <row r="379" spans="1:16" ht="12.75">
      <c r="A379" s="77">
        <v>41</v>
      </c>
      <c r="B379" s="224">
        <v>0</v>
      </c>
      <c r="C379" s="224">
        <v>0</v>
      </c>
      <c r="D379" s="224">
        <v>1.252</v>
      </c>
      <c r="E379" s="224">
        <v>0.5092</v>
      </c>
      <c r="F379" s="224">
        <v>2.1847</v>
      </c>
      <c r="G379" s="224">
        <v>0.4837</v>
      </c>
      <c r="H379" s="224">
        <v>1.9783</v>
      </c>
      <c r="I379" s="224">
        <v>0.5897</v>
      </c>
      <c r="J379" s="224">
        <v>2.2844</v>
      </c>
      <c r="K379" s="224">
        <v>0.6142</v>
      </c>
      <c r="L379" s="224">
        <v>1.3873</v>
      </c>
      <c r="M379" s="224">
        <v>0.7401</v>
      </c>
      <c r="N379" s="224">
        <v>1.2694</v>
      </c>
      <c r="O379" s="224">
        <v>0.5467</v>
      </c>
      <c r="P379" s="224">
        <v>0</v>
      </c>
    </row>
    <row r="380" spans="1:16" ht="12.75">
      <c r="A380" s="77">
        <v>42</v>
      </c>
      <c r="B380" s="224">
        <v>0</v>
      </c>
      <c r="C380" s="224">
        <v>0</v>
      </c>
      <c r="D380" s="224">
        <v>1.1752</v>
      </c>
      <c r="E380" s="224">
        <v>0.495</v>
      </c>
      <c r="F380" s="224">
        <v>2.184</v>
      </c>
      <c r="G380" s="224">
        <v>0.4732</v>
      </c>
      <c r="H380" s="224">
        <v>1.9583</v>
      </c>
      <c r="I380" s="224">
        <v>0.5751</v>
      </c>
      <c r="J380" s="224">
        <v>2.315</v>
      </c>
      <c r="K380" s="224">
        <v>0.5918</v>
      </c>
      <c r="L380" s="224">
        <v>1.3676</v>
      </c>
      <c r="M380" s="224">
        <v>0.7197</v>
      </c>
      <c r="N380" s="224">
        <v>1.2085</v>
      </c>
      <c r="O380" s="224">
        <v>0.5418</v>
      </c>
      <c r="P380" s="224">
        <v>0</v>
      </c>
    </row>
    <row r="381" spans="1:16" ht="12.75">
      <c r="A381" s="77">
        <v>43</v>
      </c>
      <c r="B381" s="224">
        <v>0</v>
      </c>
      <c r="C381" s="224">
        <v>0</v>
      </c>
      <c r="D381" s="224">
        <v>1.2277</v>
      </c>
      <c r="E381" s="224">
        <v>0.4885</v>
      </c>
      <c r="F381" s="224">
        <v>2.1935</v>
      </c>
      <c r="G381" s="224">
        <v>0.4681</v>
      </c>
      <c r="H381" s="224">
        <v>1.9594</v>
      </c>
      <c r="I381" s="224">
        <v>0.5638</v>
      </c>
      <c r="J381" s="224">
        <v>2.3164</v>
      </c>
      <c r="K381" s="224">
        <v>0.5746</v>
      </c>
      <c r="L381" s="224">
        <v>1.3417</v>
      </c>
      <c r="M381" s="224">
        <v>0.7162</v>
      </c>
      <c r="N381" s="224">
        <v>1.1788</v>
      </c>
      <c r="O381" s="224">
        <v>0.5464</v>
      </c>
      <c r="P381" s="224">
        <v>0</v>
      </c>
    </row>
    <row r="382" spans="1:16" ht="12.75">
      <c r="A382" s="77">
        <v>44</v>
      </c>
      <c r="B382" s="224">
        <v>0</v>
      </c>
      <c r="C382" s="224">
        <v>0</v>
      </c>
      <c r="D382" s="224">
        <v>1.2802</v>
      </c>
      <c r="E382" s="224">
        <v>0.482</v>
      </c>
      <c r="F382" s="224">
        <v>2.2029</v>
      </c>
      <c r="G382" s="224">
        <v>0.463</v>
      </c>
      <c r="H382" s="224">
        <v>1.9604</v>
      </c>
      <c r="I382" s="224">
        <v>0.5524</v>
      </c>
      <c r="J382" s="224">
        <v>2.3178</v>
      </c>
      <c r="K382" s="224">
        <v>0.5573</v>
      </c>
      <c r="L382" s="224">
        <v>1.3158</v>
      </c>
      <c r="M382" s="224">
        <v>0.7127</v>
      </c>
      <c r="N382" s="224">
        <v>1.149</v>
      </c>
      <c r="O382" s="224">
        <v>0.551</v>
      </c>
      <c r="P382" s="224">
        <v>0</v>
      </c>
    </row>
    <row r="383" spans="1:16" ht="12.75">
      <c r="A383" s="77">
        <v>45</v>
      </c>
      <c r="B383" s="224">
        <v>0</v>
      </c>
      <c r="C383" s="224">
        <v>0</v>
      </c>
      <c r="D383" s="224">
        <v>1.3327</v>
      </c>
      <c r="E383" s="224">
        <v>0.4755</v>
      </c>
      <c r="F383" s="224">
        <v>2.2124</v>
      </c>
      <c r="G383" s="224">
        <v>0.4579</v>
      </c>
      <c r="H383" s="224">
        <v>1.9614</v>
      </c>
      <c r="I383" s="224">
        <v>0.5411</v>
      </c>
      <c r="J383" s="224">
        <v>2.3191</v>
      </c>
      <c r="K383" s="224">
        <v>0.5401</v>
      </c>
      <c r="L383" s="224">
        <v>1.2899</v>
      </c>
      <c r="M383" s="224">
        <v>0.7093</v>
      </c>
      <c r="N383" s="224">
        <v>1.1193</v>
      </c>
      <c r="O383" s="224">
        <v>0.5556</v>
      </c>
      <c r="P383" s="224">
        <v>0</v>
      </c>
    </row>
    <row r="384" spans="1:16" ht="12.75">
      <c r="A384" s="77">
        <v>46</v>
      </c>
      <c r="B384" s="224">
        <v>0</v>
      </c>
      <c r="C384" s="224">
        <v>0</v>
      </c>
      <c r="D384" s="224">
        <v>1.3852</v>
      </c>
      <c r="E384" s="224">
        <v>0.469</v>
      </c>
      <c r="F384" s="224">
        <v>2.2219</v>
      </c>
      <c r="G384" s="224">
        <v>0.4527</v>
      </c>
      <c r="H384" s="224">
        <v>1.9625</v>
      </c>
      <c r="I384" s="224">
        <v>0.5297</v>
      </c>
      <c r="J384" s="224">
        <v>2.3205</v>
      </c>
      <c r="K384" s="224">
        <v>0.5228</v>
      </c>
      <c r="L384" s="224">
        <v>1.2639</v>
      </c>
      <c r="M384" s="224">
        <v>0.7058</v>
      </c>
      <c r="N384" s="224">
        <v>1.0896</v>
      </c>
      <c r="O384" s="224">
        <v>0.5602</v>
      </c>
      <c r="P384" s="224">
        <v>0</v>
      </c>
    </row>
    <row r="385" spans="1:16" ht="12.75">
      <c r="A385" s="77">
        <v>47</v>
      </c>
      <c r="B385" s="224">
        <v>0</v>
      </c>
      <c r="C385" s="224">
        <v>0</v>
      </c>
      <c r="D385" s="224">
        <v>1.4376</v>
      </c>
      <c r="E385" s="224">
        <v>0.4625</v>
      </c>
      <c r="F385" s="224">
        <v>2.2313</v>
      </c>
      <c r="G385" s="224">
        <v>0.4476</v>
      </c>
      <c r="H385" s="224">
        <v>1.9635</v>
      </c>
      <c r="I385" s="224">
        <v>0.5184</v>
      </c>
      <c r="J385" s="224">
        <v>2.3219</v>
      </c>
      <c r="K385" s="224">
        <v>0.5056</v>
      </c>
      <c r="L385" s="224">
        <v>1.238</v>
      </c>
      <c r="M385" s="224">
        <v>0.7023</v>
      </c>
      <c r="N385" s="224">
        <v>1.0598</v>
      </c>
      <c r="O385" s="224">
        <v>0.5648</v>
      </c>
      <c r="P385" s="224">
        <v>0</v>
      </c>
    </row>
    <row r="386" spans="1:16" ht="12.75">
      <c r="A386" s="77">
        <v>48</v>
      </c>
      <c r="B386" s="224">
        <v>0</v>
      </c>
      <c r="C386" s="224">
        <v>0</v>
      </c>
      <c r="D386" s="224">
        <v>1.4901</v>
      </c>
      <c r="E386" s="224">
        <v>0.456</v>
      </c>
      <c r="F386" s="224">
        <v>2.2408</v>
      </c>
      <c r="G386" s="224">
        <v>0.4425</v>
      </c>
      <c r="H386" s="224">
        <v>1.9646</v>
      </c>
      <c r="I386" s="224">
        <v>0.507</v>
      </c>
      <c r="J386" s="224">
        <v>2.3232</v>
      </c>
      <c r="K386" s="224">
        <v>0.4883</v>
      </c>
      <c r="L386" s="224">
        <v>1.2121</v>
      </c>
      <c r="M386" s="224">
        <v>0.6989</v>
      </c>
      <c r="N386" s="224">
        <v>1.0301</v>
      </c>
      <c r="O386" s="224">
        <v>0.5694</v>
      </c>
      <c r="P386" s="224">
        <v>0</v>
      </c>
    </row>
    <row r="388" ht="12.75">
      <c r="A388" s="76" t="e">
        <f>HLOOKUP('[2]NEER Claim Cost Calculator'!$I$22,B392:Q441,MATCH('[2]NEER Claim Cost Calculator'!$K$22,A392:A441))</f>
        <v>#REF!</v>
      </c>
    </row>
    <row r="389" spans="1:16" ht="12.75">
      <c r="A389" s="475" t="s">
        <v>18291</v>
      </c>
      <c r="B389" s="475"/>
      <c r="C389" s="475"/>
      <c r="D389" s="475"/>
      <c r="E389" s="475"/>
      <c r="F389" s="475"/>
      <c r="G389" s="475"/>
      <c r="H389" s="475"/>
      <c r="I389" s="475"/>
      <c r="J389" s="475"/>
      <c r="K389" s="475"/>
      <c r="L389" s="475"/>
      <c r="M389" s="475"/>
      <c r="N389" s="475"/>
      <c r="O389" s="475"/>
      <c r="P389" s="475"/>
    </row>
    <row r="390" spans="1:16" ht="12.75">
      <c r="A390" s="479" t="s">
        <v>18292</v>
      </c>
      <c r="B390" s="479"/>
      <c r="C390" s="479"/>
      <c r="D390" s="479"/>
      <c r="E390" s="479"/>
      <c r="F390" s="479"/>
      <c r="G390" s="479"/>
      <c r="H390" s="479"/>
      <c r="I390" s="479"/>
      <c r="J390" s="479"/>
      <c r="K390" s="479"/>
      <c r="L390" s="479"/>
      <c r="M390" s="479"/>
      <c r="N390" s="479"/>
      <c r="O390" s="479"/>
      <c r="P390" s="479"/>
    </row>
    <row r="391" spans="1:16" ht="12.75">
      <c r="A391" s="80" t="s">
        <v>18293</v>
      </c>
      <c r="B391" s="222" t="s">
        <v>18294</v>
      </c>
      <c r="C391" s="222" t="s">
        <v>18295</v>
      </c>
      <c r="D391" s="222" t="s">
        <v>18296</v>
      </c>
      <c r="E391" s="222" t="s">
        <v>18297</v>
      </c>
      <c r="F391" s="222" t="s">
        <v>18298</v>
      </c>
      <c r="G391" s="222" t="s">
        <v>18299</v>
      </c>
      <c r="H391" s="222" t="s">
        <v>18300</v>
      </c>
      <c r="I391" s="222" t="s">
        <v>18301</v>
      </c>
      <c r="J391" s="222" t="s">
        <v>18302</v>
      </c>
      <c r="K391" s="222" t="s">
        <v>18303</v>
      </c>
      <c r="L391" s="222" t="s">
        <v>18304</v>
      </c>
      <c r="M391" s="222" t="s">
        <v>18305</v>
      </c>
      <c r="N391" s="222" t="s">
        <v>18306</v>
      </c>
      <c r="O391" s="222" t="s">
        <v>18307</v>
      </c>
      <c r="P391" s="222" t="s">
        <v>18308</v>
      </c>
    </row>
    <row r="392" spans="1:16" ht="12.75">
      <c r="A392" s="82" t="s">
        <v>18309</v>
      </c>
      <c r="B392" s="272">
        <v>1</v>
      </c>
      <c r="C392" s="272">
        <v>2</v>
      </c>
      <c r="D392" s="272">
        <v>3</v>
      </c>
      <c r="E392" s="272">
        <v>4</v>
      </c>
      <c r="F392" s="272">
        <v>5</v>
      </c>
      <c r="G392" s="272">
        <v>6</v>
      </c>
      <c r="H392" s="272">
        <v>7</v>
      </c>
      <c r="I392" s="272">
        <v>8</v>
      </c>
      <c r="J392" s="272">
        <v>9</v>
      </c>
      <c r="K392" s="272">
        <v>10</v>
      </c>
      <c r="L392" s="272">
        <v>11</v>
      </c>
      <c r="M392" s="272">
        <v>12</v>
      </c>
      <c r="N392" s="272">
        <v>13</v>
      </c>
      <c r="O392" s="272">
        <v>14</v>
      </c>
      <c r="P392" s="272">
        <v>15</v>
      </c>
    </row>
    <row r="393" spans="1:16" ht="12.75">
      <c r="A393" s="77">
        <v>0</v>
      </c>
      <c r="B393" s="224">
        <v>0</v>
      </c>
      <c r="C393" s="224">
        <v>0</v>
      </c>
      <c r="D393" s="224">
        <v>7.7738</v>
      </c>
      <c r="E393" s="224">
        <v>3.0533</v>
      </c>
      <c r="F393" s="224">
        <v>11.91</v>
      </c>
      <c r="G393" s="224">
        <v>3.6743</v>
      </c>
      <c r="H393" s="224">
        <v>14.4263</v>
      </c>
      <c r="I393" s="224">
        <v>3.9641</v>
      </c>
      <c r="J393" s="224">
        <v>15.1125</v>
      </c>
      <c r="K393" s="224">
        <v>2.3546</v>
      </c>
      <c r="L393" s="224">
        <v>9.3038</v>
      </c>
      <c r="M393" s="224">
        <v>4.3832</v>
      </c>
      <c r="N393" s="224">
        <v>0</v>
      </c>
      <c r="O393" s="224">
        <v>0</v>
      </c>
      <c r="P393" s="224">
        <v>0</v>
      </c>
    </row>
    <row r="394" spans="1:16" ht="12.75">
      <c r="A394" s="77">
        <v>1</v>
      </c>
      <c r="B394" s="224">
        <v>0</v>
      </c>
      <c r="C394" s="224">
        <v>0</v>
      </c>
      <c r="D394" s="224">
        <v>6.91</v>
      </c>
      <c r="E394" s="224">
        <v>2.714</v>
      </c>
      <c r="F394" s="224">
        <v>10.5867</v>
      </c>
      <c r="G394" s="224">
        <v>3.266</v>
      </c>
      <c r="H394" s="224">
        <v>12.8233</v>
      </c>
      <c r="I394" s="224">
        <v>3.5236</v>
      </c>
      <c r="J394" s="224">
        <v>13.4333</v>
      </c>
      <c r="K394" s="224">
        <v>2.093</v>
      </c>
      <c r="L394" s="224">
        <v>8.27</v>
      </c>
      <c r="M394" s="224">
        <v>3.8962</v>
      </c>
      <c r="N394" s="224">
        <v>0</v>
      </c>
      <c r="O394" s="224">
        <v>0</v>
      </c>
      <c r="P394" s="224">
        <v>0</v>
      </c>
    </row>
    <row r="395" spans="1:16" ht="12.75">
      <c r="A395" s="77">
        <v>2</v>
      </c>
      <c r="B395" s="224">
        <v>0</v>
      </c>
      <c r="C395" s="224">
        <v>0</v>
      </c>
      <c r="D395" s="224">
        <v>6.0463</v>
      </c>
      <c r="E395" s="224">
        <v>2.3748</v>
      </c>
      <c r="F395" s="224">
        <v>9.2633</v>
      </c>
      <c r="G395" s="224">
        <v>2.8578</v>
      </c>
      <c r="H395" s="224">
        <v>11.2204</v>
      </c>
      <c r="I395" s="224">
        <v>3.0832</v>
      </c>
      <c r="J395" s="224">
        <v>11.7542</v>
      </c>
      <c r="K395" s="224">
        <v>1.8314</v>
      </c>
      <c r="L395" s="224">
        <v>7.2363</v>
      </c>
      <c r="M395" s="224">
        <v>3.4092</v>
      </c>
      <c r="N395" s="224">
        <v>0</v>
      </c>
      <c r="O395" s="224">
        <v>0</v>
      </c>
      <c r="P395" s="224">
        <v>0</v>
      </c>
    </row>
    <row r="396" spans="1:16" ht="12.75">
      <c r="A396" s="77">
        <v>3</v>
      </c>
      <c r="B396" s="224">
        <v>0</v>
      </c>
      <c r="C396" s="224">
        <v>0</v>
      </c>
      <c r="D396" s="224">
        <v>5.1825</v>
      </c>
      <c r="E396" s="224">
        <v>2.0355</v>
      </c>
      <c r="F396" s="224">
        <v>7.94</v>
      </c>
      <c r="G396" s="224">
        <v>2.4495</v>
      </c>
      <c r="H396" s="224">
        <v>9.6175</v>
      </c>
      <c r="I396" s="224">
        <v>2.6427</v>
      </c>
      <c r="J396" s="224">
        <v>10.075</v>
      </c>
      <c r="K396" s="224">
        <v>1.5698</v>
      </c>
      <c r="L396" s="224">
        <v>6.2025</v>
      </c>
      <c r="M396" s="224">
        <v>2.9222</v>
      </c>
      <c r="N396" s="224">
        <v>0</v>
      </c>
      <c r="O396" s="224">
        <v>0</v>
      </c>
      <c r="P396" s="224">
        <v>0</v>
      </c>
    </row>
    <row r="397" spans="1:16" ht="12.75">
      <c r="A397" s="77">
        <v>4</v>
      </c>
      <c r="B397" s="224">
        <v>0</v>
      </c>
      <c r="C397" s="224">
        <v>0</v>
      </c>
      <c r="D397" s="224">
        <v>4.3188</v>
      </c>
      <c r="E397" s="224">
        <v>1.6963</v>
      </c>
      <c r="F397" s="224">
        <v>6.6167</v>
      </c>
      <c r="G397" s="224">
        <v>2.0413</v>
      </c>
      <c r="H397" s="224">
        <v>8.0146</v>
      </c>
      <c r="I397" s="224">
        <v>2.2023</v>
      </c>
      <c r="J397" s="224">
        <v>8.3958</v>
      </c>
      <c r="K397" s="224">
        <v>1.3081</v>
      </c>
      <c r="L397" s="224">
        <v>5.1688</v>
      </c>
      <c r="M397" s="224">
        <v>2.4351</v>
      </c>
      <c r="N397" s="224">
        <v>0</v>
      </c>
      <c r="O397" s="224">
        <v>0</v>
      </c>
      <c r="P397" s="224">
        <v>0</v>
      </c>
    </row>
    <row r="398" spans="1:16" ht="12.75">
      <c r="A398" s="77">
        <v>5</v>
      </c>
      <c r="B398" s="224">
        <v>0</v>
      </c>
      <c r="C398" s="224">
        <v>0</v>
      </c>
      <c r="D398" s="224">
        <v>3.455</v>
      </c>
      <c r="E398" s="224">
        <v>1.357</v>
      </c>
      <c r="F398" s="224">
        <v>5.2933</v>
      </c>
      <c r="G398" s="224">
        <v>1.633</v>
      </c>
      <c r="H398" s="224">
        <v>6.4117</v>
      </c>
      <c r="I398" s="224">
        <v>1.7618</v>
      </c>
      <c r="J398" s="224">
        <v>6.7167</v>
      </c>
      <c r="K398" s="224">
        <v>1.0465</v>
      </c>
      <c r="L398" s="224">
        <v>4.135</v>
      </c>
      <c r="M398" s="224">
        <v>1.9481</v>
      </c>
      <c r="N398" s="224">
        <v>0</v>
      </c>
      <c r="O398" s="224">
        <v>0</v>
      </c>
      <c r="P398" s="224">
        <v>0</v>
      </c>
    </row>
    <row r="399" spans="1:16" ht="12.75">
      <c r="A399" s="77">
        <v>6</v>
      </c>
      <c r="B399" s="224">
        <v>0</v>
      </c>
      <c r="C399" s="224">
        <v>0</v>
      </c>
      <c r="D399" s="224">
        <v>2.5913</v>
      </c>
      <c r="E399" s="224">
        <v>1.0178</v>
      </c>
      <c r="F399" s="224">
        <v>3.97</v>
      </c>
      <c r="G399" s="224">
        <v>1.2248</v>
      </c>
      <c r="H399" s="224">
        <v>4.8088</v>
      </c>
      <c r="I399" s="224">
        <v>1.3214</v>
      </c>
      <c r="J399" s="224">
        <v>5.0375</v>
      </c>
      <c r="K399" s="224">
        <v>0.7849</v>
      </c>
      <c r="L399" s="224">
        <v>3.1013</v>
      </c>
      <c r="M399" s="224">
        <v>1.4611</v>
      </c>
      <c r="N399" s="224">
        <v>0</v>
      </c>
      <c r="O399" s="224">
        <v>0</v>
      </c>
      <c r="P399" s="224">
        <v>0</v>
      </c>
    </row>
    <row r="400" spans="1:16" ht="12.75">
      <c r="A400" s="77">
        <v>7</v>
      </c>
      <c r="B400" s="224">
        <v>0</v>
      </c>
      <c r="C400" s="224">
        <v>0</v>
      </c>
      <c r="D400" s="224">
        <v>2.5414</v>
      </c>
      <c r="E400" s="224">
        <v>0.9895</v>
      </c>
      <c r="F400" s="224">
        <v>3.8045</v>
      </c>
      <c r="G400" s="224">
        <v>1.1907</v>
      </c>
      <c r="H400" s="224">
        <v>4.6155</v>
      </c>
      <c r="I400" s="224">
        <v>1.2846</v>
      </c>
      <c r="J400" s="224">
        <v>4.8827</v>
      </c>
      <c r="K400" s="224">
        <v>0.7631</v>
      </c>
      <c r="L400" s="224">
        <v>3.031</v>
      </c>
      <c r="M400" s="224">
        <v>1.4205</v>
      </c>
      <c r="N400" s="224">
        <v>0</v>
      </c>
      <c r="O400" s="224">
        <v>0</v>
      </c>
      <c r="P400" s="224">
        <v>0</v>
      </c>
    </row>
    <row r="401" spans="1:16" ht="12.75">
      <c r="A401" s="77">
        <v>8</v>
      </c>
      <c r="B401" s="224">
        <v>0</v>
      </c>
      <c r="C401" s="224">
        <v>0</v>
      </c>
      <c r="D401" s="224">
        <v>2.4915</v>
      </c>
      <c r="E401" s="224">
        <v>0.9612</v>
      </c>
      <c r="F401" s="224">
        <v>3.639</v>
      </c>
      <c r="G401" s="224">
        <v>1.1567</v>
      </c>
      <c r="H401" s="224">
        <v>4.4223</v>
      </c>
      <c r="I401" s="224">
        <v>1.2479</v>
      </c>
      <c r="J401" s="224">
        <v>4.7279</v>
      </c>
      <c r="K401" s="224">
        <v>0.7413</v>
      </c>
      <c r="L401" s="224">
        <v>2.9608</v>
      </c>
      <c r="M401" s="224">
        <v>1.3799</v>
      </c>
      <c r="N401" s="224">
        <v>0</v>
      </c>
      <c r="O401" s="224">
        <v>0</v>
      </c>
      <c r="P401" s="224">
        <v>0</v>
      </c>
    </row>
    <row r="402" spans="1:16" ht="12.75">
      <c r="A402" s="77">
        <v>9</v>
      </c>
      <c r="B402" s="224">
        <v>0</v>
      </c>
      <c r="C402" s="224">
        <v>0</v>
      </c>
      <c r="D402" s="224">
        <v>2.4417</v>
      </c>
      <c r="E402" s="224">
        <v>0.9329</v>
      </c>
      <c r="F402" s="224">
        <v>3.4734</v>
      </c>
      <c r="G402" s="224">
        <v>1.1227</v>
      </c>
      <c r="H402" s="224">
        <v>4.229</v>
      </c>
      <c r="I402" s="224">
        <v>1.2112</v>
      </c>
      <c r="J402" s="224">
        <v>4.5731</v>
      </c>
      <c r="K402" s="224">
        <v>0.7195</v>
      </c>
      <c r="L402" s="224">
        <v>2.8906</v>
      </c>
      <c r="M402" s="224">
        <v>1.3393</v>
      </c>
      <c r="N402" s="224">
        <v>0</v>
      </c>
      <c r="O402" s="224">
        <v>0</v>
      </c>
      <c r="P402" s="224">
        <v>0</v>
      </c>
    </row>
    <row r="403" spans="1:16" ht="12.75">
      <c r="A403" s="77">
        <v>10</v>
      </c>
      <c r="B403" s="224">
        <v>0</v>
      </c>
      <c r="C403" s="224">
        <v>0</v>
      </c>
      <c r="D403" s="224">
        <v>2.3918</v>
      </c>
      <c r="E403" s="224">
        <v>0.9047</v>
      </c>
      <c r="F403" s="224">
        <v>3.3079</v>
      </c>
      <c r="G403" s="224">
        <v>1.0887</v>
      </c>
      <c r="H403" s="224">
        <v>4.0358</v>
      </c>
      <c r="I403" s="224">
        <v>1.1745</v>
      </c>
      <c r="J403" s="224">
        <v>4.4183</v>
      </c>
      <c r="K403" s="224">
        <v>0.6977</v>
      </c>
      <c r="L403" s="224">
        <v>2.8204</v>
      </c>
      <c r="M403" s="224">
        <v>1.2987</v>
      </c>
      <c r="N403" s="224">
        <v>0</v>
      </c>
      <c r="O403" s="224">
        <v>0</v>
      </c>
      <c r="P403" s="224">
        <v>0</v>
      </c>
    </row>
    <row r="404" spans="1:16" ht="12.75">
      <c r="A404" s="77">
        <v>11</v>
      </c>
      <c r="B404" s="224">
        <v>0</v>
      </c>
      <c r="C404" s="224">
        <v>0</v>
      </c>
      <c r="D404" s="224">
        <v>2.342</v>
      </c>
      <c r="E404" s="224">
        <v>0.8764</v>
      </c>
      <c r="F404" s="224">
        <v>3.1424</v>
      </c>
      <c r="G404" s="224">
        <v>1.0546</v>
      </c>
      <c r="H404" s="224">
        <v>3.8425</v>
      </c>
      <c r="I404" s="224">
        <v>1.1378</v>
      </c>
      <c r="J404" s="224">
        <v>4.2634</v>
      </c>
      <c r="K404" s="224">
        <v>0.6759</v>
      </c>
      <c r="L404" s="224">
        <v>2.7501</v>
      </c>
      <c r="M404" s="224">
        <v>1.2581</v>
      </c>
      <c r="N404" s="224">
        <v>0</v>
      </c>
      <c r="O404" s="224">
        <v>0</v>
      </c>
      <c r="P404" s="224">
        <v>0</v>
      </c>
    </row>
    <row r="405" spans="1:16" ht="12.75">
      <c r="A405" s="77">
        <v>12</v>
      </c>
      <c r="B405" s="224">
        <v>0</v>
      </c>
      <c r="C405" s="224">
        <v>0</v>
      </c>
      <c r="D405" s="224">
        <v>2.2921</v>
      </c>
      <c r="E405" s="224">
        <v>0.8481</v>
      </c>
      <c r="F405" s="224">
        <v>2.9769</v>
      </c>
      <c r="G405" s="224">
        <v>1.0206</v>
      </c>
      <c r="H405" s="224">
        <v>3.6493</v>
      </c>
      <c r="I405" s="224">
        <v>1.1011</v>
      </c>
      <c r="J405" s="224">
        <v>4.1086</v>
      </c>
      <c r="K405" s="224">
        <v>0.6541</v>
      </c>
      <c r="L405" s="224">
        <v>2.6799</v>
      </c>
      <c r="M405" s="224">
        <v>1.2176</v>
      </c>
      <c r="N405" s="224">
        <v>0</v>
      </c>
      <c r="O405" s="224">
        <v>0</v>
      </c>
      <c r="P405" s="224">
        <v>0</v>
      </c>
    </row>
    <row r="406" spans="1:16" ht="12.75">
      <c r="A406" s="77">
        <v>13</v>
      </c>
      <c r="B406" s="224">
        <v>0</v>
      </c>
      <c r="C406" s="224">
        <v>0</v>
      </c>
      <c r="D406" s="224">
        <v>2.2422</v>
      </c>
      <c r="E406" s="224">
        <v>0.8199</v>
      </c>
      <c r="F406" s="224">
        <v>2.8114</v>
      </c>
      <c r="G406" s="224">
        <v>0.9866</v>
      </c>
      <c r="H406" s="224">
        <v>3.456</v>
      </c>
      <c r="I406" s="224">
        <v>1.0644</v>
      </c>
      <c r="J406" s="224">
        <v>3.9538</v>
      </c>
      <c r="K406" s="224">
        <v>0.6323</v>
      </c>
      <c r="L406" s="224">
        <v>2.6097</v>
      </c>
      <c r="M406" s="224">
        <v>1.177</v>
      </c>
      <c r="N406" s="224">
        <v>0</v>
      </c>
      <c r="O406" s="224">
        <v>0</v>
      </c>
      <c r="P406" s="224">
        <v>0</v>
      </c>
    </row>
    <row r="407" spans="1:16" ht="12.75">
      <c r="A407" s="77">
        <v>14</v>
      </c>
      <c r="B407" s="224">
        <v>0</v>
      </c>
      <c r="C407" s="224">
        <v>0</v>
      </c>
      <c r="D407" s="224">
        <v>2.1924</v>
      </c>
      <c r="E407" s="224">
        <v>0.7916</v>
      </c>
      <c r="F407" s="224">
        <v>2.6458</v>
      </c>
      <c r="G407" s="224">
        <v>0.9526</v>
      </c>
      <c r="H407" s="224">
        <v>3.2628</v>
      </c>
      <c r="I407" s="224">
        <v>1.0277</v>
      </c>
      <c r="J407" s="224">
        <v>3.799</v>
      </c>
      <c r="K407" s="224">
        <v>0.6105</v>
      </c>
      <c r="L407" s="224">
        <v>2.5395</v>
      </c>
      <c r="M407" s="224">
        <v>1.1364</v>
      </c>
      <c r="N407" s="224">
        <v>0</v>
      </c>
      <c r="O407" s="224">
        <v>0</v>
      </c>
      <c r="P407" s="224">
        <v>0</v>
      </c>
    </row>
    <row r="408" spans="1:16" ht="12.75">
      <c r="A408" s="77">
        <v>15</v>
      </c>
      <c r="B408" s="224">
        <v>0</v>
      </c>
      <c r="C408" s="224">
        <v>0</v>
      </c>
      <c r="D408" s="224">
        <v>2.1425</v>
      </c>
      <c r="E408" s="224">
        <v>0.7633</v>
      </c>
      <c r="F408" s="224">
        <v>2.4803</v>
      </c>
      <c r="G408" s="224">
        <v>0.9186</v>
      </c>
      <c r="H408" s="224">
        <v>3.0695</v>
      </c>
      <c r="I408" s="224">
        <v>0.991</v>
      </c>
      <c r="J408" s="224">
        <v>3.6442</v>
      </c>
      <c r="K408" s="224">
        <v>0.5887</v>
      </c>
      <c r="L408" s="224">
        <v>2.4693</v>
      </c>
      <c r="M408" s="224">
        <v>1.0958</v>
      </c>
      <c r="N408" s="224">
        <v>0</v>
      </c>
      <c r="O408" s="224">
        <v>0</v>
      </c>
      <c r="P408" s="224">
        <v>0</v>
      </c>
    </row>
    <row r="409" spans="1:16" ht="12.75">
      <c r="A409" s="77">
        <v>16</v>
      </c>
      <c r="B409" s="224">
        <v>0</v>
      </c>
      <c r="C409" s="224">
        <v>0</v>
      </c>
      <c r="D409" s="224">
        <v>2.0927</v>
      </c>
      <c r="E409" s="224">
        <v>0.735</v>
      </c>
      <c r="F409" s="224">
        <v>2.3148</v>
      </c>
      <c r="G409" s="224">
        <v>0.8845</v>
      </c>
      <c r="H409" s="224">
        <v>2.8763</v>
      </c>
      <c r="I409" s="224">
        <v>0.9543</v>
      </c>
      <c r="J409" s="224">
        <v>3.4894</v>
      </c>
      <c r="K409" s="224">
        <v>0.5669</v>
      </c>
      <c r="L409" s="224">
        <v>2.399</v>
      </c>
      <c r="M409" s="224">
        <v>1.0552</v>
      </c>
      <c r="N409" s="224">
        <v>0</v>
      </c>
      <c r="O409" s="224">
        <v>0</v>
      </c>
      <c r="P409" s="224">
        <v>0</v>
      </c>
    </row>
    <row r="410" spans="1:16" ht="12.75">
      <c r="A410" s="77">
        <v>17</v>
      </c>
      <c r="B410" s="224">
        <v>0</v>
      </c>
      <c r="C410" s="224">
        <v>0</v>
      </c>
      <c r="D410" s="224">
        <v>2.0428</v>
      </c>
      <c r="E410" s="224">
        <v>0.7068</v>
      </c>
      <c r="F410" s="224">
        <v>2.1493</v>
      </c>
      <c r="G410" s="224">
        <v>0.8505</v>
      </c>
      <c r="H410" s="224">
        <v>2.683</v>
      </c>
      <c r="I410" s="224">
        <v>0.9176</v>
      </c>
      <c r="J410" s="224">
        <v>3.3346</v>
      </c>
      <c r="K410" s="224">
        <v>0.5451</v>
      </c>
      <c r="L410" s="224">
        <v>2.3288</v>
      </c>
      <c r="M410" s="224">
        <v>1.0146</v>
      </c>
      <c r="N410" s="224">
        <v>0</v>
      </c>
      <c r="O410" s="224">
        <v>0</v>
      </c>
      <c r="P410" s="224">
        <v>0</v>
      </c>
    </row>
    <row r="411" spans="1:16" ht="12.75">
      <c r="A411" s="77">
        <v>18</v>
      </c>
      <c r="B411" s="224">
        <v>0</v>
      </c>
      <c r="C411" s="224">
        <v>0</v>
      </c>
      <c r="D411" s="224">
        <v>1.993</v>
      </c>
      <c r="E411" s="224">
        <v>0.6785</v>
      </c>
      <c r="F411" s="224">
        <v>1.9838</v>
      </c>
      <c r="G411" s="224">
        <v>0.8165</v>
      </c>
      <c r="H411" s="224">
        <v>2.4898</v>
      </c>
      <c r="I411" s="224">
        <v>0.8809</v>
      </c>
      <c r="J411" s="224">
        <v>3.1798</v>
      </c>
      <c r="K411" s="224">
        <v>0.5233</v>
      </c>
      <c r="L411" s="224">
        <v>2.2586</v>
      </c>
      <c r="M411" s="224">
        <v>0.9741</v>
      </c>
      <c r="N411" s="224">
        <v>2.7605</v>
      </c>
      <c r="O411" s="224">
        <v>0.8982</v>
      </c>
      <c r="P411" s="224">
        <v>0</v>
      </c>
    </row>
    <row r="412" spans="1:16" ht="12.75">
      <c r="A412" s="77">
        <v>19</v>
      </c>
      <c r="B412" s="224">
        <v>0</v>
      </c>
      <c r="C412" s="224">
        <v>0</v>
      </c>
      <c r="D412" s="224">
        <v>2.065</v>
      </c>
      <c r="E412" s="224">
        <v>0.6705</v>
      </c>
      <c r="F412" s="224">
        <v>2.0592</v>
      </c>
      <c r="G412" s="224">
        <v>0.8025</v>
      </c>
      <c r="H412" s="224">
        <v>2.5283</v>
      </c>
      <c r="I412" s="224">
        <v>0.8696</v>
      </c>
      <c r="J412" s="224">
        <v>3.0673</v>
      </c>
      <c r="K412" s="224">
        <v>0.5298</v>
      </c>
      <c r="L412" s="224">
        <v>2.1878</v>
      </c>
      <c r="M412" s="224">
        <v>0.9817</v>
      </c>
      <c r="N412" s="224">
        <v>2.6838</v>
      </c>
      <c r="O412" s="224">
        <v>0.8732</v>
      </c>
      <c r="P412" s="224">
        <v>0</v>
      </c>
    </row>
    <row r="413" spans="1:16" ht="12.75">
      <c r="A413" s="77">
        <v>20</v>
      </c>
      <c r="B413" s="224">
        <v>0</v>
      </c>
      <c r="C413" s="224">
        <v>0</v>
      </c>
      <c r="D413" s="224">
        <v>2.1371</v>
      </c>
      <c r="E413" s="224">
        <v>0.6626</v>
      </c>
      <c r="F413" s="224">
        <v>2.1347</v>
      </c>
      <c r="G413" s="224">
        <v>0.7886</v>
      </c>
      <c r="H413" s="224">
        <v>2.5669</v>
      </c>
      <c r="I413" s="224">
        <v>0.8582</v>
      </c>
      <c r="J413" s="224">
        <v>2.9549</v>
      </c>
      <c r="K413" s="224">
        <v>0.5364</v>
      </c>
      <c r="L413" s="224">
        <v>2.117</v>
      </c>
      <c r="M413" s="224">
        <v>0.9894</v>
      </c>
      <c r="N413" s="224">
        <v>2.6071</v>
      </c>
      <c r="O413" s="224">
        <v>0.8483</v>
      </c>
      <c r="P413" s="224">
        <v>0</v>
      </c>
    </row>
    <row r="414" spans="1:16" ht="12.75">
      <c r="A414" s="77">
        <v>21</v>
      </c>
      <c r="B414" s="224">
        <v>0</v>
      </c>
      <c r="C414" s="224">
        <v>0</v>
      </c>
      <c r="D414" s="224">
        <v>2.2092</v>
      </c>
      <c r="E414" s="224">
        <v>0.6546</v>
      </c>
      <c r="F414" s="224">
        <v>2.2102</v>
      </c>
      <c r="G414" s="224">
        <v>0.7746</v>
      </c>
      <c r="H414" s="224">
        <v>2.6054</v>
      </c>
      <c r="I414" s="224">
        <v>0.8469</v>
      </c>
      <c r="J414" s="224">
        <v>2.8424</v>
      </c>
      <c r="K414" s="224">
        <v>0.5429</v>
      </c>
      <c r="L414" s="224">
        <v>2.0462</v>
      </c>
      <c r="M414" s="224">
        <v>0.997</v>
      </c>
      <c r="N414" s="224">
        <v>2.5304</v>
      </c>
      <c r="O414" s="224">
        <v>0.8233</v>
      </c>
      <c r="P414" s="224">
        <v>0</v>
      </c>
    </row>
    <row r="415" spans="1:16" ht="12.75">
      <c r="A415" s="77">
        <v>22</v>
      </c>
      <c r="B415" s="224">
        <v>0</v>
      </c>
      <c r="C415" s="224">
        <v>0</v>
      </c>
      <c r="D415" s="224">
        <v>2.2812</v>
      </c>
      <c r="E415" s="224">
        <v>0.6467</v>
      </c>
      <c r="F415" s="224">
        <v>2.2857</v>
      </c>
      <c r="G415" s="224">
        <v>0.7607</v>
      </c>
      <c r="H415" s="224">
        <v>2.644</v>
      </c>
      <c r="I415" s="224">
        <v>0.8355</v>
      </c>
      <c r="J415" s="224">
        <v>2.73</v>
      </c>
      <c r="K415" s="224">
        <v>0.5495</v>
      </c>
      <c r="L415" s="224">
        <v>1.9754</v>
      </c>
      <c r="M415" s="224">
        <v>1.0047</v>
      </c>
      <c r="N415" s="224">
        <v>2.4537</v>
      </c>
      <c r="O415" s="224">
        <v>0.7984</v>
      </c>
      <c r="P415" s="224">
        <v>0</v>
      </c>
    </row>
    <row r="416" spans="1:16" ht="12.75">
      <c r="A416" s="77">
        <v>23</v>
      </c>
      <c r="B416" s="224">
        <v>0</v>
      </c>
      <c r="C416" s="224">
        <v>0</v>
      </c>
      <c r="D416" s="224">
        <v>2.3533</v>
      </c>
      <c r="E416" s="224">
        <v>0.6387</v>
      </c>
      <c r="F416" s="224">
        <v>2.3612</v>
      </c>
      <c r="G416" s="224">
        <v>0.7467</v>
      </c>
      <c r="H416" s="224">
        <v>2.6825</v>
      </c>
      <c r="I416" s="224">
        <v>0.8242</v>
      </c>
      <c r="J416" s="224">
        <v>2.6175</v>
      </c>
      <c r="K416" s="224">
        <v>0.556</v>
      </c>
      <c r="L416" s="224">
        <v>1.9046</v>
      </c>
      <c r="M416" s="224">
        <v>1.0123</v>
      </c>
      <c r="N416" s="224">
        <v>2.3771</v>
      </c>
      <c r="O416" s="224">
        <v>0.7734</v>
      </c>
      <c r="P416" s="224">
        <v>0</v>
      </c>
    </row>
    <row r="417" spans="1:16" ht="12.75">
      <c r="A417" s="77">
        <v>24</v>
      </c>
      <c r="B417" s="224">
        <v>0</v>
      </c>
      <c r="C417" s="224">
        <v>0</v>
      </c>
      <c r="D417" s="224">
        <v>2.4254</v>
      </c>
      <c r="E417" s="224">
        <v>0.6308</v>
      </c>
      <c r="F417" s="224">
        <v>2.4367</v>
      </c>
      <c r="G417" s="224">
        <v>0.7328</v>
      </c>
      <c r="H417" s="224">
        <v>2.7211</v>
      </c>
      <c r="I417" s="224">
        <v>0.8128</v>
      </c>
      <c r="J417" s="224">
        <v>2.5051</v>
      </c>
      <c r="K417" s="224">
        <v>0.5626</v>
      </c>
      <c r="L417" s="224">
        <v>1.8339</v>
      </c>
      <c r="M417" s="224">
        <v>1.02</v>
      </c>
      <c r="N417" s="224">
        <v>2.3004</v>
      </c>
      <c r="O417" s="224">
        <v>0.7485</v>
      </c>
      <c r="P417" s="224">
        <v>0</v>
      </c>
    </row>
    <row r="418" spans="1:16" ht="12.75">
      <c r="A418" s="77">
        <v>25</v>
      </c>
      <c r="B418" s="224">
        <v>0</v>
      </c>
      <c r="C418" s="224">
        <v>0</v>
      </c>
      <c r="D418" s="224">
        <v>2.4974</v>
      </c>
      <c r="E418" s="224">
        <v>0.6228</v>
      </c>
      <c r="F418" s="224">
        <v>2.5122</v>
      </c>
      <c r="G418" s="224">
        <v>0.7188</v>
      </c>
      <c r="H418" s="224">
        <v>2.7596</v>
      </c>
      <c r="I418" s="224">
        <v>0.8015</v>
      </c>
      <c r="J418" s="224">
        <v>2.3926</v>
      </c>
      <c r="K418" s="224">
        <v>0.5691</v>
      </c>
      <c r="L418" s="224">
        <v>1.7631</v>
      </c>
      <c r="M418" s="224">
        <v>1.0276</v>
      </c>
      <c r="N418" s="224">
        <v>2.2237</v>
      </c>
      <c r="O418" s="224">
        <v>0.7235</v>
      </c>
      <c r="P418" s="224">
        <v>0</v>
      </c>
    </row>
    <row r="419" spans="1:16" ht="12.75">
      <c r="A419" s="77">
        <v>26</v>
      </c>
      <c r="B419" s="224">
        <v>0</v>
      </c>
      <c r="C419" s="224">
        <v>0</v>
      </c>
      <c r="D419" s="224">
        <v>2.5695</v>
      </c>
      <c r="E419" s="224">
        <v>0.6148</v>
      </c>
      <c r="F419" s="224">
        <v>2.5877</v>
      </c>
      <c r="G419" s="224">
        <v>0.7048</v>
      </c>
      <c r="H419" s="224">
        <v>2.7982</v>
      </c>
      <c r="I419" s="224">
        <v>0.7901</v>
      </c>
      <c r="J419" s="224">
        <v>2.2802</v>
      </c>
      <c r="K419" s="224">
        <v>0.5757</v>
      </c>
      <c r="L419" s="224">
        <v>1.6923</v>
      </c>
      <c r="M419" s="224">
        <v>1.0353</v>
      </c>
      <c r="N419" s="224">
        <v>2.147</v>
      </c>
      <c r="O419" s="224">
        <v>0.6986</v>
      </c>
      <c r="P419" s="224">
        <v>0</v>
      </c>
    </row>
    <row r="420" spans="1:16" ht="12.75">
      <c r="A420" s="77">
        <v>27</v>
      </c>
      <c r="B420" s="224">
        <v>0</v>
      </c>
      <c r="C420" s="224">
        <v>0</v>
      </c>
      <c r="D420" s="224">
        <v>2.6416</v>
      </c>
      <c r="E420" s="224">
        <v>0.6069</v>
      </c>
      <c r="F420" s="224">
        <v>2.6632</v>
      </c>
      <c r="G420" s="224">
        <v>0.6909</v>
      </c>
      <c r="H420" s="224">
        <v>2.8367</v>
      </c>
      <c r="I420" s="224">
        <v>0.7788</v>
      </c>
      <c r="J420" s="224">
        <v>2.1677</v>
      </c>
      <c r="K420" s="224">
        <v>0.5823</v>
      </c>
      <c r="L420" s="224">
        <v>1.6215</v>
      </c>
      <c r="M420" s="224">
        <v>1.0429</v>
      </c>
      <c r="N420" s="224">
        <v>2.0703</v>
      </c>
      <c r="O420" s="224">
        <v>0.6736</v>
      </c>
      <c r="P420" s="224">
        <v>0</v>
      </c>
    </row>
    <row r="421" spans="1:16" ht="12.75">
      <c r="A421" s="77">
        <v>28</v>
      </c>
      <c r="B421" s="224">
        <v>0</v>
      </c>
      <c r="C421" s="224">
        <v>0</v>
      </c>
      <c r="D421" s="224">
        <v>2.7137</v>
      </c>
      <c r="E421" s="224">
        <v>0.5989</v>
      </c>
      <c r="F421" s="224">
        <v>2.7387</v>
      </c>
      <c r="G421" s="224">
        <v>0.6769</v>
      </c>
      <c r="H421" s="224">
        <v>2.8753</v>
      </c>
      <c r="I421" s="224">
        <v>0.7674</v>
      </c>
      <c r="J421" s="224">
        <v>2.0553</v>
      </c>
      <c r="K421" s="224">
        <v>0.5888</v>
      </c>
      <c r="L421" s="224">
        <v>1.5507</v>
      </c>
      <c r="M421" s="224">
        <v>1.0506</v>
      </c>
      <c r="N421" s="224">
        <v>1.9937</v>
      </c>
      <c r="O421" s="224">
        <v>0.6487</v>
      </c>
      <c r="P421" s="224">
        <v>0</v>
      </c>
    </row>
    <row r="422" spans="1:16" ht="12.75">
      <c r="A422" s="77">
        <v>29</v>
      </c>
      <c r="B422" s="224">
        <v>0</v>
      </c>
      <c r="C422" s="224">
        <v>0</v>
      </c>
      <c r="D422" s="224">
        <v>2.7857</v>
      </c>
      <c r="E422" s="224">
        <v>0.591</v>
      </c>
      <c r="F422" s="224">
        <v>2.8142</v>
      </c>
      <c r="G422" s="224">
        <v>0.663</v>
      </c>
      <c r="H422" s="224">
        <v>2.9138</v>
      </c>
      <c r="I422" s="224">
        <v>0.7561</v>
      </c>
      <c r="J422" s="224">
        <v>1.9428</v>
      </c>
      <c r="K422" s="224">
        <v>0.5954</v>
      </c>
      <c r="L422" s="224">
        <v>1.4799</v>
      </c>
      <c r="M422" s="224">
        <v>1.0582</v>
      </c>
      <c r="N422" s="224">
        <v>1.917</v>
      </c>
      <c r="O422" s="224">
        <v>0.6237</v>
      </c>
      <c r="P422" s="224">
        <v>0</v>
      </c>
    </row>
    <row r="423" spans="1:16" ht="12.75">
      <c r="A423" s="77">
        <v>30</v>
      </c>
      <c r="B423" s="224">
        <v>0</v>
      </c>
      <c r="C423" s="224">
        <v>0</v>
      </c>
      <c r="D423" s="224">
        <v>2.8578</v>
      </c>
      <c r="E423" s="224">
        <v>0.583</v>
      </c>
      <c r="F423" s="224">
        <v>2.8897</v>
      </c>
      <c r="G423" s="224">
        <v>0.649</v>
      </c>
      <c r="H423" s="224">
        <v>2.9524</v>
      </c>
      <c r="I423" s="224">
        <v>0.7447</v>
      </c>
      <c r="J423" s="224">
        <v>1.8304</v>
      </c>
      <c r="K423" s="224">
        <v>0.6019</v>
      </c>
      <c r="L423" s="224">
        <v>1.4091</v>
      </c>
      <c r="M423" s="224">
        <v>1.0659</v>
      </c>
      <c r="N423" s="224">
        <v>1.8403</v>
      </c>
      <c r="O423" s="224">
        <v>0.5988</v>
      </c>
      <c r="P423" s="224">
        <v>0</v>
      </c>
    </row>
    <row r="424" spans="1:16" ht="12.75">
      <c r="A424" s="77">
        <v>31</v>
      </c>
      <c r="B424" s="224">
        <v>0</v>
      </c>
      <c r="C424" s="224">
        <v>0</v>
      </c>
      <c r="D424" s="224">
        <v>3.1846</v>
      </c>
      <c r="E424" s="224">
        <v>0.5763</v>
      </c>
      <c r="F424" s="224">
        <v>2.9254</v>
      </c>
      <c r="G424" s="224">
        <v>0.6404</v>
      </c>
      <c r="H424" s="224">
        <v>2.9573</v>
      </c>
      <c r="I424" s="224">
        <v>0.7301</v>
      </c>
      <c r="J424" s="224">
        <v>1.8221</v>
      </c>
      <c r="K424" s="224">
        <v>0.5963</v>
      </c>
      <c r="L424" s="224">
        <v>1.4189</v>
      </c>
      <c r="M424" s="224">
        <v>1.0509</v>
      </c>
      <c r="N424" s="224">
        <v>1.7853</v>
      </c>
      <c r="O424" s="224">
        <v>0.6055</v>
      </c>
      <c r="P424" s="224">
        <v>0</v>
      </c>
    </row>
    <row r="425" spans="1:16" ht="12.75">
      <c r="A425" s="77">
        <v>32</v>
      </c>
      <c r="B425" s="224">
        <v>0</v>
      </c>
      <c r="C425" s="224">
        <v>0</v>
      </c>
      <c r="D425" s="224">
        <v>3.5114</v>
      </c>
      <c r="E425" s="224">
        <v>0.5696</v>
      </c>
      <c r="F425" s="224">
        <v>2.961</v>
      </c>
      <c r="G425" s="224">
        <v>0.6318</v>
      </c>
      <c r="H425" s="224">
        <v>2.9621</v>
      </c>
      <c r="I425" s="224">
        <v>0.7156</v>
      </c>
      <c r="J425" s="224">
        <v>1.8138</v>
      </c>
      <c r="K425" s="224">
        <v>0.5907</v>
      </c>
      <c r="L425" s="224">
        <v>1.4287</v>
      </c>
      <c r="M425" s="224">
        <v>1.0359</v>
      </c>
      <c r="N425" s="224">
        <v>1.7303</v>
      </c>
      <c r="O425" s="224">
        <v>0.6122</v>
      </c>
      <c r="P425" s="224">
        <v>0</v>
      </c>
    </row>
    <row r="426" spans="1:16" ht="12.75">
      <c r="A426" s="77">
        <v>33</v>
      </c>
      <c r="B426" s="224">
        <v>0</v>
      </c>
      <c r="C426" s="224">
        <v>0</v>
      </c>
      <c r="D426" s="224">
        <v>3.8383</v>
      </c>
      <c r="E426" s="224">
        <v>0.5628</v>
      </c>
      <c r="F426" s="224">
        <v>2.9967</v>
      </c>
      <c r="G426" s="224">
        <v>0.6233</v>
      </c>
      <c r="H426" s="224">
        <v>2.967</v>
      </c>
      <c r="I426" s="224">
        <v>0.701</v>
      </c>
      <c r="J426" s="224">
        <v>1.8054</v>
      </c>
      <c r="K426" s="224">
        <v>0.5851</v>
      </c>
      <c r="L426" s="224">
        <v>1.4385</v>
      </c>
      <c r="M426" s="224">
        <v>1.0209</v>
      </c>
      <c r="N426" s="224">
        <v>1.6753</v>
      </c>
      <c r="O426" s="224">
        <v>0.6189</v>
      </c>
      <c r="P426" s="224">
        <v>0</v>
      </c>
    </row>
    <row r="427" spans="1:16" ht="12.75">
      <c r="A427" s="77">
        <v>34</v>
      </c>
      <c r="B427" s="224">
        <v>0</v>
      </c>
      <c r="C427" s="224">
        <v>0</v>
      </c>
      <c r="D427" s="224">
        <v>4.1651</v>
      </c>
      <c r="E427" s="224">
        <v>0.5561</v>
      </c>
      <c r="F427" s="224">
        <v>3.0323</v>
      </c>
      <c r="G427" s="224">
        <v>0.6147</v>
      </c>
      <c r="H427" s="224">
        <v>2.9719</v>
      </c>
      <c r="I427" s="224">
        <v>0.6864</v>
      </c>
      <c r="J427" s="224">
        <v>1.7971</v>
      </c>
      <c r="K427" s="224">
        <v>0.5795</v>
      </c>
      <c r="L427" s="224">
        <v>1.4483</v>
      </c>
      <c r="M427" s="224">
        <v>1.006</v>
      </c>
      <c r="N427" s="224">
        <v>1.6203</v>
      </c>
      <c r="O427" s="224">
        <v>0.6256</v>
      </c>
      <c r="P427" s="224">
        <v>0</v>
      </c>
    </row>
    <row r="428" spans="1:16" ht="12.75">
      <c r="A428" s="77">
        <v>35</v>
      </c>
      <c r="B428" s="224">
        <v>0</v>
      </c>
      <c r="C428" s="224">
        <v>0</v>
      </c>
      <c r="D428" s="224">
        <v>4.4919</v>
      </c>
      <c r="E428" s="224">
        <v>0.5494</v>
      </c>
      <c r="F428" s="224">
        <v>3.068</v>
      </c>
      <c r="G428" s="224">
        <v>0.6061</v>
      </c>
      <c r="H428" s="224">
        <v>2.9767</v>
      </c>
      <c r="I428" s="224">
        <v>0.6719</v>
      </c>
      <c r="J428" s="224">
        <v>1.7888</v>
      </c>
      <c r="K428" s="224">
        <v>0.5739</v>
      </c>
      <c r="L428" s="224">
        <v>1.4581</v>
      </c>
      <c r="M428" s="224">
        <v>0.991</v>
      </c>
      <c r="N428" s="224">
        <v>1.5653</v>
      </c>
      <c r="O428" s="224">
        <v>0.6323</v>
      </c>
      <c r="P428" s="224">
        <v>0</v>
      </c>
    </row>
    <row r="429" spans="1:16" ht="12.75">
      <c r="A429" s="77">
        <v>36</v>
      </c>
      <c r="B429" s="224">
        <v>0</v>
      </c>
      <c r="C429" s="224">
        <v>0</v>
      </c>
      <c r="D429" s="224">
        <v>4.8187</v>
      </c>
      <c r="E429" s="224">
        <v>0.5427</v>
      </c>
      <c r="F429" s="224">
        <v>3.1037</v>
      </c>
      <c r="G429" s="224">
        <v>0.5975</v>
      </c>
      <c r="H429" s="224">
        <v>2.9816</v>
      </c>
      <c r="I429" s="224">
        <v>0.6573</v>
      </c>
      <c r="J429" s="224">
        <v>1.7805</v>
      </c>
      <c r="K429" s="224">
        <v>0.5682</v>
      </c>
      <c r="L429" s="224">
        <v>1.4679</v>
      </c>
      <c r="M429" s="224">
        <v>0.976</v>
      </c>
      <c r="N429" s="224">
        <v>1.5104</v>
      </c>
      <c r="O429" s="224">
        <v>0.639</v>
      </c>
      <c r="P429" s="224">
        <v>0</v>
      </c>
    </row>
    <row r="430" spans="1:16" ht="12.75">
      <c r="A430" s="77">
        <v>37</v>
      </c>
      <c r="B430" s="224">
        <v>0</v>
      </c>
      <c r="C430" s="224">
        <v>0</v>
      </c>
      <c r="D430" s="224">
        <v>5.1455</v>
      </c>
      <c r="E430" s="224">
        <v>0.5359</v>
      </c>
      <c r="F430" s="224">
        <v>3.1393</v>
      </c>
      <c r="G430" s="224">
        <v>0.5889</v>
      </c>
      <c r="H430" s="224">
        <v>2.9865</v>
      </c>
      <c r="I430" s="224">
        <v>0.6427</v>
      </c>
      <c r="J430" s="224">
        <v>1.7722</v>
      </c>
      <c r="K430" s="224">
        <v>0.5626</v>
      </c>
      <c r="L430" s="224">
        <v>1.4777</v>
      </c>
      <c r="M430" s="224">
        <v>0.961</v>
      </c>
      <c r="N430" s="224">
        <v>1.4554</v>
      </c>
      <c r="O430" s="224">
        <v>0.6456</v>
      </c>
      <c r="P430" s="224">
        <v>0</v>
      </c>
    </row>
    <row r="431" spans="1:16" ht="12.75">
      <c r="A431" s="77">
        <v>38</v>
      </c>
      <c r="B431" s="224">
        <v>0</v>
      </c>
      <c r="C431" s="224">
        <v>0</v>
      </c>
      <c r="D431" s="224">
        <v>5.4724</v>
      </c>
      <c r="E431" s="224">
        <v>0.5292</v>
      </c>
      <c r="F431" s="224">
        <v>3.175</v>
      </c>
      <c r="G431" s="224">
        <v>0.5803</v>
      </c>
      <c r="H431" s="224">
        <v>2.9913</v>
      </c>
      <c r="I431" s="224">
        <v>0.6282</v>
      </c>
      <c r="J431" s="224">
        <v>1.7638</v>
      </c>
      <c r="K431" s="224">
        <v>0.557</v>
      </c>
      <c r="L431" s="224">
        <v>1.4875</v>
      </c>
      <c r="M431" s="224">
        <v>0.946</v>
      </c>
      <c r="N431" s="224">
        <v>1.4004</v>
      </c>
      <c r="O431" s="224">
        <v>0.6523</v>
      </c>
      <c r="P431" s="224">
        <v>0</v>
      </c>
    </row>
    <row r="432" spans="1:16" ht="12.75">
      <c r="A432" s="77">
        <v>39</v>
      </c>
      <c r="B432" s="224">
        <v>0</v>
      </c>
      <c r="C432" s="224">
        <v>0</v>
      </c>
      <c r="D432" s="224">
        <v>5.7992</v>
      </c>
      <c r="E432" s="224">
        <v>0.5225</v>
      </c>
      <c r="F432" s="224">
        <v>3.2106</v>
      </c>
      <c r="G432" s="224">
        <v>0.5718</v>
      </c>
      <c r="H432" s="224">
        <v>2.9962</v>
      </c>
      <c r="I432" s="224">
        <v>0.6136</v>
      </c>
      <c r="J432" s="224">
        <v>1.7555</v>
      </c>
      <c r="K432" s="224">
        <v>0.5514</v>
      </c>
      <c r="L432" s="224">
        <v>1.4973</v>
      </c>
      <c r="M432" s="224">
        <v>0.931</v>
      </c>
      <c r="N432" s="224">
        <v>1.3454</v>
      </c>
      <c r="O432" s="224">
        <v>0.659</v>
      </c>
      <c r="P432" s="224">
        <v>0</v>
      </c>
    </row>
    <row r="433" spans="1:16" ht="12.75">
      <c r="A433" s="77">
        <v>40</v>
      </c>
      <c r="B433" s="224">
        <v>0</v>
      </c>
      <c r="C433" s="224">
        <v>0</v>
      </c>
      <c r="D433" s="224">
        <v>6.126</v>
      </c>
      <c r="E433" s="224">
        <v>0.5158</v>
      </c>
      <c r="F433" s="224">
        <v>3.2463</v>
      </c>
      <c r="G433" s="224">
        <v>0.5632</v>
      </c>
      <c r="H433" s="224">
        <v>3.0011</v>
      </c>
      <c r="I433" s="224">
        <v>0.5991</v>
      </c>
      <c r="J433" s="224">
        <v>1.7472</v>
      </c>
      <c r="K433" s="224">
        <v>0.5458</v>
      </c>
      <c r="L433" s="224">
        <v>1.5071</v>
      </c>
      <c r="M433" s="224">
        <v>0.9161</v>
      </c>
      <c r="N433" s="224">
        <v>1.2904</v>
      </c>
      <c r="O433" s="224">
        <v>0.6657</v>
      </c>
      <c r="P433" s="224">
        <v>0</v>
      </c>
    </row>
    <row r="434" spans="1:16" ht="12.75">
      <c r="A434" s="77">
        <v>41</v>
      </c>
      <c r="B434" s="224">
        <v>0</v>
      </c>
      <c r="C434" s="224">
        <v>0</v>
      </c>
      <c r="D434" s="224">
        <v>6.4528</v>
      </c>
      <c r="E434" s="224">
        <v>0.509</v>
      </c>
      <c r="F434" s="224">
        <v>3.2819</v>
      </c>
      <c r="G434" s="224">
        <v>0.5546</v>
      </c>
      <c r="H434" s="224">
        <v>3.0059</v>
      </c>
      <c r="I434" s="224">
        <v>0.5845</v>
      </c>
      <c r="J434" s="224">
        <v>1.7389</v>
      </c>
      <c r="K434" s="224">
        <v>0.5402</v>
      </c>
      <c r="L434" s="224">
        <v>1.5169</v>
      </c>
      <c r="M434" s="224">
        <v>0.9011</v>
      </c>
      <c r="N434" s="224">
        <v>1.2354</v>
      </c>
      <c r="O434" s="224">
        <v>0.6724</v>
      </c>
      <c r="P434" s="224">
        <v>0</v>
      </c>
    </row>
    <row r="435" spans="1:16" ht="12.75">
      <c r="A435" s="77">
        <v>42</v>
      </c>
      <c r="B435" s="224">
        <v>0</v>
      </c>
      <c r="C435" s="224">
        <v>0</v>
      </c>
      <c r="D435" s="224">
        <v>6.7797</v>
      </c>
      <c r="E435" s="224">
        <v>0.5023</v>
      </c>
      <c r="F435" s="224">
        <v>3.3176</v>
      </c>
      <c r="G435" s="224">
        <v>0.546</v>
      </c>
      <c r="H435" s="224">
        <v>3.0108</v>
      </c>
      <c r="I435" s="224">
        <v>0.5699</v>
      </c>
      <c r="J435" s="224">
        <v>1.7306</v>
      </c>
      <c r="K435" s="224">
        <v>0.5346</v>
      </c>
      <c r="L435" s="224">
        <v>1.5267</v>
      </c>
      <c r="M435" s="224">
        <v>0.8861</v>
      </c>
      <c r="N435" s="224">
        <v>1.1804</v>
      </c>
      <c r="O435" s="224">
        <v>0.6791</v>
      </c>
      <c r="P435" s="224">
        <v>0</v>
      </c>
    </row>
    <row r="436" spans="1:16" ht="12.75">
      <c r="A436" s="77">
        <v>43</v>
      </c>
      <c r="B436" s="224">
        <v>0</v>
      </c>
      <c r="C436" s="224">
        <v>0</v>
      </c>
      <c r="D436" s="224">
        <v>6.2626</v>
      </c>
      <c r="E436" s="224">
        <v>0.5004</v>
      </c>
      <c r="F436" s="224">
        <v>3.1562</v>
      </c>
      <c r="G436" s="224">
        <v>0.5396</v>
      </c>
      <c r="H436" s="224">
        <v>2.9335</v>
      </c>
      <c r="I436" s="224">
        <v>0.5626</v>
      </c>
      <c r="J436" s="224">
        <v>1.7383</v>
      </c>
      <c r="K436" s="224">
        <v>0.5359</v>
      </c>
      <c r="L436" s="224">
        <v>1.5181</v>
      </c>
      <c r="M436" s="224">
        <v>0.8752</v>
      </c>
      <c r="N436" s="224">
        <v>1.155</v>
      </c>
      <c r="O436" s="224">
        <v>0.6677</v>
      </c>
      <c r="P436" s="224">
        <v>0</v>
      </c>
    </row>
    <row r="437" spans="1:16" ht="12.75">
      <c r="A437" s="77">
        <v>44</v>
      </c>
      <c r="B437" s="224">
        <v>0</v>
      </c>
      <c r="C437" s="224">
        <v>0</v>
      </c>
      <c r="D437" s="224">
        <v>5.7456</v>
      </c>
      <c r="E437" s="224">
        <v>0.4985</v>
      </c>
      <c r="F437" s="224">
        <v>2.9947</v>
      </c>
      <c r="G437" s="224">
        <v>0.5332</v>
      </c>
      <c r="H437" s="224">
        <v>2.8562</v>
      </c>
      <c r="I437" s="224">
        <v>0.5552</v>
      </c>
      <c r="J437" s="224">
        <v>1.746</v>
      </c>
      <c r="K437" s="224">
        <v>0.5373</v>
      </c>
      <c r="L437" s="224">
        <v>1.5094</v>
      </c>
      <c r="M437" s="224">
        <v>0.8644</v>
      </c>
      <c r="N437" s="224">
        <v>1.1296</v>
      </c>
      <c r="O437" s="224">
        <v>0.6562</v>
      </c>
      <c r="P437" s="224">
        <v>0</v>
      </c>
    </row>
    <row r="438" spans="1:16" ht="12.75">
      <c r="A438" s="77">
        <v>45</v>
      </c>
      <c r="B438" s="224">
        <v>0</v>
      </c>
      <c r="C438" s="224">
        <v>0</v>
      </c>
      <c r="D438" s="224">
        <v>5.2286</v>
      </c>
      <c r="E438" s="224">
        <v>0.4966</v>
      </c>
      <c r="F438" s="224">
        <v>2.8333</v>
      </c>
      <c r="G438" s="224">
        <v>0.5268</v>
      </c>
      <c r="H438" s="224">
        <v>2.7789</v>
      </c>
      <c r="I438" s="224">
        <v>0.5478</v>
      </c>
      <c r="J438" s="224">
        <v>1.7537</v>
      </c>
      <c r="K438" s="224">
        <v>0.5387</v>
      </c>
      <c r="L438" s="224">
        <v>1.5007</v>
      </c>
      <c r="M438" s="224">
        <v>0.8536</v>
      </c>
      <c r="N438" s="224">
        <v>1.1042</v>
      </c>
      <c r="O438" s="224">
        <v>0.6448</v>
      </c>
      <c r="P438" s="224">
        <v>0</v>
      </c>
    </row>
    <row r="439" spans="1:16" ht="12.75">
      <c r="A439" s="77">
        <v>46</v>
      </c>
      <c r="B439" s="224">
        <v>0</v>
      </c>
      <c r="C439" s="224">
        <v>0</v>
      </c>
      <c r="D439" s="224">
        <v>4.7115</v>
      </c>
      <c r="E439" s="224">
        <v>0.4947</v>
      </c>
      <c r="F439" s="224">
        <v>2.6718</v>
      </c>
      <c r="G439" s="224">
        <v>0.5203</v>
      </c>
      <c r="H439" s="224">
        <v>2.7016</v>
      </c>
      <c r="I439" s="224">
        <v>0.5405</v>
      </c>
      <c r="J439" s="224">
        <v>1.7614</v>
      </c>
      <c r="K439" s="224">
        <v>0.5401</v>
      </c>
      <c r="L439" s="224">
        <v>1.4921</v>
      </c>
      <c r="M439" s="224">
        <v>0.8427</v>
      </c>
      <c r="N439" s="224">
        <v>1.0788</v>
      </c>
      <c r="O439" s="224">
        <v>0.6334</v>
      </c>
      <c r="P439" s="224">
        <v>0</v>
      </c>
    </row>
    <row r="440" spans="1:16" ht="12.75">
      <c r="A440" s="77">
        <v>47</v>
      </c>
      <c r="B440" s="224">
        <v>0</v>
      </c>
      <c r="C440" s="224">
        <v>0</v>
      </c>
      <c r="D440" s="224">
        <v>4.1945</v>
      </c>
      <c r="E440" s="224">
        <v>0.4928</v>
      </c>
      <c r="F440" s="224">
        <v>2.5104</v>
      </c>
      <c r="G440" s="224">
        <v>0.5139</v>
      </c>
      <c r="H440" s="224">
        <v>2.6243</v>
      </c>
      <c r="I440" s="224">
        <v>0.5331</v>
      </c>
      <c r="J440" s="224">
        <v>1.7691</v>
      </c>
      <c r="K440" s="224">
        <v>0.5415</v>
      </c>
      <c r="L440" s="224">
        <v>1.4834</v>
      </c>
      <c r="M440" s="224">
        <v>0.8319</v>
      </c>
      <c r="N440" s="224">
        <v>1.0534</v>
      </c>
      <c r="O440" s="224">
        <v>0.6219</v>
      </c>
      <c r="P440" s="224">
        <v>0</v>
      </c>
    </row>
    <row r="441" spans="1:16" ht="12.75">
      <c r="A441" s="77">
        <v>48</v>
      </c>
      <c r="B441" s="224">
        <v>0</v>
      </c>
      <c r="C441" s="224">
        <v>0</v>
      </c>
      <c r="D441" s="224">
        <v>3.6775</v>
      </c>
      <c r="E441" s="224">
        <v>0.4909</v>
      </c>
      <c r="F441" s="224">
        <v>2.3489</v>
      </c>
      <c r="G441" s="224">
        <v>0.5075</v>
      </c>
      <c r="H441" s="224">
        <v>2.547</v>
      </c>
      <c r="I441" s="224">
        <v>0.5257</v>
      </c>
      <c r="J441" s="224">
        <v>1.7768</v>
      </c>
      <c r="K441" s="224">
        <v>0.5429</v>
      </c>
      <c r="L441" s="224">
        <v>1.4747</v>
      </c>
      <c r="M441" s="224">
        <v>0.8211</v>
      </c>
      <c r="N441" s="224">
        <v>1.028</v>
      </c>
      <c r="O441" s="224">
        <v>0.6105</v>
      </c>
      <c r="P441" s="224">
        <v>0</v>
      </c>
    </row>
  </sheetData>
  <sheetProtection password="C620" sheet="1" objects="1" scenarios="1"/>
  <mergeCells count="16">
    <mergeCell ref="A4:P4"/>
    <mergeCell ref="A5:P5"/>
    <mergeCell ref="A224:P224"/>
    <mergeCell ref="A225:P225"/>
    <mergeCell ref="A59:P59"/>
    <mergeCell ref="A60:P60"/>
    <mergeCell ref="A114:P114"/>
    <mergeCell ref="A115:P115"/>
    <mergeCell ref="A169:P169"/>
    <mergeCell ref="A170:P170"/>
    <mergeCell ref="A390:P390"/>
    <mergeCell ref="A279:P279"/>
    <mergeCell ref="A280:P280"/>
    <mergeCell ref="A334:P334"/>
    <mergeCell ref="A335:P335"/>
    <mergeCell ref="A389:P389"/>
  </mergeCells>
  <printOptions/>
  <pageMargins left="0.75" right="0.75" top="1" bottom="1" header="0.5" footer="0.5"/>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0BDED3-4B19-493D-9334-AAC5592CE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38CB64-1831-4D8A-AD92-69C57C3F9044}">
  <ds:schemaRefs>
    <ds:schemaRef ds:uri="http://schemas.microsoft.com/sharepoint/v3/contenttype/forms"/>
  </ds:schemaRefs>
</ds:datastoreItem>
</file>

<file path=customXml/itemProps3.xml><?xml version="1.0" encoding="utf-8"?>
<ds:datastoreItem xmlns:ds="http://schemas.openxmlformats.org/officeDocument/2006/customXml" ds:itemID="{DD41280F-158E-4F9B-94A4-0016B6A7458D}">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Kasperowitsch</dc:creator>
  <cp:keywords/>
  <dc:description/>
  <cp:lastModifiedBy>WSIB</cp:lastModifiedBy>
  <cp:lastPrinted>2014-04-15T19:40:20Z</cp:lastPrinted>
  <dcterms:created xsi:type="dcterms:W3CDTF">2002-04-25T19:22:52Z</dcterms:created>
  <dcterms:modified xsi:type="dcterms:W3CDTF">2018-02-27T20:05:16Z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WSIB021199</vt:lpwstr>
  </property>
  <property fmtid="{D5CDD505-2E9C-101B-9397-08002B2CF9AE}" pid="3" name="DISProperties">
    <vt:lpwstr>DISdDocName,DIScgiUrl,DISdUser,DISdID,DISidcName,DISTaskPaneUrl</vt:lpwstr>
  </property>
  <property fmtid="{D5CDD505-2E9C-101B-9397-08002B2CF9AE}" pid="4" name="DIScgiUrl">
    <vt:lpwstr>http://www.wsib.on.ca:80/cs/idcplg</vt:lpwstr>
  </property>
  <property fmtid="{D5CDD505-2E9C-101B-9397-08002B2CF9AE}" pid="5" name="DISdUser">
    <vt:lpwstr>anonymous</vt:lpwstr>
  </property>
  <property fmtid="{D5CDD505-2E9C-101B-9397-08002B2CF9AE}" pid="6" name="DISdID">
    <vt:lpwstr>95224</vt:lpwstr>
  </property>
  <property fmtid="{D5CDD505-2E9C-101B-9397-08002B2CF9AE}" pid="7" name="DISidcName">
    <vt:lpwstr>plnxap12wsibonca16200</vt:lpwstr>
  </property>
  <property fmtid="{D5CDD505-2E9C-101B-9397-08002B2CF9AE}" pid="8" name="DISTaskPaneUrl">
    <vt:lpwstr>http://www.wsib.on.ca:80/cs/idcplg?IdcService=DESKTOP_DOC_INFO&amp;dDocName=WSIB021199&amp;dID=95224&amp;ClientControlled=DocMan,taskpane&amp;coreContentOnly=1</vt:lpwstr>
  </property>
</Properties>
</file>